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workbook>
</file>

<file path=xl/calcChain.xml><?xml version="1.0" encoding="utf-8"?>
<calcChain xmlns="http://schemas.openxmlformats.org/spreadsheetml/2006/main">
  <c r="AF41" i="1" l="1"/>
  <c r="AF42" i="1"/>
  <c r="AF43" i="1"/>
  <c r="X38" i="1" l="1"/>
  <c r="Z38" i="1"/>
  <c r="Y38" i="1"/>
  <c r="AF35" i="1" l="1"/>
  <c r="AF32" i="1"/>
  <c r="AF31" i="1"/>
  <c r="AF30" i="1"/>
  <c r="AF29" i="1"/>
  <c r="AF26" i="1"/>
  <c r="AF25" i="1"/>
  <c r="AF24" i="1"/>
  <c r="AF23" i="1"/>
  <c r="AF20" i="1"/>
  <c r="AF19" i="1"/>
  <c r="AF18" i="1"/>
  <c r="AF15" i="1"/>
  <c r="AF14" i="1"/>
  <c r="AF11" i="1"/>
  <c r="AF40" i="1"/>
  <c r="AF10" i="1"/>
  <c r="Q46" i="1" l="1"/>
  <c r="O38" i="1"/>
  <c r="Q38" i="1" s="1"/>
  <c r="K38" i="1"/>
  <c r="Z44" i="1" l="1"/>
  <c r="Z46" i="1" s="1"/>
  <c r="Z48" i="1" s="1"/>
  <c r="Y44" i="1" l="1"/>
  <c r="Y46" i="1" s="1"/>
  <c r="Y48" i="1" s="1"/>
  <c r="X44" i="1"/>
  <c r="X46" i="1" s="1"/>
  <c r="X48" i="1" s="1"/>
</calcChain>
</file>

<file path=xl/sharedStrings.xml><?xml version="1.0" encoding="utf-8"?>
<sst xmlns="http://schemas.openxmlformats.org/spreadsheetml/2006/main" count="256" uniqueCount="66">
  <si>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</si>
  <si>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</si>
  <si>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</si>
  <si>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</si>
  <si>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</si>
  <si>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</si>
  <si>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</si>
  <si>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</si>
  <si>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</si>
  <si>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</si>
  <si>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</si>
  <si>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</si>
  <si>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</si>
  <si>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</si>
  <si>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</si>
  <si>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</si>
  <si>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</si>
  <si>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</si>
  <si>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</si>
  <si>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</si>
  <si>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</si>
  <si>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29/04/2016</t>
  </si>
  <si>
    <t>Calculation Date: 02/05/2016 13:26:46</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</si>
  <si>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</si>
  <si>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</si>
  <si>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</si>
  <si>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</si>
  <si>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</si>
  <si>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</si>
  <si>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</si>
  <si>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</si>
  <si>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</si>
  <si>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</si>
  <si>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</si>
  <si>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</si>
  <si>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</si>
  <si>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</si>
  <si>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</si>
  <si>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</si>
  <si>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</si>
  <si>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</si>
  <si>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</si>
  <si>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</si>
  <si>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</si>
  <si>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</si>
  <si>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</si>
  <si>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</si>
  <si>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</si>
  <si>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2-D</t>
  </si>
  <si>
    <t>XDR</t>
  </si>
  <si>
    <t>XDREUR</t>
  </si>
  <si>
    <t>5-D</t>
  </si>
  <si>
    <t>3-D</t>
  </si>
  <si>
    <t>6-D</t>
  </si>
  <si>
    <t>TOTAL EURUSD</t>
  </si>
  <si>
    <t>TOTAL XDREUR</t>
  </si>
  <si>
    <t>GRAND TOTAL</t>
  </si>
  <si>
    <t>Actualisation</t>
  </si>
  <si>
    <t xml:space="preserve">Value Date: </t>
  </si>
  <si>
    <t>Valorisation bancaire</t>
  </si>
  <si>
    <t>Ecart</t>
  </si>
  <si>
    <t>Status</t>
  </si>
  <si>
    <t>Commentaire</t>
  </si>
  <si>
    <t>OK</t>
  </si>
  <si>
    <t>Ecart Spot</t>
  </si>
  <si>
    <t>Ecart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</si>
</sst>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_ * #,##0.0000_ ;_ * \-#,##0.0000_ ;_ * &quot;-&quot;??_ ;_ @_ "/>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amily val="2"/>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0" fontId="43" fillId="27" borderId="0" xfId="0" applyFont="1" applyFill="1" applyAlignment="1">
      <alignment horizontal="center"/>
    </xf>
    <xf numFmtId="0" fontId="44" fillId="27" borderId="0" xfId="0" applyFont="1" applyFill="1" applyAlignment="1">
      <alignment horizontal="center"/>
    </xf>
    <xf numFmtId="10" fontId="40" fillId="0" borderId="0" xfId="143" applyNumberFormat="1" applyFont="1"/>
    <xf numFmtId="0" fontId="40" fillId="0" borderId="0" xfId="0" applyFont="1" applyAlignment="1">
      <alignment horizontal="center"/>
    </xf>
    <xf numFmtId="0" fontId="40" fillId="0" borderId="0" xfId="0" applyFont="1"/>
    <xf numFmtId="0" fontId="40" fillId="0" borderId="0" xfId="0" applyFont="1" applyAlignment="1">
      <alignment horizontal="center" vertical="center"/>
    </xf>
    <xf numFmtId="0" fontId="48" fillId="0" borderId="0" xfId="0" applyFont="1" applyAlignment="1">
      <alignment horizontal="center" vertical="center"/>
    </xf>
    <xf numFmtId="170" fontId="40" fillId="29" borderId="0" xfId="0" applyNumberFormat="1" applyFont="1" applyFill="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77"/>
  <sheetViews>
    <sheetView showGridLines="0" tabSelected="1" workbookViewId="0">
      <pane ySplit="8" topLeftCell="A9" activePane="bottomLeft" state="frozen"/>
      <selection pane="bottomLeft" activeCell="I2" sqref="I2"/>
    </sheetView>
  </sheetViews>
  <sheetFormatPr baseColWidth="10" defaultColWidth="9.109375" defaultRowHeight="13.2" x14ac:dyDescent="0.25"/>
  <cols>
    <col min="1" max="1" width="14.5546875" customWidth="1"/>
    <col min="2" max="2" width="11.5546875"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 min="31" max="31" width="13.33203125" customWidth="1"/>
    <col min="33" max="33" width="9.109375" style="19"/>
    <col min="34" max="34" width="22.6640625" customWidth="1"/>
  </cols>
  <sheetData>
    <row r="1" spans="1:34"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c r="AG1" s="87"/>
    </row>
    <row r="2" spans="1:34" s="7" customFormat="1" ht="15.6" x14ac:dyDescent="0.3">
      <c r="A2" s="46" t="s">
        <v>58</v>
      </c>
      <c r="B2" s="6">
        <v>42489</v>
      </c>
      <c r="C2" s="6"/>
      <c r="D2" s="8"/>
      <c r="E2" s="37"/>
      <c r="F2" s="37"/>
      <c r="G2" s="37"/>
      <c r="H2" s="9"/>
      <c r="I2" s="9"/>
      <c r="J2" s="9"/>
      <c r="K2" s="40"/>
      <c r="L2" s="9"/>
      <c r="M2" s="9"/>
      <c r="N2" s="9"/>
      <c r="O2" s="40"/>
      <c r="P2" s="9"/>
      <c r="Q2" s="75"/>
      <c r="R2" s="79"/>
      <c r="S2" s="79"/>
      <c r="T2" s="10"/>
      <c r="U2" s="67"/>
      <c r="V2" s="67"/>
      <c r="W2" s="67"/>
      <c r="X2" s="43"/>
      <c r="Y2" s="43"/>
      <c r="Z2" s="43"/>
      <c r="AA2" s="43"/>
      <c r="AG2" s="88"/>
    </row>
    <row r="3" spans="1:34"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c r="AG3" s="88"/>
    </row>
    <row r="4" spans="1:34"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c r="AG4" s="88"/>
    </row>
    <row r="5" spans="1:34"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c r="AG5" s="88"/>
    </row>
    <row r="6" spans="1:34" s="15" customFormat="1" ht="13.2" customHeight="1" x14ac:dyDescent="0.25">
      <c r="A6" s="95" t="s">
        <v>0</v>
      </c>
      <c r="B6" s="98" t="s">
        <v>1</v>
      </c>
      <c r="C6" s="98" t="s">
        <v>2</v>
      </c>
      <c r="D6" s="98" t="s">
        <v>3</v>
      </c>
      <c r="E6" s="108" t="s">
        <v>4</v>
      </c>
      <c r="F6" s="108" t="s">
        <v>5</v>
      </c>
      <c r="G6" s="108" t="s">
        <v>6</v>
      </c>
      <c r="H6" s="99" t="s">
        <v>7</v>
      </c>
      <c r="I6" s="105" t="s">
        <v>8</v>
      </c>
      <c r="J6" s="99" t="s">
        <v>9</v>
      </c>
      <c r="K6" s="100"/>
      <c r="L6" s="99" t="s">
        <v>7</v>
      </c>
      <c r="M6" s="105" t="s">
        <v>8</v>
      </c>
      <c r="N6" s="99" t="s">
        <v>10</v>
      </c>
      <c r="O6" s="100"/>
      <c r="P6" s="99" t="s">
        <v>11</v>
      </c>
      <c r="Q6" s="100"/>
      <c r="R6" s="99" t="s">
        <v>19</v>
      </c>
      <c r="S6" s="100"/>
      <c r="T6" s="14"/>
      <c r="U6" s="111" t="s">
        <v>12</v>
      </c>
      <c r="V6" s="112"/>
      <c r="W6" s="112"/>
      <c r="X6" s="112"/>
      <c r="Y6" s="112"/>
      <c r="Z6" s="112"/>
      <c r="AA6" s="113"/>
      <c r="AC6" s="98" t="s">
        <v>18</v>
      </c>
      <c r="AE6" s="95" t="s">
        <v>59</v>
      </c>
      <c r="AF6" s="98" t="s">
        <v>60</v>
      </c>
      <c r="AG6" s="98" t="s">
        <v>61</v>
      </c>
      <c r="AH6" s="98" t="s">
        <v>62</v>
      </c>
    </row>
    <row r="7" spans="1:34" s="15" customFormat="1" x14ac:dyDescent="0.25">
      <c r="A7" s="96"/>
      <c r="B7" s="98"/>
      <c r="C7" s="98"/>
      <c r="D7" s="98"/>
      <c r="E7" s="109"/>
      <c r="F7" s="109"/>
      <c r="G7" s="109"/>
      <c r="H7" s="101"/>
      <c r="I7" s="106"/>
      <c r="J7" s="101"/>
      <c r="K7" s="102"/>
      <c r="L7" s="101"/>
      <c r="M7" s="106"/>
      <c r="N7" s="101"/>
      <c r="O7" s="102"/>
      <c r="P7" s="101"/>
      <c r="Q7" s="102"/>
      <c r="R7" s="101"/>
      <c r="S7" s="102"/>
      <c r="T7" s="14"/>
      <c r="U7" s="114" t="s">
        <v>13</v>
      </c>
      <c r="V7" s="114" t="s">
        <v>14</v>
      </c>
      <c r="W7" s="114" t="s">
        <v>57</v>
      </c>
      <c r="X7" s="111" t="s">
        <v>26</v>
      </c>
      <c r="Y7" s="112"/>
      <c r="Z7" s="112"/>
      <c r="AA7" s="113"/>
      <c r="AC7" s="98"/>
      <c r="AE7" s="96"/>
      <c r="AF7" s="98"/>
      <c r="AG7" s="98"/>
      <c r="AH7" s="98"/>
    </row>
    <row r="8" spans="1:34" s="15" customFormat="1" x14ac:dyDescent="0.25">
      <c r="A8" s="97"/>
      <c r="B8" s="98"/>
      <c r="C8" s="98"/>
      <c r="D8" s="98"/>
      <c r="E8" s="110"/>
      <c r="F8" s="110"/>
      <c r="G8" s="110"/>
      <c r="H8" s="103"/>
      <c r="I8" s="107"/>
      <c r="J8" s="103"/>
      <c r="K8" s="104"/>
      <c r="L8" s="103"/>
      <c r="M8" s="107"/>
      <c r="N8" s="103"/>
      <c r="O8" s="104"/>
      <c r="P8" s="103"/>
      <c r="Q8" s="104"/>
      <c r="R8" s="103"/>
      <c r="S8" s="104"/>
      <c r="T8" s="14"/>
      <c r="U8" s="115"/>
      <c r="V8" s="115"/>
      <c r="W8" s="115"/>
      <c r="X8" s="116" t="s">
        <v>15</v>
      </c>
      <c r="Y8" s="117"/>
      <c r="Z8" s="45" t="s">
        <v>16</v>
      </c>
      <c r="AA8" s="45" t="s">
        <v>17</v>
      </c>
      <c r="AC8" s="98"/>
      <c r="AE8" s="97"/>
      <c r="AF8" s="98"/>
      <c r="AG8" s="98"/>
      <c r="AH8" s="98"/>
    </row>
    <row r="9" spans="1:34"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34" s="47" customFormat="1" x14ac:dyDescent="0.2">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1.1403000000000001</v>
      </c>
      <c r="V10" s="69">
        <v>1.1412509343239714</v>
      </c>
      <c r="W10" s="69"/>
      <c r="X10" s="81">
        <v>-1371.2355554753105</v>
      </c>
      <c r="Y10" s="81">
        <v>-1371.2355554753105</v>
      </c>
      <c r="Z10" s="81">
        <v>-1371.2355554753105</v>
      </c>
      <c r="AA10" s="61">
        <v>0</v>
      </c>
      <c r="AC10" s="49"/>
      <c r="AE10" s="81">
        <v>-1525.61</v>
      </c>
      <c r="AF10" s="89">
        <f t="shared" ref="AF10:AF35" si="0">(AE10-X10)/O10</f>
        <v>-3.6723468497915968E-3</v>
      </c>
      <c r="AG10" s="90" t="s">
        <v>63</v>
      </c>
      <c r="AH10" s="91" t="s">
        <v>64</v>
      </c>
    </row>
    <row r="11" spans="1:34" s="47" customFormat="1" x14ac:dyDescent="0.2">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1.1403000000000001</v>
      </c>
      <c r="V11" s="70">
        <v>1.1484587082009474</v>
      </c>
      <c r="W11" s="70"/>
      <c r="X11" s="82">
        <v>-1371.4349249657671</v>
      </c>
      <c r="Y11" s="82">
        <v>-1371.4349249657671</v>
      </c>
      <c r="Z11" s="82">
        <v>-1371.4349249657671</v>
      </c>
      <c r="AA11" s="62">
        <v>0</v>
      </c>
      <c r="AC11" s="50"/>
      <c r="AE11" s="81">
        <v>-1521.53</v>
      </c>
      <c r="AF11" s="89">
        <f t="shared" si="0"/>
        <v>-3.5705467810317787E-3</v>
      </c>
      <c r="AG11" s="90" t="s">
        <v>63</v>
      </c>
      <c r="AH11" s="91" t="s">
        <v>64</v>
      </c>
    </row>
    <row r="12" spans="1:34" s="48" customFormat="1" x14ac:dyDescent="0.2">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-2742.6704804410774</v>
      </c>
      <c r="Y12" s="83">
        <v>-2742.6704804410774</v>
      </c>
      <c r="Z12" s="83">
        <v>-2742.6704804410774</v>
      </c>
      <c r="AA12" s="63">
        <v>0</v>
      </c>
      <c r="AC12" s="51"/>
      <c r="AF12" s="89"/>
      <c r="AG12" s="92"/>
      <c r="AH12" s="91"/>
    </row>
    <row r="13" spans="1:34" s="48" customFormat="1" x14ac:dyDescent="0.2">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c r="AF13" s="89"/>
      <c r="AG13" s="92"/>
      <c r="AH13" s="91"/>
    </row>
    <row r="14" spans="1:34" s="47" customFormat="1" x14ac:dyDescent="0.2">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1.1403000000000001</v>
      </c>
      <c r="V14" s="69">
        <v>1.1573919893124933</v>
      </c>
      <c r="W14" s="69"/>
      <c r="X14" s="81">
        <v>-1369.1426985046289</v>
      </c>
      <c r="Y14" s="81">
        <v>-1369.1426985046289</v>
      </c>
      <c r="Z14" s="81">
        <v>-1369.1426985046289</v>
      </c>
      <c r="AA14" s="61">
        <v>0</v>
      </c>
      <c r="AC14" s="49"/>
      <c r="AE14" s="81">
        <v>-1517.61</v>
      </c>
      <c r="AF14" s="89">
        <f t="shared" si="0"/>
        <v>-3.5318243807924204E-3</v>
      </c>
      <c r="AG14" s="90" t="s">
        <v>63</v>
      </c>
      <c r="AH14" s="91" t="s">
        <v>64</v>
      </c>
    </row>
    <row r="15" spans="1:34" s="47" customFormat="1" x14ac:dyDescent="0.2">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1.1403000000000001</v>
      </c>
      <c r="V15" s="70">
        <v>1.1671702697981337</v>
      </c>
      <c r="W15" s="70"/>
      <c r="X15" s="82">
        <v>-1342.995354263868</v>
      </c>
      <c r="Y15" s="82">
        <v>-1342.995354263868</v>
      </c>
      <c r="Z15" s="82">
        <v>-1342.995354263868</v>
      </c>
      <c r="AA15" s="62">
        <v>0</v>
      </c>
      <c r="AC15" s="50"/>
      <c r="AE15" s="81">
        <v>-1487.45</v>
      </c>
      <c r="AF15" s="89">
        <f t="shared" si="0"/>
        <v>-3.4363690495547274E-3</v>
      </c>
      <c r="AG15" s="90" t="s">
        <v>63</v>
      </c>
      <c r="AH15" s="91" t="s">
        <v>64</v>
      </c>
    </row>
    <row r="16" spans="1:34" s="48" customFormat="1" x14ac:dyDescent="0.2">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-2712.1380527684969</v>
      </c>
      <c r="Y16" s="83">
        <v>-2712.1380527684969</v>
      </c>
      <c r="Z16" s="83">
        <v>-2712.1380527684969</v>
      </c>
      <c r="AA16" s="63">
        <v>0</v>
      </c>
      <c r="AC16" s="51"/>
      <c r="AF16" s="89"/>
      <c r="AG16" s="93"/>
      <c r="AH16" s="93"/>
    </row>
    <row r="17" spans="1:34" s="48" customFormat="1" x14ac:dyDescent="0.2">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c r="AF17" s="89"/>
      <c r="AG17" s="93"/>
      <c r="AH17" s="93"/>
    </row>
    <row r="18" spans="1:34" s="47" customFormat="1" x14ac:dyDescent="0.2">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1.1403000000000001</v>
      </c>
      <c r="V18" s="69">
        <v>1.1778726957287518</v>
      </c>
      <c r="W18" s="69"/>
      <c r="X18" s="81">
        <v>-1495.2834823870753</v>
      </c>
      <c r="Y18" s="81">
        <v>-1495.2834823870753</v>
      </c>
      <c r="Z18" s="81">
        <v>-1495.2834823870753</v>
      </c>
      <c r="AA18" s="61">
        <v>0</v>
      </c>
      <c r="AC18" s="49"/>
      <c r="AE18" s="81">
        <v>-1630.82</v>
      </c>
      <c r="AF18" s="89">
        <f t="shared" si="0"/>
        <v>-3.2242195592674223E-3</v>
      </c>
      <c r="AG18" s="90" t="s">
        <v>63</v>
      </c>
      <c r="AH18" s="91" t="s">
        <v>64</v>
      </c>
    </row>
    <row r="19" spans="1:34" s="47" customFormat="1" x14ac:dyDescent="0.2">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1.1403000000000001</v>
      </c>
      <c r="V19" s="69">
        <v>1.1814611857189929</v>
      </c>
      <c r="W19" s="69"/>
      <c r="X19" s="81">
        <v>-26156.699315477144</v>
      </c>
      <c r="Y19" s="81">
        <v>-26156.699315477144</v>
      </c>
      <c r="Z19" s="81">
        <v>-26156.699315477144</v>
      </c>
      <c r="AA19" s="61">
        <v>0</v>
      </c>
      <c r="AC19" s="49"/>
      <c r="AE19" s="81">
        <v>-28581.15</v>
      </c>
      <c r="AF19" s="89">
        <f t="shared" si="0"/>
        <v>-3.2499338934622751E-3</v>
      </c>
      <c r="AG19" s="90" t="s">
        <v>63</v>
      </c>
      <c r="AH19" s="91" t="s">
        <v>64</v>
      </c>
    </row>
    <row r="20" spans="1:34" s="47" customFormat="1" x14ac:dyDescent="0.2">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1.1403000000000001</v>
      </c>
      <c r="V20" s="70">
        <v>1.1890998332910965</v>
      </c>
      <c r="W20" s="70"/>
      <c r="X20" s="82">
        <v>-1413.3218681326368</v>
      </c>
      <c r="Y20" s="82">
        <v>-1413.3218681326368</v>
      </c>
      <c r="Z20" s="82">
        <v>-1413.3218681326368</v>
      </c>
      <c r="AA20" s="62">
        <v>0</v>
      </c>
      <c r="AC20" s="50"/>
      <c r="AE20" s="81">
        <v>-1549.5</v>
      </c>
      <c r="AF20" s="89">
        <f t="shared" si="0"/>
        <v>-3.2394826430849765E-3</v>
      </c>
      <c r="AG20" s="90" t="s">
        <v>63</v>
      </c>
      <c r="AH20" s="91" t="s">
        <v>64</v>
      </c>
    </row>
    <row r="21" spans="1:34" s="48" customFormat="1" x14ac:dyDescent="0.2">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-29065.304665996857</v>
      </c>
      <c r="Y21" s="83">
        <v>-29065.304665996857</v>
      </c>
      <c r="Z21" s="83">
        <v>-29065.304665996857</v>
      </c>
      <c r="AA21" s="63">
        <v>0</v>
      </c>
      <c r="AC21" s="51"/>
      <c r="AF21" s="89"/>
      <c r="AG21" s="90"/>
      <c r="AH21" s="91"/>
    </row>
    <row r="22" spans="1:34" s="48" customFormat="1" x14ac:dyDescent="0.2">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c r="AF22" s="89"/>
      <c r="AG22" s="90"/>
      <c r="AH22" s="91"/>
    </row>
    <row r="23" spans="1:34" s="47" customFormat="1" x14ac:dyDescent="0.2">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1.1403000000000001</v>
      </c>
      <c r="V23" s="69">
        <v>1.1929963522855276</v>
      </c>
      <c r="W23" s="69"/>
      <c r="X23" s="81">
        <v>-25970.084648039905</v>
      </c>
      <c r="Y23" s="81">
        <v>-25970.084648039905</v>
      </c>
      <c r="Z23" s="81">
        <v>-25970.084648039905</v>
      </c>
      <c r="AA23" s="61">
        <v>0</v>
      </c>
      <c r="AC23" s="49"/>
      <c r="AE23" s="81">
        <v>-28369.25</v>
      </c>
      <c r="AF23" s="89">
        <f t="shared" si="0"/>
        <v>-3.1526482942971024E-3</v>
      </c>
      <c r="AG23" s="90" t="s">
        <v>63</v>
      </c>
      <c r="AH23" s="91" t="s">
        <v>64</v>
      </c>
    </row>
    <row r="24" spans="1:34" s="47" customFormat="1" x14ac:dyDescent="0.2">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1.1403000000000001</v>
      </c>
      <c r="V24" s="69">
        <v>1.201039032452166</v>
      </c>
      <c r="W24" s="69"/>
      <c r="X24" s="81">
        <v>-1451.5316967486842</v>
      </c>
      <c r="Y24" s="81">
        <v>-1451.5316967486842</v>
      </c>
      <c r="Z24" s="81">
        <v>-1451.5316967486842</v>
      </c>
      <c r="AA24" s="61">
        <v>0</v>
      </c>
      <c r="AC24" s="49"/>
      <c r="AE24" s="81">
        <v>-1576.63</v>
      </c>
      <c r="AF24" s="89">
        <f t="shared" si="0"/>
        <v>-2.9759093953259244E-3</v>
      </c>
      <c r="AG24" s="90" t="s">
        <v>63</v>
      </c>
      <c r="AH24" s="91" t="s">
        <v>64</v>
      </c>
    </row>
    <row r="25" spans="1:34" s="47" customFormat="1" x14ac:dyDescent="0.2">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1.1403000000000001</v>
      </c>
      <c r="V25" s="69">
        <v>1.2048886821663369</v>
      </c>
      <c r="W25" s="69"/>
      <c r="X25" s="81">
        <v>-27439.86153332808</v>
      </c>
      <c r="Y25" s="81">
        <v>-27439.86153332808</v>
      </c>
      <c r="Z25" s="81">
        <v>-27439.86153332808</v>
      </c>
      <c r="AA25" s="61">
        <v>0</v>
      </c>
      <c r="AC25" s="49"/>
      <c r="AE25" s="81">
        <v>-29723.59</v>
      </c>
      <c r="AF25" s="89">
        <f t="shared" si="0"/>
        <v>-2.9429490549895882E-3</v>
      </c>
      <c r="AG25" s="90" t="s">
        <v>63</v>
      </c>
      <c r="AH25" s="91" t="s">
        <v>64</v>
      </c>
    </row>
    <row r="26" spans="1:34" s="47" customFormat="1" x14ac:dyDescent="0.2">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1.1403000000000001</v>
      </c>
      <c r="V26" s="70">
        <v>1.2131844410249055</v>
      </c>
      <c r="W26" s="70"/>
      <c r="X26" s="82">
        <v>-1509.3830645128323</v>
      </c>
      <c r="Y26" s="82">
        <v>-1509.3830645128323</v>
      </c>
      <c r="Z26" s="82">
        <v>-1509.3830645128323</v>
      </c>
      <c r="AA26" s="62">
        <v>0</v>
      </c>
      <c r="AC26" s="50"/>
      <c r="AE26" s="81">
        <v>-1625.06</v>
      </c>
      <c r="AF26" s="89">
        <f t="shared" si="0"/>
        <v>-2.7517885550150489E-3</v>
      </c>
      <c r="AG26" s="90" t="s">
        <v>63</v>
      </c>
      <c r="AH26" s="91" t="s">
        <v>64</v>
      </c>
    </row>
    <row r="27" spans="1:34" s="48" customFormat="1" x14ac:dyDescent="0.2">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-56370.860942629501</v>
      </c>
      <c r="Y27" s="83">
        <v>-56370.860942629501</v>
      </c>
      <c r="Z27" s="83">
        <v>-56370.860942629501</v>
      </c>
      <c r="AA27" s="63">
        <v>0</v>
      </c>
      <c r="AC27" s="51"/>
      <c r="AF27" s="89"/>
      <c r="AG27" s="90"/>
      <c r="AH27" s="91"/>
    </row>
    <row r="28" spans="1:34" s="48" customFormat="1" x14ac:dyDescent="0.2">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c r="AF28" s="89"/>
      <c r="AG28" s="90"/>
      <c r="AH28" s="91"/>
    </row>
    <row r="29" spans="1:34" s="47" customFormat="1" x14ac:dyDescent="0.2">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1.1403000000000001</v>
      </c>
      <c r="V29" s="69">
        <v>1.2175016133594918</v>
      </c>
      <c r="W29" s="69"/>
      <c r="X29" s="81">
        <v>-28113.857012778448</v>
      </c>
      <c r="Y29" s="81">
        <v>-28113.857012778448</v>
      </c>
      <c r="Z29" s="81">
        <v>-28113.857012778448</v>
      </c>
      <c r="AA29" s="61">
        <v>0</v>
      </c>
      <c r="AC29" s="49"/>
      <c r="AE29" s="81">
        <v>-30206.41</v>
      </c>
      <c r="AF29" s="89">
        <f t="shared" si="0"/>
        <v>-2.6454525755013301E-3</v>
      </c>
      <c r="AG29" s="90" t="s">
        <v>63</v>
      </c>
      <c r="AH29" s="91" t="s">
        <v>64</v>
      </c>
    </row>
    <row r="30" spans="1:34" s="47" customFormat="1" x14ac:dyDescent="0.2">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1.1403000000000001</v>
      </c>
      <c r="V30" s="69">
        <v>1.2256610968110244</v>
      </c>
      <c r="W30" s="69"/>
      <c r="X30" s="81">
        <v>-1653.2031732328826</v>
      </c>
      <c r="Y30" s="81">
        <v>-1653.2031732328826</v>
      </c>
      <c r="Z30" s="81">
        <v>-1653.2031732328826</v>
      </c>
      <c r="AA30" s="61">
        <v>0</v>
      </c>
      <c r="AC30" s="49"/>
      <c r="AE30" s="81">
        <v>-1753.9</v>
      </c>
      <c r="AF30" s="89">
        <f t="shared" si="0"/>
        <v>-2.3954332318461714E-3</v>
      </c>
      <c r="AG30" s="90" t="s">
        <v>63</v>
      </c>
      <c r="AH30" s="91" t="s">
        <v>64</v>
      </c>
    </row>
    <row r="31" spans="1:34" s="47" customFormat="1" x14ac:dyDescent="0.2">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1.1403000000000001</v>
      </c>
      <c r="V31" s="69">
        <v>1.2298251759670307</v>
      </c>
      <c r="W31" s="69"/>
      <c r="X31" s="81">
        <v>-32229.411317126251</v>
      </c>
      <c r="Y31" s="81">
        <v>-32229.411317126251</v>
      </c>
      <c r="Z31" s="81">
        <v>-32229.411317126251</v>
      </c>
      <c r="AA31" s="61">
        <v>0</v>
      </c>
      <c r="AC31" s="49"/>
      <c r="AE31" s="81">
        <v>-34174.53</v>
      </c>
      <c r="AF31" s="89">
        <f t="shared" si="0"/>
        <v>-2.4103081572165405E-3</v>
      </c>
      <c r="AG31" s="90" t="s">
        <v>63</v>
      </c>
      <c r="AH31" s="91" t="s">
        <v>64</v>
      </c>
    </row>
    <row r="32" spans="1:34" s="47" customFormat="1" x14ac:dyDescent="0.2">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1.1403000000000001</v>
      </c>
      <c r="V32" s="70">
        <v>1.237840185201295</v>
      </c>
      <c r="W32" s="70"/>
      <c r="X32" s="82">
        <v>-1860.4308875586169</v>
      </c>
      <c r="Y32" s="82">
        <v>-1860.4308875586169</v>
      </c>
      <c r="Z32" s="82">
        <v>-1860.4308875586169</v>
      </c>
      <c r="AA32" s="62">
        <v>0</v>
      </c>
      <c r="AC32" s="50"/>
      <c r="AE32" s="81">
        <v>-1957.87</v>
      </c>
      <c r="AF32" s="89">
        <f t="shared" si="0"/>
        <v>-2.3179368756424822E-3</v>
      </c>
      <c r="AG32" s="90" t="s">
        <v>63</v>
      </c>
      <c r="AH32" s="91" t="s">
        <v>64</v>
      </c>
    </row>
    <row r="33" spans="1:34" s="48" customFormat="1" x14ac:dyDescent="0.2">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-63856.902390696196</v>
      </c>
      <c r="Y33" s="83">
        <v>-63856.902390696196</v>
      </c>
      <c r="Z33" s="83">
        <v>-63856.902390696196</v>
      </c>
      <c r="AA33" s="63">
        <v>0</v>
      </c>
      <c r="AC33" s="51"/>
      <c r="AF33" s="89"/>
      <c r="AG33" s="90"/>
      <c r="AH33" s="91"/>
    </row>
    <row r="34" spans="1:34" s="48" customFormat="1" x14ac:dyDescent="0.2">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c r="AE34" s="81"/>
      <c r="AF34" s="89"/>
      <c r="AG34" s="90"/>
      <c r="AH34" s="91"/>
    </row>
    <row r="35" spans="1:34" s="47" customFormat="1" x14ac:dyDescent="0.2">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1.1403000000000001</v>
      </c>
      <c r="V35" s="70">
        <v>1.240131157414579</v>
      </c>
      <c r="W35" s="70"/>
      <c r="X35" s="82">
        <v>-301135.64242884656</v>
      </c>
      <c r="Y35" s="82">
        <v>-301135.64242884656</v>
      </c>
      <c r="Z35" s="82">
        <v>-301135.64242884656</v>
      </c>
      <c r="AA35" s="62">
        <v>0</v>
      </c>
      <c r="AC35" s="50"/>
      <c r="AE35" s="81">
        <v>-316989.45</v>
      </c>
      <c r="AF35" s="89">
        <f t="shared" si="0"/>
        <v>-2.3057897012753767E-3</v>
      </c>
      <c r="AG35" s="90" t="s">
        <v>63</v>
      </c>
      <c r="AH35" s="91" t="s">
        <v>64</v>
      </c>
    </row>
    <row r="36" spans="1:34" s="48" customFormat="1" x14ac:dyDescent="0.2">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-301135.64242884656</v>
      </c>
      <c r="Y36" s="83">
        <v>-301135.64242884656</v>
      </c>
      <c r="Z36" s="83">
        <v>-301135.64242884656</v>
      </c>
      <c r="AA36" s="63">
        <v>0</v>
      </c>
      <c r="AC36" s="51"/>
      <c r="AE36" s="81"/>
      <c r="AF36" s="89"/>
      <c r="AG36" s="90"/>
      <c r="AH36" s="91"/>
    </row>
    <row r="37" spans="1:34" s="48" customFormat="1" x14ac:dyDescent="0.2">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c r="AE37" s="81"/>
      <c r="AF37" s="89"/>
      <c r="AG37" s="90"/>
      <c r="AH37" s="91"/>
    </row>
    <row r="38" spans="1:34" s="48" customFormat="1" x14ac:dyDescent="0.2">
      <c r="A38" s="51"/>
      <c r="B38" s="51"/>
      <c r="C38" s="51"/>
      <c r="D38" s="51"/>
      <c r="E38" s="58"/>
      <c r="F38" s="58"/>
      <c r="G38" s="58"/>
      <c r="H38" s="51"/>
      <c r="I38" s="51" t="s">
        <v>54</v>
      </c>
      <c r="J38" s="51"/>
      <c r="K38" s="84">
        <f>K12+K16+K21+K27+K33+K36</f>
        <v>-9563402.800501477</v>
      </c>
      <c r="L38" s="52"/>
      <c r="M38" s="52"/>
      <c r="N38" s="52"/>
      <c r="O38" s="64">
        <f>O12+O16+O21+O27+O33+O36</f>
        <v>11177022</v>
      </c>
      <c r="P38" s="52"/>
      <c r="Q38" s="72">
        <f>O38/-K38</f>
        <v>1.1687285617012713</v>
      </c>
      <c r="R38" s="64"/>
      <c r="S38" s="64"/>
      <c r="T38" s="52"/>
      <c r="U38" s="72"/>
      <c r="V38" s="72"/>
      <c r="W38" s="72"/>
      <c r="X38" s="84">
        <f>X12+X16+X21+X27+X33+X36</f>
        <v>-455883.51896137872</v>
      </c>
      <c r="Y38" s="84">
        <f t="shared" ref="Y38:Z38" si="1">Y12+Y16+Y21+Y27+Y33+Y36</f>
        <v>-455883.51896137872</v>
      </c>
      <c r="Z38" s="84">
        <f t="shared" si="1"/>
        <v>-455883.51896137872</v>
      </c>
      <c r="AA38" s="64">
        <v>0</v>
      </c>
      <c r="AC38" s="51"/>
      <c r="AE38" s="81"/>
      <c r="AF38" s="89"/>
      <c r="AG38" s="90"/>
      <c r="AH38" s="91"/>
    </row>
    <row r="39" spans="1:34" s="48" customFormat="1" x14ac:dyDescent="0.2">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c r="AE39" s="81"/>
      <c r="AF39" s="89"/>
      <c r="AG39" s="90"/>
      <c r="AH39" s="91"/>
    </row>
    <row r="40" spans="1:34" s="47" customFormat="1" x14ac:dyDescent="0.2">
      <c r="A40" s="49">
        <v>2016</v>
      </c>
      <c r="B40" s="49" t="s">
        <v>48</v>
      </c>
      <c r="C40" s="49">
        <v>2</v>
      </c>
      <c r="D40" s="49" t="s">
        <v>23</v>
      </c>
      <c r="E40" s="56">
        <v>42300</v>
      </c>
      <c r="F40" s="56">
        <v>42520</v>
      </c>
      <c r="G40" s="56">
        <v>42522</v>
      </c>
      <c r="H40" s="49" t="s">
        <v>27</v>
      </c>
      <c r="I40" s="49" t="s">
        <v>25</v>
      </c>
      <c r="J40" s="49" t="s">
        <v>49</v>
      </c>
      <c r="K40" s="61">
        <v>666235</v>
      </c>
      <c r="L40" s="49" t="s">
        <v>24</v>
      </c>
      <c r="M40" s="49" t="s">
        <v>25</v>
      </c>
      <c r="N40" s="49" t="s">
        <v>26</v>
      </c>
      <c r="O40" s="81">
        <v>-841774.59779999999</v>
      </c>
      <c r="P40" s="49" t="s">
        <v>50</v>
      </c>
      <c r="Q40" s="69">
        <v>1.2634799999999999</v>
      </c>
      <c r="R40" s="61"/>
      <c r="S40" s="61">
        <v>0</v>
      </c>
      <c r="T40" s="49"/>
      <c r="U40" s="69">
        <v>1.2429618741628483</v>
      </c>
      <c r="V40" s="69">
        <v>1.2419153898257311</v>
      </c>
      <c r="W40" s="85">
        <v>-3.4699999999999996E-3</v>
      </c>
      <c r="X40" s="81">
        <v>-14371.60680656474</v>
      </c>
      <c r="Y40" s="81">
        <v>-14371.60680656474</v>
      </c>
      <c r="Z40" s="81">
        <v>-14371.60680656474</v>
      </c>
      <c r="AA40" s="61">
        <v>0</v>
      </c>
      <c r="AC40" s="49"/>
      <c r="AE40" s="81">
        <v>-16022</v>
      </c>
      <c r="AF40" s="89">
        <f>(AE40-X40)/O40</f>
        <v>1.9606117810499466E-3</v>
      </c>
      <c r="AG40" s="90" t="s">
        <v>63</v>
      </c>
      <c r="AH40" s="91" t="s">
        <v>64</v>
      </c>
    </row>
    <row r="41" spans="1:34" s="47" customFormat="1" x14ac:dyDescent="0.2">
      <c r="A41" s="49">
        <v>2016</v>
      </c>
      <c r="B41" s="49" t="s">
        <v>51</v>
      </c>
      <c r="C41" s="49">
        <v>5</v>
      </c>
      <c r="D41" s="49" t="s">
        <v>28</v>
      </c>
      <c r="E41" s="56">
        <v>42314</v>
      </c>
      <c r="F41" s="56">
        <v>42612</v>
      </c>
      <c r="G41" s="56">
        <v>42614</v>
      </c>
      <c r="H41" s="49" t="s">
        <v>27</v>
      </c>
      <c r="I41" s="49" t="s">
        <v>25</v>
      </c>
      <c r="J41" s="49" t="s">
        <v>49</v>
      </c>
      <c r="K41" s="61">
        <v>657314</v>
      </c>
      <c r="L41" s="49" t="s">
        <v>24</v>
      </c>
      <c r="M41" s="49" t="s">
        <v>25</v>
      </c>
      <c r="N41" s="49" t="s">
        <v>26</v>
      </c>
      <c r="O41" s="81">
        <v>-836957.91619999998</v>
      </c>
      <c r="P41" s="49" t="s">
        <v>50</v>
      </c>
      <c r="Q41" s="69">
        <v>1.2733000000000001</v>
      </c>
      <c r="R41" s="61"/>
      <c r="S41" s="61">
        <v>0</v>
      </c>
      <c r="T41" s="49"/>
      <c r="U41" s="69">
        <v>1.2429618741628483</v>
      </c>
      <c r="V41" s="69">
        <v>1.2400091357470513</v>
      </c>
      <c r="W41" s="85">
        <v>-3.5899999999999999E-3</v>
      </c>
      <c r="X41" s="81">
        <v>-21909.487810370625</v>
      </c>
      <c r="Y41" s="81">
        <v>-21909.487810370625</v>
      </c>
      <c r="Z41" s="81">
        <v>-21909.487810370625</v>
      </c>
      <c r="AA41" s="61">
        <v>0</v>
      </c>
      <c r="AC41" s="49"/>
      <c r="AE41" s="81">
        <v>-22181</v>
      </c>
      <c r="AF41" s="89">
        <f t="shared" ref="AF41:AF43" si="2">(AE41-X41)/O41</f>
        <v>3.2440363413026633E-4</v>
      </c>
      <c r="AG41" s="90" t="s">
        <v>63</v>
      </c>
      <c r="AH41" s="91" t="s">
        <v>65</v>
      </c>
    </row>
    <row r="42" spans="1:34" s="47" customFormat="1" x14ac:dyDescent="0.2">
      <c r="A42" s="49">
        <v>2016</v>
      </c>
      <c r="B42" s="49" t="s">
        <v>52</v>
      </c>
      <c r="C42" s="49">
        <v>3</v>
      </c>
      <c r="D42" s="49" t="s">
        <v>23</v>
      </c>
      <c r="E42" s="56">
        <v>42300</v>
      </c>
      <c r="F42" s="56">
        <v>42641</v>
      </c>
      <c r="G42" s="56">
        <v>42643</v>
      </c>
      <c r="H42" s="49" t="s">
        <v>27</v>
      </c>
      <c r="I42" s="49" t="s">
        <v>25</v>
      </c>
      <c r="J42" s="49" t="s">
        <v>49</v>
      </c>
      <c r="K42" s="61">
        <v>18913328</v>
      </c>
      <c r="L42" s="49" t="s">
        <v>24</v>
      </c>
      <c r="M42" s="49" t="s">
        <v>25</v>
      </c>
      <c r="N42" s="49" t="s">
        <v>26</v>
      </c>
      <c r="O42" s="81">
        <v>-23855304.953088</v>
      </c>
      <c r="P42" s="49" t="s">
        <v>50</v>
      </c>
      <c r="Q42" s="69">
        <v>1.261296</v>
      </c>
      <c r="R42" s="61"/>
      <c r="S42" s="61">
        <v>0</v>
      </c>
      <c r="T42" s="49"/>
      <c r="U42" s="69">
        <v>1.2429618741628483</v>
      </c>
      <c r="V42" s="69">
        <v>1.2392387352769956</v>
      </c>
      <c r="W42" s="85">
        <v>-3.63E-3</v>
      </c>
      <c r="X42" s="81">
        <v>-417816.19374552695</v>
      </c>
      <c r="Y42" s="81">
        <v>-417816.19374552695</v>
      </c>
      <c r="Z42" s="81">
        <v>-417816.19374552695</v>
      </c>
      <c r="AA42" s="61">
        <v>0</v>
      </c>
      <c r="AC42" s="49"/>
      <c r="AE42" s="81">
        <v>-467179</v>
      </c>
      <c r="AF42" s="89">
        <f t="shared" si="2"/>
        <v>2.0692590747234682E-3</v>
      </c>
      <c r="AG42" s="90" t="s">
        <v>63</v>
      </c>
      <c r="AH42" s="91" t="s">
        <v>64</v>
      </c>
    </row>
    <row r="43" spans="1:34" s="47" customFormat="1" x14ac:dyDescent="0.2">
      <c r="A43" s="50">
        <v>2016</v>
      </c>
      <c r="B43" s="50" t="s">
        <v>53</v>
      </c>
      <c r="C43" s="50">
        <v>6</v>
      </c>
      <c r="D43" s="50" t="s">
        <v>28</v>
      </c>
      <c r="E43" s="57">
        <v>42314</v>
      </c>
      <c r="F43" s="57">
        <v>42641</v>
      </c>
      <c r="G43" s="57">
        <v>42643</v>
      </c>
      <c r="H43" s="50" t="s">
        <v>27</v>
      </c>
      <c r="I43" s="50" t="s">
        <v>25</v>
      </c>
      <c r="J43" s="50" t="s">
        <v>49</v>
      </c>
      <c r="K43" s="62">
        <v>61787474</v>
      </c>
      <c r="L43" s="50" t="s">
        <v>24</v>
      </c>
      <c r="M43" s="50" t="s">
        <v>25</v>
      </c>
      <c r="N43" s="50" t="s">
        <v>26</v>
      </c>
      <c r="O43" s="82">
        <v>-78606024.422800004</v>
      </c>
      <c r="P43" s="50" t="s">
        <v>50</v>
      </c>
      <c r="Q43" s="70">
        <v>1.2722</v>
      </c>
      <c r="R43" s="62"/>
      <c r="S43" s="62">
        <v>0</v>
      </c>
      <c r="T43" s="50"/>
      <c r="U43" s="70">
        <v>1.2429618741628483</v>
      </c>
      <c r="V43" s="70">
        <v>1.2392387352769956</v>
      </c>
      <c r="W43" s="86">
        <v>-3.63E-3</v>
      </c>
      <c r="X43" s="82">
        <v>-2039717.2397684511</v>
      </c>
      <c r="Y43" s="82">
        <v>-2039717.2397684511</v>
      </c>
      <c r="Z43" s="82">
        <v>-2039717.2397684511</v>
      </c>
      <c r="AA43" s="62">
        <v>0</v>
      </c>
      <c r="AC43" s="50"/>
      <c r="AE43" s="81">
        <v>-2065447</v>
      </c>
      <c r="AF43" s="89">
        <f t="shared" si="2"/>
        <v>3.2732555068751062E-4</v>
      </c>
      <c r="AG43" s="90" t="s">
        <v>63</v>
      </c>
      <c r="AH43" s="91" t="s">
        <v>65</v>
      </c>
    </row>
    <row r="44" spans="1:34" s="48" customFormat="1" x14ac:dyDescent="0.2">
      <c r="A44" s="51"/>
      <c r="B44" s="51"/>
      <c r="C44" s="51"/>
      <c r="D44" s="51"/>
      <c r="E44" s="58"/>
      <c r="F44" s="58"/>
      <c r="G44" s="58"/>
      <c r="H44" s="51"/>
      <c r="I44" s="51"/>
      <c r="J44" s="51"/>
      <c r="K44" s="63">
        <v>82024351</v>
      </c>
      <c r="L44" s="51"/>
      <c r="M44" s="51"/>
      <c r="N44" s="51"/>
      <c r="O44" s="83">
        <v>-104140061.889888</v>
      </c>
      <c r="P44" s="51"/>
      <c r="Q44" s="71">
        <v>1.2696237229586613</v>
      </c>
      <c r="R44" s="63"/>
      <c r="S44" s="63"/>
      <c r="T44" s="51"/>
      <c r="U44" s="71"/>
      <c r="V44" s="71"/>
      <c r="W44" s="71"/>
      <c r="X44" s="83">
        <f>SUM(X40:X43)</f>
        <v>-2493814.5281309132</v>
      </c>
      <c r="Y44" s="83">
        <f t="shared" ref="Y44:Z44" si="3">SUM(Y40:Y43)</f>
        <v>-2493814.5281309132</v>
      </c>
      <c r="Z44" s="83">
        <f t="shared" si="3"/>
        <v>-2493814.5281309132</v>
      </c>
      <c r="AA44" s="63">
        <v>0</v>
      </c>
      <c r="AC44" s="51"/>
      <c r="AE44" s="81"/>
      <c r="AF44" s="89"/>
      <c r="AG44" s="90"/>
      <c r="AH44" s="91"/>
    </row>
    <row r="45" spans="1:34" s="48" customFormat="1" x14ac:dyDescent="0.2">
      <c r="A45" s="51"/>
      <c r="B45" s="51"/>
      <c r="C45" s="51"/>
      <c r="D45" s="51"/>
      <c r="E45" s="58"/>
      <c r="F45" s="58"/>
      <c r="G45" s="58"/>
      <c r="H45" s="51"/>
      <c r="I45" s="51"/>
      <c r="J45" s="51"/>
      <c r="K45" s="63"/>
      <c r="L45" s="51"/>
      <c r="M45" s="51"/>
      <c r="N45" s="51"/>
      <c r="O45" s="63"/>
      <c r="P45" s="51"/>
      <c r="Q45" s="71"/>
      <c r="R45" s="63"/>
      <c r="S45" s="63"/>
      <c r="T45" s="51"/>
      <c r="U45" s="71"/>
      <c r="V45" s="71"/>
      <c r="W45" s="71"/>
      <c r="X45" s="83"/>
      <c r="Y45" s="83"/>
      <c r="Z45" s="83"/>
      <c r="AA45" s="63"/>
      <c r="AC45" s="51"/>
      <c r="AE45" s="61"/>
      <c r="AF45" s="91"/>
      <c r="AG45" s="90"/>
      <c r="AH45" s="91"/>
    </row>
    <row r="46" spans="1:34" s="48" customFormat="1" x14ac:dyDescent="0.2">
      <c r="A46" s="51"/>
      <c r="B46" s="51"/>
      <c r="C46" s="51"/>
      <c r="D46" s="51"/>
      <c r="E46" s="58"/>
      <c r="F46" s="58"/>
      <c r="G46" s="58"/>
      <c r="H46" s="51"/>
      <c r="I46" s="51" t="s">
        <v>55</v>
      </c>
      <c r="J46" s="51"/>
      <c r="K46" s="64">
        <v>82024351</v>
      </c>
      <c r="L46" s="52"/>
      <c r="M46" s="52"/>
      <c r="N46" s="52"/>
      <c r="O46" s="84">
        <v>-104140061.889888</v>
      </c>
      <c r="P46" s="52"/>
      <c r="Q46" s="72">
        <f>O46/-K46</f>
        <v>1.2696237229586613</v>
      </c>
      <c r="R46" s="64"/>
      <c r="S46" s="64"/>
      <c r="T46" s="52"/>
      <c r="U46" s="72"/>
      <c r="V46" s="72"/>
      <c r="W46" s="72"/>
      <c r="X46" s="84">
        <f>X44</f>
        <v>-2493814.5281309132</v>
      </c>
      <c r="Y46" s="84">
        <f t="shared" ref="Y46:Z46" si="4">Y44</f>
        <v>-2493814.5281309132</v>
      </c>
      <c r="Z46" s="84">
        <f t="shared" si="4"/>
        <v>-2493814.5281309132</v>
      </c>
      <c r="AA46" s="64">
        <v>0</v>
      </c>
      <c r="AC46" s="51"/>
      <c r="AE46" s="94"/>
      <c r="AF46" s="91"/>
      <c r="AG46" s="90"/>
      <c r="AH46" s="91"/>
    </row>
    <row r="47" spans="1:34" s="48" customFormat="1" x14ac:dyDescent="0.2">
      <c r="A47" s="51"/>
      <c r="B47" s="51"/>
      <c r="C47" s="51"/>
      <c r="D47" s="51"/>
      <c r="E47" s="58"/>
      <c r="F47" s="58"/>
      <c r="G47" s="58"/>
      <c r="H47" s="51"/>
      <c r="I47" s="51"/>
      <c r="J47" s="51"/>
      <c r="K47" s="63"/>
      <c r="L47" s="51"/>
      <c r="M47" s="51"/>
      <c r="N47" s="51"/>
      <c r="O47" s="63"/>
      <c r="P47" s="51"/>
      <c r="Q47" s="71"/>
      <c r="R47" s="63"/>
      <c r="S47" s="63"/>
      <c r="T47" s="51"/>
      <c r="U47" s="71"/>
      <c r="V47" s="71"/>
      <c r="W47" s="71"/>
      <c r="X47" s="63"/>
      <c r="Y47" s="63"/>
      <c r="Z47" s="63"/>
      <c r="AA47" s="63"/>
      <c r="AC47" s="51"/>
      <c r="AE47" s="61"/>
      <c r="AF47" s="91"/>
      <c r="AG47" s="90"/>
      <c r="AH47" s="91"/>
    </row>
    <row r="48" spans="1:34" s="48" customFormat="1" x14ac:dyDescent="0.2">
      <c r="A48" s="53"/>
      <c r="B48" s="53"/>
      <c r="C48" s="53"/>
      <c r="D48" s="53"/>
      <c r="E48" s="59"/>
      <c r="F48" s="59"/>
      <c r="G48" s="59"/>
      <c r="H48" s="53"/>
      <c r="I48" s="53"/>
      <c r="J48" s="53"/>
      <c r="K48" s="65"/>
      <c r="L48" s="53"/>
      <c r="M48" s="53"/>
      <c r="N48" s="53"/>
      <c r="O48" s="65"/>
      <c r="P48" s="53"/>
      <c r="Q48" s="76" t="s">
        <v>56</v>
      </c>
      <c r="R48" s="65"/>
      <c r="S48" s="65"/>
      <c r="T48" s="53"/>
      <c r="U48" s="72"/>
      <c r="V48" s="72"/>
      <c r="W48" s="72"/>
      <c r="X48" s="84">
        <f>X46+X38</f>
        <v>-2949698.047092292</v>
      </c>
      <c r="Y48" s="84">
        <f t="shared" ref="Y48:Z48" si="5">Y46+Y38</f>
        <v>-2949698.047092292</v>
      </c>
      <c r="Z48" s="84">
        <f t="shared" si="5"/>
        <v>-2949698.047092292</v>
      </c>
      <c r="AA48" s="64">
        <v>0</v>
      </c>
      <c r="AC48" s="53"/>
      <c r="AE48" s="61"/>
      <c r="AF48" s="91"/>
      <c r="AG48" s="90"/>
      <c r="AH48" s="91"/>
    </row>
    <row r="49" spans="1:34" x14ac:dyDescent="0.25">
      <c r="A49" s="54"/>
      <c r="B49" s="54"/>
      <c r="C49" s="54"/>
      <c r="D49" s="54"/>
      <c r="E49" s="55"/>
      <c r="F49" s="55"/>
      <c r="G49" s="55"/>
      <c r="H49" s="54"/>
      <c r="I49" s="54"/>
      <c r="J49" s="54"/>
      <c r="K49" s="60"/>
      <c r="L49" s="54"/>
      <c r="M49" s="54"/>
      <c r="N49" s="54"/>
      <c r="O49" s="60"/>
      <c r="P49" s="54"/>
      <c r="Q49" s="68"/>
      <c r="R49" s="60"/>
      <c r="S49" s="60"/>
      <c r="T49" s="54"/>
      <c r="U49" s="68"/>
      <c r="V49" s="68"/>
      <c r="W49" s="68"/>
      <c r="X49" s="60"/>
      <c r="Y49" s="60"/>
      <c r="Z49" s="60"/>
      <c r="AA49" s="60"/>
      <c r="AC49" s="54"/>
      <c r="AE49" s="61"/>
      <c r="AF49" s="91"/>
      <c r="AG49" s="90"/>
      <c r="AH49" s="91"/>
    </row>
    <row r="50" spans="1:34" x14ac:dyDescent="0.25">
      <c r="D50"/>
      <c r="Q50" s="73"/>
      <c r="R50" s="41"/>
      <c r="S50" s="41"/>
      <c r="AF50" s="91"/>
      <c r="AG50" s="90"/>
      <c r="AH50" s="91"/>
    </row>
    <row r="51" spans="1:34" x14ac:dyDescent="0.25">
      <c r="D51"/>
      <c r="Q51" s="73"/>
      <c r="R51" s="41"/>
      <c r="S51" s="41"/>
      <c r="AF51" s="91"/>
      <c r="AG51" s="90"/>
      <c r="AH51" s="91"/>
    </row>
    <row r="52" spans="1:34" x14ac:dyDescent="0.25">
      <c r="D52"/>
      <c r="Q52" s="73"/>
      <c r="R52" s="41"/>
      <c r="S52" s="41"/>
      <c r="AF52" s="91"/>
      <c r="AG52" s="90"/>
      <c r="AH52" s="91"/>
    </row>
    <row r="53" spans="1:34" x14ac:dyDescent="0.25">
      <c r="D53"/>
      <c r="Q53" s="73"/>
      <c r="R53" s="41"/>
      <c r="S53" s="41"/>
      <c r="AF53" s="91"/>
      <c r="AG53" s="90"/>
      <c r="AH53" s="91"/>
    </row>
    <row r="54" spans="1:34" x14ac:dyDescent="0.25">
      <c r="D54"/>
      <c r="Q54" s="73"/>
      <c r="R54" s="41"/>
      <c r="S54" s="41"/>
      <c r="AF54" s="91"/>
      <c r="AG54" s="90"/>
      <c r="AH54" s="91"/>
    </row>
    <row r="55" spans="1:34" x14ac:dyDescent="0.25">
      <c r="D55"/>
      <c r="Q55" s="73"/>
      <c r="R55" s="41"/>
      <c r="S55" s="41"/>
      <c r="AF55" s="91"/>
      <c r="AG55" s="90"/>
      <c r="AH55" s="91"/>
    </row>
    <row r="56" spans="1:34" x14ac:dyDescent="0.25">
      <c r="D56"/>
      <c r="Q56" s="73"/>
      <c r="R56" s="41"/>
      <c r="S56" s="41"/>
      <c r="AF56" s="91"/>
      <c r="AG56" s="90"/>
      <c r="AH56" s="91"/>
    </row>
    <row r="57" spans="1:34" x14ac:dyDescent="0.25">
      <c r="D57"/>
      <c r="Q57" s="73"/>
      <c r="R57" s="41"/>
      <c r="S57" s="41"/>
      <c r="AF57" s="91"/>
      <c r="AG57" s="90"/>
      <c r="AH57" s="91"/>
    </row>
    <row r="58" spans="1:34" x14ac:dyDescent="0.25">
      <c r="D58"/>
      <c r="Q58" s="73"/>
      <c r="R58" s="41"/>
      <c r="S58" s="41"/>
      <c r="AF58" s="91"/>
      <c r="AG58" s="90"/>
      <c r="AH58" s="91"/>
    </row>
    <row r="59" spans="1:34" x14ac:dyDescent="0.25">
      <c r="D59"/>
      <c r="Q59" s="73"/>
      <c r="R59" s="41"/>
      <c r="S59" s="41"/>
      <c r="AF59" s="91"/>
      <c r="AG59" s="90"/>
      <c r="AH59" s="91"/>
    </row>
    <row r="60" spans="1:34" x14ac:dyDescent="0.25">
      <c r="D60"/>
      <c r="Q60" s="73"/>
      <c r="R60" s="41"/>
      <c r="S60" s="41"/>
      <c r="AF60" s="91"/>
      <c r="AG60" s="90"/>
      <c r="AH60" s="91"/>
    </row>
    <row r="61" spans="1:34" x14ac:dyDescent="0.25">
      <c r="D61"/>
      <c r="Q61" s="73"/>
      <c r="R61" s="41"/>
      <c r="S61" s="41"/>
      <c r="AF61" s="91"/>
      <c r="AG61" s="90"/>
      <c r="AH61" s="91"/>
    </row>
    <row r="62" spans="1:34" x14ac:dyDescent="0.25">
      <c r="D62"/>
      <c r="Q62" s="73"/>
      <c r="R62" s="41"/>
      <c r="S62" s="41"/>
      <c r="AF62" s="91"/>
      <c r="AG62" s="90"/>
      <c r="AH62" s="91"/>
    </row>
    <row r="63" spans="1:34" x14ac:dyDescent="0.25">
      <c r="D63"/>
      <c r="Q63" s="73"/>
      <c r="R63" s="41"/>
      <c r="S63" s="41"/>
      <c r="AF63" s="91"/>
      <c r="AG63" s="90"/>
      <c r="AH63" s="91"/>
    </row>
    <row r="64" spans="1:34" x14ac:dyDescent="0.25">
      <c r="D64"/>
      <c r="Q64" s="73"/>
      <c r="R64" s="41"/>
      <c r="S64" s="41"/>
      <c r="AF64" s="91"/>
      <c r="AG64" s="90"/>
      <c r="AH64" s="91"/>
    </row>
    <row r="65" spans="4:34" x14ac:dyDescent="0.25">
      <c r="D65"/>
      <c r="Q65" s="73"/>
      <c r="R65" s="41"/>
      <c r="S65" s="41"/>
      <c r="AF65" s="91"/>
      <c r="AG65" s="90"/>
      <c r="AH65" s="91"/>
    </row>
    <row r="66" spans="4:34" x14ac:dyDescent="0.25">
      <c r="D66"/>
      <c r="Q66" s="73"/>
      <c r="R66" s="41"/>
      <c r="S66" s="41"/>
      <c r="AF66" s="91"/>
      <c r="AG66" s="90"/>
      <c r="AH66" s="91"/>
    </row>
    <row r="67" spans="4:34" x14ac:dyDescent="0.25">
      <c r="D67"/>
      <c r="Q67" s="73"/>
      <c r="R67" s="41"/>
      <c r="S67" s="41"/>
      <c r="AF67" s="91"/>
      <c r="AG67" s="90"/>
      <c r="AH67" s="91"/>
    </row>
    <row r="68" spans="4:34" x14ac:dyDescent="0.25">
      <c r="D68"/>
      <c r="Q68" s="73"/>
      <c r="R68" s="41"/>
      <c r="S68" s="41"/>
    </row>
    <row r="69" spans="4:34" x14ac:dyDescent="0.25">
      <c r="D69"/>
      <c r="Q69" s="73"/>
      <c r="R69" s="41"/>
      <c r="S69" s="41"/>
    </row>
    <row r="70" spans="4:34" x14ac:dyDescent="0.25">
      <c r="D70"/>
      <c r="Q70" s="73"/>
      <c r="R70" s="41"/>
      <c r="S70" s="41"/>
    </row>
    <row r="71" spans="4:34" x14ac:dyDescent="0.25">
      <c r="D71"/>
      <c r="Q71" s="73"/>
      <c r="R71" s="41"/>
      <c r="S71" s="41"/>
    </row>
    <row r="72" spans="4:34" x14ac:dyDescent="0.25">
      <c r="D72"/>
      <c r="Q72" s="73"/>
      <c r="R72" s="41"/>
      <c r="S72" s="41"/>
    </row>
    <row r="73" spans="4:34" x14ac:dyDescent="0.25">
      <c r="D73"/>
      <c r="Q73" s="73"/>
      <c r="R73" s="41"/>
      <c r="S73" s="41"/>
    </row>
    <row r="74" spans="4:34" x14ac:dyDescent="0.25">
      <c r="D74"/>
      <c r="Q74" s="73"/>
      <c r="R74" s="41"/>
      <c r="S74" s="41"/>
    </row>
    <row r="75" spans="4:34" x14ac:dyDescent="0.25">
      <c r="D75"/>
      <c r="Q75" s="73"/>
      <c r="R75" s="41"/>
      <c r="S75" s="41"/>
    </row>
    <row r="76" spans="4:34" x14ac:dyDescent="0.25">
      <c r="D76"/>
      <c r="Q76" s="73"/>
      <c r="R76" s="41"/>
      <c r="S76" s="41"/>
    </row>
    <row r="77" spans="4:34" x14ac:dyDescent="0.25">
      <c r="D77"/>
      <c r="Q77" s="73"/>
      <c r="R77" s="41"/>
      <c r="S77" s="41"/>
    </row>
    <row r="78" spans="4:34" x14ac:dyDescent="0.25">
      <c r="D78"/>
      <c r="Q78" s="73"/>
      <c r="R78" s="41"/>
      <c r="S78" s="41"/>
    </row>
    <row r="79" spans="4:34" x14ac:dyDescent="0.25">
      <c r="D79"/>
      <c r="Q79" s="73"/>
      <c r="R79" s="41"/>
      <c r="S79" s="41"/>
    </row>
    <row r="80" spans="4:34"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row r="977" spans="4:19" x14ac:dyDescent="0.25">
      <c r="D977"/>
      <c r="Q977" s="73"/>
      <c r="R977" s="41"/>
      <c r="S977" s="41"/>
    </row>
  </sheetData>
  <mergeCells count="26">
    <mergeCell ref="A6:A8"/>
    <mergeCell ref="E6:E8"/>
    <mergeCell ref="B6:B8"/>
    <mergeCell ref="C6:C8"/>
    <mergeCell ref="AC6:AC8"/>
    <mergeCell ref="D6:D8"/>
    <mergeCell ref="U6:AA6"/>
    <mergeCell ref="X7:AA7"/>
    <mergeCell ref="U7:U8"/>
    <mergeCell ref="V7:V8"/>
    <mergeCell ref="X8:Y8"/>
    <mergeCell ref="W7:W8"/>
    <mergeCell ref="F6:F8"/>
    <mergeCell ref="J6:K8"/>
    <mergeCell ref="P6:Q8"/>
    <mergeCell ref="H6:H8"/>
    <mergeCell ref="I6:I8"/>
    <mergeCell ref="N6:O8"/>
    <mergeCell ref="G6:G8"/>
    <mergeCell ref="L6:L8"/>
    <mergeCell ref="M6:M8"/>
    <mergeCell ref="AE6:AE8"/>
    <mergeCell ref="AF6:AF8"/>
    <mergeCell ref="AG6:AG8"/>
    <mergeCell ref="AH6:AH8"/>
    <mergeCell ref="R6:S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8" t="s">
        <v>21</v>
      </c>
      <c r="B2" s="119"/>
      <c r="C2" s="119"/>
      <c r="D2" s="27"/>
      <c r="E2" s="27"/>
      <c r="F2" s="26"/>
      <c r="G2" s="28"/>
      <c r="H2" s="28"/>
      <c r="I2" s="28"/>
      <c r="J2" s="28"/>
    </row>
    <row r="3" spans="1:10" s="7" customFormat="1" ht="15.6" x14ac:dyDescent="0.3">
      <c r="A3" s="120"/>
      <c r="B3" s="120"/>
      <c r="C3" s="120"/>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2016-05-03T13:19:47Z</dcterms:modified>
</cp:coreProperties>
</file>