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4F6B4CD8-2026-4206-9A71-E92A2DAEB06F}" xr6:coauthVersionLast="47" xr6:coauthVersionMax="47" xr10:uidLastSave="{00000000-0000-0000-0000-000000000000}"/>
  <bookViews>
    <workbookView xWindow="28680" yWindow="-276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Valuation!$A$1:$AA$59</definedName>
  </definedNames>
  <calcPr calcId="191029"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59" i="1" l="1"/>
  <c r="Z59" i="1"/>
  <c r="Y59" i="1"/>
  <c r="X57" i="1"/>
  <c r="O32" i="1"/>
  <c r="K32" i="1"/>
  <c r="O23" i="1"/>
  <c r="O25" i="1" s="1"/>
  <c r="K23" i="1"/>
  <c r="K25" i="1" s="1"/>
</calcChain>
</file>

<file path=xl/sharedStrings.xml><?xml version="1.0" encoding="utf-8"?>
<sst xmlns="http://schemas.openxmlformats.org/spreadsheetml/2006/main" count="244" uniqueCount="82">
  <si>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</si>
  <si>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</si>
  <si>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</si>
  <si>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</si>
  <si>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</si>
  <si>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</si>
  <si>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</si>
  <si>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</si>
  <si>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</si>
  <si>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</si>
  <si>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</si>
  <si>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</si>
  <si>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</si>
  <si>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</si>
  <si>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</si>
  <si>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</si>
  <si>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</si>
  <si>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</si>
  <si>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</si>
  <si>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</si>
  <si>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</si>
  <si>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</si>
  <si>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29/09/2023</t>
  </si>
  <si>
    <t>Calculation Date: 09/10/2023 15:13:44</t>
  </si>
  <si>
    <t>EPD VI</t>
  </si>
  <si>
    <t>12-D</t>
  </si>
  <si>
    <t>New hedge</t>
  </si>
  <si>
    <t>BARCLAYS</t>
  </si>
  <si>
    <t>BUY</t>
  </si>
  <si>
    <t>FORWARD</t>
  </si>
  <si>
    <t>EUR</t>
  </si>
  <si>
    <t>CHF</t>
  </si>
  <si>
    <t>EURCHF</t>
  </si>
  <si>
    <t>SELL</t>
  </si>
  <si>
    <t>IPD IV</t>
  </si>
  <si>
    <t>8-D</t>
  </si>
  <si>
    <t>Prorogation par anticipation sur cours historique (Trade ID 36) - Vulcain</t>
  </si>
  <si>
    <t>IPD V</t>
  </si>
  <si>
    <t>5-D</t>
  </si>
  <si>
    <t>Prorogation par anticipation sur cours historique (Trade ID 23) - Vulcain</t>
  </si>
  <si>
    <t>31-D</t>
  </si>
  <si>
    <t>DKK</t>
  </si>
  <si>
    <t>EURDKK</t>
  </si>
  <si>
    <t>10-D</t>
  </si>
  <si>
    <t>Prorogation par anticipation sur cours historique (Trade ID 67)  - Vulcain</t>
  </si>
  <si>
    <t>GBP</t>
  </si>
  <si>
    <t>EURGBP</t>
  </si>
  <si>
    <t>9-D</t>
  </si>
  <si>
    <t>Prorogation par anticipation sur cours historique (Trade ID 69) - Vulcain</t>
  </si>
  <si>
    <t>11-D</t>
  </si>
  <si>
    <t>Prorogation par anticipation sur cours historique (Trade ID 63) - SR Group</t>
  </si>
  <si>
    <t>6-D</t>
  </si>
  <si>
    <t>Prorogation par anticipation sur cours historique (Trade ID 75) - Vulcain</t>
  </si>
  <si>
    <t>7-D</t>
  </si>
  <si>
    <t>Prorogation par anticipation sur cours historique (Trade ID 81)  - Kinly</t>
  </si>
  <si>
    <t>32-D</t>
  </si>
  <si>
    <t>SEK</t>
  </si>
  <si>
    <t>EURSEK</t>
  </si>
  <si>
    <t>1-D</t>
  </si>
  <si>
    <t>Prorogation par anticipation sur cours historique (Trade ID 73)  - 52 Entertainment</t>
  </si>
  <si>
    <t>USD</t>
  </si>
  <si>
    <t>EURUSD</t>
  </si>
  <si>
    <t>28-D</t>
  </si>
  <si>
    <t>Prorogation par anticipation sur cours historique (Trade ID 111)</t>
  </si>
  <si>
    <t>EPVE 3</t>
  </si>
  <si>
    <t>27-D</t>
  </si>
  <si>
    <t>Prorogation par anticipation sur cours historique (Trade ID 109)</t>
  </si>
  <si>
    <t>4-D</t>
  </si>
  <si>
    <t>Prorogation (Trade ID 87) par anticipation sur cours historique</t>
  </si>
  <si>
    <t>2-D</t>
  </si>
  <si>
    <t>Prorogation par anticipation sur cours historique (Trade ID 77)</t>
  </si>
  <si>
    <t>3-D</t>
  </si>
  <si>
    <t>Prorogation par anticipation sur cours historique (Trade ID 79) - Kongsberg</t>
  </si>
  <si>
    <t>TOTAL EURCHF</t>
  </si>
  <si>
    <t>TOTAL EURDKK</t>
  </si>
  <si>
    <t>TOTAL EURGBP</t>
  </si>
  <si>
    <t>TOTAL EURSEK</t>
  </si>
  <si>
    <t>TOTAL EURUSD</t>
  </si>
  <si>
    <t>GRAND TOTAL</t>
  </si>
  <si>
    <t>Débouclement (trade ID 128-129)</t>
  </si>
  <si>
    <t>Débouclement (Trade ID 89)</t>
  </si>
  <si>
    <t>Débouclement (Trade ID 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</si>
</sst>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26" xfId="0" applyNumberFormat="1" applyFont="1" applyFill="1" applyBorder="1" applyAlignment="1">
      <alignment horizontal="center" vertical="center"/>
    </xf>
    <xf numFmtId="164" fontId="48" fillId="29" borderId="25" xfId="0" applyNumberFormat="1" applyFont="1" applyFill="1" applyBorder="1" applyAlignment="1">
      <alignment horizontal="center" vertical="center"/>
    </xf>
    <xf numFmtId="0" fontId="40" fillId="0" borderId="0" xfId="0" applyFont="1" applyAlignment="1">
      <alignment horizontal="center" vertical="center"/>
    </xf>
    <xf numFmtId="166" fontId="40" fillId="0" borderId="0" xfId="0" applyNumberFormat="1" applyFont="1" applyAlignment="1">
      <alignment horizontal="center" vertical="center"/>
    </xf>
    <xf numFmtId="164" fontId="40" fillId="0" borderId="0" xfId="0" applyNumberFormat="1" applyFont="1" applyAlignment="1">
      <alignment horizontal="center" vertical="center"/>
    </xf>
    <xf numFmtId="164" fontId="55" fillId="0" borderId="0" xfId="0" applyNumberFormat="1" applyFont="1" applyAlignment="1">
      <alignment horizontal="center" vertical="center"/>
    </xf>
    <xf numFmtId="169" fontId="40" fillId="0" borderId="0" xfId="0" applyNumberFormat="1" applyFont="1" applyAlignment="1">
      <alignment horizontal="center" vertical="center"/>
    </xf>
    <xf numFmtId="0" fontId="40" fillId="0" borderId="0" xfId="0" applyFont="1" applyAlignment="1">
      <alignment horizontal="left" vertical="center"/>
    </xf>
    <xf numFmtId="0" fontId="40" fillId="0" borderId="25" xfId="0" applyFont="1" applyBorder="1" applyAlignment="1">
      <alignment horizontal="center" vertical="center"/>
    </xf>
    <xf numFmtId="166" fontId="40" fillId="0" borderId="25" xfId="0" applyNumberFormat="1" applyFont="1" applyBorder="1" applyAlignment="1">
      <alignment horizontal="center" vertical="center"/>
    </xf>
    <xf numFmtId="164" fontId="55" fillId="0" borderId="25" xfId="0" applyNumberFormat="1" applyFont="1" applyBorder="1" applyAlignment="1">
      <alignment horizontal="center" vertical="center"/>
    </xf>
    <xf numFmtId="164" fontId="40" fillId="0" borderId="25" xfId="0" applyNumberFormat="1" applyFont="1" applyBorder="1" applyAlignment="1">
      <alignment horizontal="center" vertical="center"/>
    </xf>
    <xf numFmtId="169" fontId="40" fillId="0" borderId="25" xfId="0" applyNumberFormat="1" applyFont="1" applyBorder="1" applyAlignment="1">
      <alignment horizontal="center" vertical="center"/>
    </xf>
    <xf numFmtId="0" fontId="40" fillId="0" borderId="25" xfId="0" applyFont="1" applyBorder="1" applyAlignment="1">
      <alignment horizontal="left" vertical="center"/>
    </xf>
    <xf numFmtId="0" fontId="0" fillId="0" borderId="25" xfId="0"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8"/>
  <sheetViews>
    <sheetView showGridLines="0" tabSelected="1" workbookViewId="0">
      <pane ySplit="8" topLeftCell="A9" activePane="bottomLeft" state="frozen"/>
      <selection pane="bottomLeft" activeCell="X19" sqref="X19"/>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2.28515625" style="39" bestFit="1" customWidth="1"/>
    <col min="26" max="26" width="13.140625" style="39" bestFit="1" customWidth="1"/>
    <col min="27" max="27" width="10.7109375" style="39" bestFit="1" customWidth="1"/>
    <col min="28" max="28" width="1.7109375" customWidth="1"/>
    <col min="29" max="29" width="58"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98" t="s">
        <v>0</v>
      </c>
      <c r="B6" s="104" t="s">
        <v>1</v>
      </c>
      <c r="C6" s="104" t="s">
        <v>2</v>
      </c>
      <c r="D6" s="104" t="s">
        <v>3</v>
      </c>
      <c r="E6" s="101" t="s">
        <v>4</v>
      </c>
      <c r="F6" s="101" t="s">
        <v>5</v>
      </c>
      <c r="G6" s="101" t="s">
        <v>6</v>
      </c>
      <c r="H6" s="112" t="s">
        <v>7</v>
      </c>
      <c r="I6" s="118" t="s">
        <v>8</v>
      </c>
      <c r="J6" s="112" t="s">
        <v>9</v>
      </c>
      <c r="K6" s="113"/>
      <c r="L6" s="112" t="s">
        <v>7</v>
      </c>
      <c r="M6" s="118" t="s">
        <v>8</v>
      </c>
      <c r="N6" s="112" t="s">
        <v>10</v>
      </c>
      <c r="O6" s="113"/>
      <c r="P6" s="118" t="s">
        <v>20</v>
      </c>
      <c r="Q6" s="112" t="s">
        <v>11</v>
      </c>
      <c r="R6" s="113"/>
      <c r="S6" s="112" t="s">
        <v>19</v>
      </c>
      <c r="T6" s="113"/>
      <c r="U6" s="44"/>
      <c r="V6" s="105" t="s">
        <v>12</v>
      </c>
      <c r="W6" s="106"/>
      <c r="X6" s="106"/>
      <c r="Y6" s="106"/>
      <c r="Z6" s="106"/>
      <c r="AA6" s="107"/>
      <c r="AC6" s="104" t="s">
        <v>18</v>
      </c>
    </row>
    <row r="7" spans="1:29" s="13" customFormat="1" x14ac:dyDescent="0.2">
      <c r="A7" s="99"/>
      <c r="B7" s="104"/>
      <c r="C7" s="104"/>
      <c r="D7" s="104"/>
      <c r="E7" s="102"/>
      <c r="F7" s="102"/>
      <c r="G7" s="102"/>
      <c r="H7" s="114"/>
      <c r="I7" s="119"/>
      <c r="J7" s="114"/>
      <c r="K7" s="115"/>
      <c r="L7" s="114"/>
      <c r="M7" s="119"/>
      <c r="N7" s="114"/>
      <c r="O7" s="115"/>
      <c r="P7" s="119"/>
      <c r="Q7" s="114"/>
      <c r="R7" s="115"/>
      <c r="S7" s="114"/>
      <c r="T7" s="115"/>
      <c r="U7" s="44"/>
      <c r="V7" s="108" t="s">
        <v>13</v>
      </c>
      <c r="W7" s="108" t="s">
        <v>14</v>
      </c>
      <c r="X7" s="105" t="s">
        <v>30</v>
      </c>
      <c r="Y7" s="106"/>
      <c r="Z7" s="106"/>
      <c r="AA7" s="107"/>
      <c r="AC7" s="104"/>
    </row>
    <row r="8" spans="1:29" s="13" customFormat="1" x14ac:dyDescent="0.2">
      <c r="A8" s="100"/>
      <c r="B8" s="104"/>
      <c r="C8" s="104"/>
      <c r="D8" s="104"/>
      <c r="E8" s="103"/>
      <c r="F8" s="103"/>
      <c r="G8" s="103"/>
      <c r="H8" s="116"/>
      <c r="I8" s="120"/>
      <c r="J8" s="116"/>
      <c r="K8" s="117"/>
      <c r="L8" s="116"/>
      <c r="M8" s="120"/>
      <c r="N8" s="116"/>
      <c r="O8" s="117"/>
      <c r="P8" s="120"/>
      <c r="Q8" s="116"/>
      <c r="R8" s="117"/>
      <c r="S8" s="116"/>
      <c r="T8" s="117"/>
      <c r="U8" s="44"/>
      <c r="V8" s="109"/>
      <c r="W8" s="109"/>
      <c r="X8" s="110" t="s">
        <v>15</v>
      </c>
      <c r="Y8" s="111"/>
      <c r="Z8" s="43" t="s">
        <v>16</v>
      </c>
      <c r="AA8" s="43" t="s">
        <v>17</v>
      </c>
      <c r="AC8" s="104"/>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71</v>
      </c>
      <c r="D10" s="47" t="s">
        <v>27</v>
      </c>
      <c r="E10" s="57">
        <v>44970</v>
      </c>
      <c r="F10" s="57"/>
      <c r="G10" s="57">
        <v>45336</v>
      </c>
      <c r="H10" s="47" t="s">
        <v>28</v>
      </c>
      <c r="I10" s="47" t="s">
        <v>29</v>
      </c>
      <c r="J10" s="47" t="s">
        <v>30</v>
      </c>
      <c r="K10" s="61">
        <v>8881578.9473684207</v>
      </c>
      <c r="L10" s="47" t="s">
        <v>33</v>
      </c>
      <c r="M10" s="47" t="s">
        <v>29</v>
      </c>
      <c r="N10" s="47" t="s">
        <v>31</v>
      </c>
      <c r="O10" s="79">
        <v>-8640000</v>
      </c>
      <c r="P10" s="47">
        <v>0.98699999999999999</v>
      </c>
      <c r="Q10" s="47" t="s">
        <v>32</v>
      </c>
      <c r="R10" s="68">
        <v>0.9728</v>
      </c>
      <c r="S10" s="61"/>
      <c r="T10" s="61">
        <v>0</v>
      </c>
      <c r="U10" s="47"/>
      <c r="V10" s="68">
        <v>0.96763299999999997</v>
      </c>
      <c r="W10" s="68">
        <v>0.95939353003744388</v>
      </c>
      <c r="X10" s="79">
        <v>-122207.28852513805</v>
      </c>
      <c r="Y10" s="79">
        <v>-122207.28852513805</v>
      </c>
      <c r="Z10" s="79">
        <v>-122207.28852513805</v>
      </c>
      <c r="AA10" s="61">
        <v>0</v>
      </c>
      <c r="AB10" s="47"/>
      <c r="AC10" s="53" t="s">
        <v>26</v>
      </c>
    </row>
    <row r="11" spans="1:29" s="46" customFormat="1" x14ac:dyDescent="0.2">
      <c r="A11" s="48"/>
      <c r="B11" s="48"/>
      <c r="C11" s="48"/>
      <c r="D11" s="48"/>
      <c r="E11" s="58"/>
      <c r="F11" s="58"/>
      <c r="G11" s="58"/>
      <c r="H11" s="48"/>
      <c r="I11" s="48"/>
      <c r="J11" s="48"/>
      <c r="K11" s="62">
        <v>8881578.9473684207</v>
      </c>
      <c r="L11" s="48"/>
      <c r="M11" s="48"/>
      <c r="N11" s="48"/>
      <c r="O11" s="80">
        <v>-8640000</v>
      </c>
      <c r="P11" s="48"/>
      <c r="Q11" s="48"/>
      <c r="R11" s="69">
        <v>0.9728</v>
      </c>
      <c r="S11" s="62"/>
      <c r="T11" s="62"/>
      <c r="U11" s="48"/>
      <c r="V11" s="69"/>
      <c r="W11" s="69"/>
      <c r="X11" s="80">
        <v>-122207.28852513805</v>
      </c>
      <c r="Y11" s="80">
        <v>-122207.28852513805</v>
      </c>
      <c r="Z11" s="80">
        <v>-122207.28852513805</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5" customFormat="1" x14ac:dyDescent="0.2">
      <c r="A13" s="47" t="s">
        <v>34</v>
      </c>
      <c r="B13" s="47" t="s">
        <v>35</v>
      </c>
      <c r="C13" s="47">
        <v>105</v>
      </c>
      <c r="D13" s="47" t="s">
        <v>27</v>
      </c>
      <c r="E13" s="57">
        <v>45033</v>
      </c>
      <c r="F13" s="57"/>
      <c r="G13" s="57">
        <v>45401</v>
      </c>
      <c r="H13" s="47" t="s">
        <v>28</v>
      </c>
      <c r="I13" s="47" t="s">
        <v>29</v>
      </c>
      <c r="J13" s="47" t="s">
        <v>30</v>
      </c>
      <c r="K13" s="61">
        <v>2006345.6513624501</v>
      </c>
      <c r="L13" s="47" t="s">
        <v>33</v>
      </c>
      <c r="M13" s="47" t="s">
        <v>29</v>
      </c>
      <c r="N13" s="47" t="s">
        <v>31</v>
      </c>
      <c r="O13" s="79">
        <v>-2150000</v>
      </c>
      <c r="P13" s="47">
        <v>1.085</v>
      </c>
      <c r="Q13" s="47" t="s">
        <v>32</v>
      </c>
      <c r="R13" s="68">
        <v>1.0716000000000001</v>
      </c>
      <c r="S13" s="61"/>
      <c r="T13" s="61">
        <v>0</v>
      </c>
      <c r="U13" s="47"/>
      <c r="V13" s="68">
        <v>0.96763299999999997</v>
      </c>
      <c r="W13" s="68">
        <v>0.95550503913040019</v>
      </c>
      <c r="X13" s="79">
        <v>-238282.61951636701</v>
      </c>
      <c r="Y13" s="79">
        <v>-238282.61951636701</v>
      </c>
      <c r="Z13" s="79">
        <v>-238282.61951636698</v>
      </c>
      <c r="AA13" s="79">
        <v>-2.9103830456733704E-11</v>
      </c>
      <c r="AB13" s="47"/>
      <c r="AC13" s="53" t="s">
        <v>36</v>
      </c>
    </row>
    <row r="14" spans="1:29" s="46" customFormat="1" x14ac:dyDescent="0.2">
      <c r="A14" s="48"/>
      <c r="B14" s="48"/>
      <c r="C14" s="48"/>
      <c r="D14" s="48"/>
      <c r="E14" s="58"/>
      <c r="F14" s="58"/>
      <c r="G14" s="58"/>
      <c r="H14" s="48"/>
      <c r="I14" s="48"/>
      <c r="J14" s="48"/>
      <c r="K14" s="62">
        <v>2006345.6513624501</v>
      </c>
      <c r="L14" s="48"/>
      <c r="M14" s="48"/>
      <c r="N14" s="48"/>
      <c r="O14" s="80">
        <v>-2150000</v>
      </c>
      <c r="P14" s="48"/>
      <c r="Q14" s="48"/>
      <c r="R14" s="69">
        <v>1.0715999999999992</v>
      </c>
      <c r="S14" s="62"/>
      <c r="T14" s="62"/>
      <c r="U14" s="48"/>
      <c r="V14" s="69"/>
      <c r="W14" s="69"/>
      <c r="X14" s="80">
        <v>-238282.61951636701</v>
      </c>
      <c r="Y14" s="80">
        <v>-238282.61951636701</v>
      </c>
      <c r="Z14" s="80">
        <v>-238282.61951636698</v>
      </c>
      <c r="AA14" s="80">
        <v>-2.9103830456733704E-11</v>
      </c>
      <c r="AB14" s="48"/>
      <c r="AC14" s="54"/>
    </row>
    <row r="15" spans="1:29" s="46" customFormat="1" x14ac:dyDescent="0.2">
      <c r="A15" s="48"/>
      <c r="B15" s="48"/>
      <c r="C15" s="48"/>
      <c r="D15" s="48"/>
      <c r="E15" s="58"/>
      <c r="F15" s="58"/>
      <c r="G15" s="58"/>
      <c r="H15" s="48"/>
      <c r="I15" s="48"/>
      <c r="J15" s="48"/>
      <c r="K15" s="62"/>
      <c r="L15" s="48"/>
      <c r="M15" s="48"/>
      <c r="N15" s="48"/>
      <c r="O15" s="62"/>
      <c r="P15" s="48"/>
      <c r="Q15" s="48"/>
      <c r="R15" s="69"/>
      <c r="S15" s="62"/>
      <c r="T15" s="62"/>
      <c r="U15" s="48"/>
      <c r="V15" s="69"/>
      <c r="W15" s="69"/>
      <c r="X15" s="62"/>
      <c r="Y15" s="62"/>
      <c r="Z15" s="62"/>
      <c r="AA15" s="62"/>
      <c r="AB15" s="48"/>
      <c r="AC15" s="54"/>
    </row>
    <row r="16" spans="1:29" s="45" customFormat="1" x14ac:dyDescent="0.2">
      <c r="A16" s="47" t="s">
        <v>37</v>
      </c>
      <c r="B16" s="47" t="s">
        <v>38</v>
      </c>
      <c r="C16" s="47">
        <v>103</v>
      </c>
      <c r="D16" s="47" t="s">
        <v>27</v>
      </c>
      <c r="E16" s="57">
        <v>45033</v>
      </c>
      <c r="F16" s="57"/>
      <c r="G16" s="57">
        <v>45401</v>
      </c>
      <c r="H16" s="47" t="s">
        <v>28</v>
      </c>
      <c r="I16" s="47" t="s">
        <v>29</v>
      </c>
      <c r="J16" s="47" t="s">
        <v>30</v>
      </c>
      <c r="K16" s="61">
        <v>1973563.42941068</v>
      </c>
      <c r="L16" s="47" t="s">
        <v>33</v>
      </c>
      <c r="M16" s="47" t="s">
        <v>29</v>
      </c>
      <c r="N16" s="47" t="s">
        <v>31</v>
      </c>
      <c r="O16" s="79">
        <v>-2150000</v>
      </c>
      <c r="P16" s="47">
        <v>1.1023000000000001</v>
      </c>
      <c r="Q16" s="47" t="s">
        <v>32</v>
      </c>
      <c r="R16" s="68">
        <v>1.0893999999999999</v>
      </c>
      <c r="S16" s="61"/>
      <c r="T16" s="61">
        <v>0</v>
      </c>
      <c r="U16" s="47"/>
      <c r="V16" s="68">
        <v>0.96763299999999997</v>
      </c>
      <c r="W16" s="68">
        <v>0.95550503913040019</v>
      </c>
      <c r="X16" s="79">
        <v>-270326.46356551239</v>
      </c>
      <c r="Y16" s="79">
        <v>-270326.46356551239</v>
      </c>
      <c r="Z16" s="79">
        <v>-270326.46356551239</v>
      </c>
      <c r="AA16" s="61">
        <v>0</v>
      </c>
      <c r="AB16" s="47"/>
      <c r="AC16" s="53" t="s">
        <v>39</v>
      </c>
    </row>
    <row r="17" spans="1:29" s="46" customFormat="1" x14ac:dyDescent="0.2">
      <c r="A17" s="48"/>
      <c r="B17" s="48"/>
      <c r="C17" s="48"/>
      <c r="D17" s="48"/>
      <c r="E17" s="58"/>
      <c r="F17" s="58"/>
      <c r="G17" s="58"/>
      <c r="H17" s="48"/>
      <c r="I17" s="48"/>
      <c r="J17" s="48"/>
      <c r="K17" s="62">
        <v>1973563.42941068</v>
      </c>
      <c r="L17" s="48"/>
      <c r="M17" s="48"/>
      <c r="N17" s="48"/>
      <c r="O17" s="80">
        <v>-2150000</v>
      </c>
      <c r="P17" s="48"/>
      <c r="Q17" s="48"/>
      <c r="R17" s="69">
        <v>1.0894000000000026</v>
      </c>
      <c r="S17" s="62"/>
      <c r="T17" s="62"/>
      <c r="U17" s="48"/>
      <c r="V17" s="69"/>
      <c r="W17" s="69"/>
      <c r="X17" s="80">
        <v>-270326.46356551239</v>
      </c>
      <c r="Y17" s="80">
        <v>-270326.46356551239</v>
      </c>
      <c r="Z17" s="80">
        <v>-270326.46356551239</v>
      </c>
      <c r="AA17" s="62">
        <v>0</v>
      </c>
      <c r="AB17" s="48"/>
      <c r="AC17" s="54"/>
    </row>
    <row r="18" spans="1:29" s="46" customFormat="1" x14ac:dyDescent="0.2">
      <c r="A18" s="48"/>
      <c r="B18" s="48"/>
      <c r="C18" s="48"/>
      <c r="D18" s="48"/>
      <c r="E18" s="58"/>
      <c r="F18" s="58"/>
      <c r="G18" s="58"/>
      <c r="H18" s="48"/>
      <c r="I18" s="48"/>
      <c r="J18" s="48"/>
      <c r="K18" s="62"/>
      <c r="L18" s="48"/>
      <c r="M18" s="48"/>
      <c r="N18" s="48"/>
      <c r="O18" s="62"/>
      <c r="P18" s="48"/>
      <c r="Q18" s="48"/>
      <c r="R18" s="69"/>
      <c r="S18" s="62"/>
      <c r="T18" s="62"/>
      <c r="U18" s="48"/>
      <c r="V18" s="69"/>
      <c r="W18" s="69"/>
      <c r="X18" s="62"/>
      <c r="Y18" s="62"/>
      <c r="Z18" s="62"/>
      <c r="AA18" s="62"/>
      <c r="AB18" s="48"/>
      <c r="AC18" s="54"/>
    </row>
    <row r="19" spans="1:29" s="46" customFormat="1" x14ac:dyDescent="0.2">
      <c r="A19" s="48"/>
      <c r="B19" s="48"/>
      <c r="C19" s="48"/>
      <c r="D19" s="48"/>
      <c r="E19" s="58"/>
      <c r="F19" s="58"/>
      <c r="G19" s="58"/>
      <c r="H19" s="48"/>
      <c r="I19" s="48" t="s">
        <v>73</v>
      </c>
      <c r="J19" s="48"/>
      <c r="K19" s="63">
        <v>12861488.028141551</v>
      </c>
      <c r="L19" s="49"/>
      <c r="M19" s="49"/>
      <c r="N19" s="49"/>
      <c r="O19" s="81">
        <v>-12940000</v>
      </c>
      <c r="P19" s="49"/>
      <c r="Q19" s="49"/>
      <c r="R19" s="70">
        <v>1.00610442366285</v>
      </c>
      <c r="S19" s="63"/>
      <c r="T19" s="63"/>
      <c r="U19" s="49"/>
      <c r="V19" s="70"/>
      <c r="W19" s="70"/>
      <c r="X19" s="81">
        <v>-630816.37160701747</v>
      </c>
      <c r="Y19" s="81">
        <v>-630816.37160701747</v>
      </c>
      <c r="Z19" s="81">
        <v>-630816.37160701747</v>
      </c>
      <c r="AA19" s="81">
        <v>-2.9103830456733704E-11</v>
      </c>
      <c r="AB19" s="49"/>
      <c r="AC19" s="54"/>
    </row>
    <row r="20" spans="1:29" s="46" customFormat="1" x14ac:dyDescent="0.2">
      <c r="A20" s="48"/>
      <c r="B20" s="48"/>
      <c r="C20" s="48"/>
      <c r="D20" s="48"/>
      <c r="E20" s="58"/>
      <c r="F20" s="58"/>
      <c r="G20" s="58"/>
      <c r="H20" s="48"/>
      <c r="I20" s="48"/>
      <c r="J20" s="48"/>
      <c r="K20" s="62"/>
      <c r="L20" s="48"/>
      <c r="M20" s="48"/>
      <c r="N20" s="48"/>
      <c r="O20" s="62"/>
      <c r="P20" s="48"/>
      <c r="Q20" s="48"/>
      <c r="R20" s="69"/>
      <c r="S20" s="62"/>
      <c r="T20" s="62"/>
      <c r="U20" s="48"/>
      <c r="V20" s="69"/>
      <c r="W20" s="69"/>
      <c r="X20" s="62"/>
      <c r="Y20" s="62"/>
      <c r="Z20" s="62"/>
      <c r="AA20" s="62"/>
      <c r="AB20" s="48"/>
      <c r="AC20" s="54"/>
    </row>
    <row r="21" spans="1:29" s="45" customFormat="1" x14ac:dyDescent="0.2">
      <c r="A21" s="85" t="s">
        <v>24</v>
      </c>
      <c r="B21" s="85" t="s">
        <v>40</v>
      </c>
      <c r="C21" s="85">
        <v>129</v>
      </c>
      <c r="D21" s="85" t="s">
        <v>27</v>
      </c>
      <c r="E21" s="86">
        <v>45133</v>
      </c>
      <c r="F21" s="86"/>
      <c r="G21" s="86">
        <v>45502</v>
      </c>
      <c r="H21" s="85" t="s">
        <v>28</v>
      </c>
      <c r="I21" s="85" t="s">
        <v>29</v>
      </c>
      <c r="J21" s="85" t="s">
        <v>30</v>
      </c>
      <c r="K21" s="87">
        <v>760430.68640646001</v>
      </c>
      <c r="L21" s="85" t="s">
        <v>33</v>
      </c>
      <c r="M21" s="85" t="s">
        <v>29</v>
      </c>
      <c r="N21" s="85" t="s">
        <v>41</v>
      </c>
      <c r="O21" s="88">
        <v>-5650000</v>
      </c>
      <c r="P21" s="85">
        <v>7.4450000000000003</v>
      </c>
      <c r="Q21" s="85" t="s">
        <v>42</v>
      </c>
      <c r="R21" s="89">
        <v>7.43</v>
      </c>
      <c r="S21" s="87"/>
      <c r="T21" s="87">
        <v>0</v>
      </c>
      <c r="U21" s="85"/>
      <c r="V21" s="89">
        <v>7.456290000000001</v>
      </c>
      <c r="W21" s="71">
        <v>7.4335714823727699</v>
      </c>
      <c r="X21" s="64">
        <v>352.01053893157399</v>
      </c>
      <c r="Y21" s="64">
        <v>352.01053893157371</v>
      </c>
      <c r="Z21" s="64">
        <v>352.01053893157371</v>
      </c>
      <c r="AA21" s="87">
        <v>0</v>
      </c>
      <c r="AB21" s="85"/>
      <c r="AC21" s="90" t="s">
        <v>26</v>
      </c>
    </row>
    <row r="22" spans="1:29" s="45" customFormat="1" x14ac:dyDescent="0.2">
      <c r="A22" s="91" t="s">
        <v>24</v>
      </c>
      <c r="B22" s="91" t="s">
        <v>40</v>
      </c>
      <c r="C22" s="91">
        <v>138</v>
      </c>
      <c r="D22" s="91" t="s">
        <v>27</v>
      </c>
      <c r="E22" s="92">
        <v>45135</v>
      </c>
      <c r="F22" s="92"/>
      <c r="G22" s="92">
        <v>45502</v>
      </c>
      <c r="H22" s="91" t="s">
        <v>33</v>
      </c>
      <c r="I22" s="91" t="s">
        <v>29</v>
      </c>
      <c r="J22" s="91" t="s">
        <v>30</v>
      </c>
      <c r="K22" s="93">
        <v>-760430.68640646001</v>
      </c>
      <c r="L22" s="91" t="s">
        <v>28</v>
      </c>
      <c r="M22" s="91" t="s">
        <v>29</v>
      </c>
      <c r="N22" s="91" t="s">
        <v>41</v>
      </c>
      <c r="O22" s="94">
        <v>5650000</v>
      </c>
      <c r="P22" s="91">
        <v>7.4527000000000001</v>
      </c>
      <c r="Q22" s="91" t="s">
        <v>42</v>
      </c>
      <c r="R22" s="95">
        <v>7.43</v>
      </c>
      <c r="S22" s="94"/>
      <c r="T22" s="94">
        <v>0</v>
      </c>
      <c r="U22" s="91"/>
      <c r="V22" s="95">
        <v>7.456290000000001</v>
      </c>
      <c r="W22" s="68">
        <v>7.4335714823727699</v>
      </c>
      <c r="X22" s="79">
        <v>-352.01053893157371</v>
      </c>
      <c r="Y22" s="79">
        <v>-352.01053893157371</v>
      </c>
      <c r="Z22" s="79">
        <v>-352.01053893157371</v>
      </c>
      <c r="AA22" s="94">
        <v>0</v>
      </c>
      <c r="AB22" s="91"/>
      <c r="AC22" s="96" t="s">
        <v>79</v>
      </c>
    </row>
    <row r="23" spans="1:29" s="46" customFormat="1" x14ac:dyDescent="0.2">
      <c r="A23" s="48"/>
      <c r="B23" s="48"/>
      <c r="C23" s="48"/>
      <c r="D23" s="48"/>
      <c r="E23" s="58"/>
      <c r="F23" s="58"/>
      <c r="G23" s="58"/>
      <c r="H23" s="48"/>
      <c r="I23" s="48"/>
      <c r="J23" s="48"/>
      <c r="K23" s="62">
        <f>K21+K22</f>
        <v>0</v>
      </c>
      <c r="L23" s="48"/>
      <c r="M23" s="48"/>
      <c r="N23" s="48"/>
      <c r="O23" s="83">
        <f>O21+O22</f>
        <v>0</v>
      </c>
      <c r="P23" s="48"/>
      <c r="Q23" s="48"/>
      <c r="R23" s="69">
        <v>7.43</v>
      </c>
      <c r="S23" s="62"/>
      <c r="T23" s="62"/>
      <c r="U23" s="48"/>
      <c r="V23" s="69"/>
      <c r="W23" s="69"/>
      <c r="X23" s="62">
        <v>0</v>
      </c>
      <c r="Y23" s="62">
        <v>0</v>
      </c>
      <c r="Z23" s="62">
        <v>0</v>
      </c>
      <c r="AA23" s="62">
        <v>0</v>
      </c>
      <c r="AB23" s="48"/>
      <c r="AC23" s="54"/>
    </row>
    <row r="24" spans="1:29" s="46" customFormat="1" x14ac:dyDescent="0.2">
      <c r="A24" s="48"/>
      <c r="B24" s="48"/>
      <c r="C24" s="48"/>
      <c r="D24" s="48"/>
      <c r="E24" s="58"/>
      <c r="F24" s="58"/>
      <c r="G24" s="58"/>
      <c r="H24" s="48"/>
      <c r="I24" s="48"/>
      <c r="J24" s="48"/>
      <c r="K24" s="62"/>
      <c r="L24" s="48"/>
      <c r="M24" s="48"/>
      <c r="N24" s="48"/>
      <c r="O24" s="84"/>
      <c r="P24" s="48"/>
      <c r="Q24" s="48"/>
      <c r="R24" s="69"/>
      <c r="S24" s="62"/>
      <c r="T24" s="62"/>
      <c r="U24" s="48"/>
      <c r="V24" s="69"/>
      <c r="W24" s="69"/>
      <c r="X24" s="62"/>
      <c r="Y24" s="62"/>
      <c r="Z24" s="62"/>
      <c r="AA24" s="62"/>
      <c r="AB24" s="48"/>
      <c r="AC24" s="54"/>
    </row>
    <row r="25" spans="1:29" s="46" customFormat="1" x14ac:dyDescent="0.2">
      <c r="A25" s="48"/>
      <c r="B25" s="48"/>
      <c r="C25" s="48"/>
      <c r="D25" s="48"/>
      <c r="E25" s="58"/>
      <c r="F25" s="58"/>
      <c r="G25" s="58"/>
      <c r="H25" s="48"/>
      <c r="I25" s="48" t="s">
        <v>74</v>
      </c>
      <c r="J25" s="48"/>
      <c r="K25" s="63">
        <f>K23</f>
        <v>0</v>
      </c>
      <c r="L25" s="49"/>
      <c r="M25" s="49"/>
      <c r="N25" s="49"/>
      <c r="O25" s="81">
        <f>O23</f>
        <v>0</v>
      </c>
      <c r="P25" s="49"/>
      <c r="Q25" s="49"/>
      <c r="R25" s="70">
        <v>7.43</v>
      </c>
      <c r="S25" s="63"/>
      <c r="T25" s="63"/>
      <c r="U25" s="49"/>
      <c r="V25" s="70"/>
      <c r="W25" s="70"/>
      <c r="X25" s="63">
        <v>0</v>
      </c>
      <c r="Y25" s="63">
        <v>0</v>
      </c>
      <c r="Z25" s="63">
        <v>0</v>
      </c>
      <c r="AA25" s="63">
        <v>0</v>
      </c>
      <c r="AB25" s="49"/>
      <c r="AC25" s="54"/>
    </row>
    <row r="26" spans="1:29" s="46" customFormat="1" x14ac:dyDescent="0.2">
      <c r="A26" s="48"/>
      <c r="B26" s="48"/>
      <c r="C26" s="48"/>
      <c r="D26" s="48"/>
      <c r="E26" s="58"/>
      <c r="F26" s="58"/>
      <c r="G26" s="58"/>
      <c r="H26" s="48"/>
      <c r="I26" s="48"/>
      <c r="J26" s="48"/>
      <c r="K26" s="62"/>
      <c r="L26" s="48"/>
      <c r="M26" s="48"/>
      <c r="N26" s="48"/>
      <c r="O26" s="62"/>
      <c r="P26" s="48"/>
      <c r="Q26" s="48"/>
      <c r="R26" s="69"/>
      <c r="S26" s="62"/>
      <c r="T26" s="62"/>
      <c r="U26" s="48"/>
      <c r="V26" s="69"/>
      <c r="W26" s="69"/>
      <c r="X26" s="62"/>
      <c r="Y26" s="62"/>
      <c r="Z26" s="62"/>
      <c r="AA26" s="62"/>
      <c r="AB26" s="48"/>
      <c r="AC26" s="54"/>
    </row>
    <row r="27" spans="1:29" s="45" customFormat="1" x14ac:dyDescent="0.2">
      <c r="A27" s="50" t="s">
        <v>34</v>
      </c>
      <c r="B27" s="50" t="s">
        <v>43</v>
      </c>
      <c r="C27" s="50">
        <v>89</v>
      </c>
      <c r="D27" s="50" t="s">
        <v>27</v>
      </c>
      <c r="E27" s="59">
        <v>45016</v>
      </c>
      <c r="F27" s="59"/>
      <c r="G27" s="59">
        <v>45205</v>
      </c>
      <c r="H27" s="50" t="s">
        <v>28</v>
      </c>
      <c r="I27" s="50" t="s">
        <v>29</v>
      </c>
      <c r="J27" s="50" t="s">
        <v>30</v>
      </c>
      <c r="K27" s="64">
        <v>3634092.3286582199</v>
      </c>
      <c r="L27" s="50" t="s">
        <v>33</v>
      </c>
      <c r="M27" s="50" t="s">
        <v>29</v>
      </c>
      <c r="N27" s="50" t="s">
        <v>45</v>
      </c>
      <c r="O27" s="82">
        <v>-3200000</v>
      </c>
      <c r="P27" s="50">
        <v>0.87334999999999996</v>
      </c>
      <c r="Q27" s="50" t="s">
        <v>46</v>
      </c>
      <c r="R27" s="71">
        <v>0.88055000000000005</v>
      </c>
      <c r="S27" s="64"/>
      <c r="T27" s="64">
        <v>0</v>
      </c>
      <c r="U27" s="50"/>
      <c r="V27" s="71">
        <v>0.86664000000000008</v>
      </c>
      <c r="W27" s="71">
        <v>0.86676416255949673</v>
      </c>
      <c r="X27" s="82">
        <v>-57746.529133953241</v>
      </c>
      <c r="Y27" s="82">
        <v>-57746.529133953241</v>
      </c>
      <c r="Z27" s="82">
        <v>-57746.529133953241</v>
      </c>
      <c r="AA27" s="64">
        <v>0</v>
      </c>
      <c r="AB27" s="50"/>
      <c r="AC27" s="55" t="s">
        <v>44</v>
      </c>
    </row>
    <row r="28" spans="1:29" s="45" customFormat="1" x14ac:dyDescent="0.2">
      <c r="A28" s="85" t="s">
        <v>34</v>
      </c>
      <c r="B28" s="85" t="s">
        <v>43</v>
      </c>
      <c r="C28" s="85">
        <v>135</v>
      </c>
      <c r="D28" s="85" t="s">
        <v>27</v>
      </c>
      <c r="E28" s="86">
        <v>45079</v>
      </c>
      <c r="F28" s="86"/>
      <c r="G28" s="86">
        <v>45222</v>
      </c>
      <c r="H28" s="85" t="s">
        <v>33</v>
      </c>
      <c r="I28" s="85" t="s">
        <v>29</v>
      </c>
      <c r="J28" s="85" t="s">
        <v>30</v>
      </c>
      <c r="K28" s="88">
        <v>-3634092.3286582199</v>
      </c>
      <c r="L28" s="85" t="s">
        <v>28</v>
      </c>
      <c r="M28" s="85" t="s">
        <v>29</v>
      </c>
      <c r="N28" s="85" t="s">
        <v>45</v>
      </c>
      <c r="O28" s="87">
        <v>3200000</v>
      </c>
      <c r="P28" s="85">
        <v>0.87814999999999999</v>
      </c>
      <c r="Q28" s="85" t="s">
        <v>46</v>
      </c>
      <c r="R28" s="89">
        <v>0.88055000000000005</v>
      </c>
      <c r="S28" s="87"/>
      <c r="T28" s="87">
        <v>0</v>
      </c>
      <c r="U28" s="85"/>
      <c r="V28" s="89">
        <v>0.86664000000000008</v>
      </c>
      <c r="W28" s="89">
        <v>0.86727492544302487</v>
      </c>
      <c r="X28" s="87">
        <v>55462.781412533499</v>
      </c>
      <c r="Y28" s="87">
        <v>55462.781412533499</v>
      </c>
      <c r="Z28" s="87">
        <v>55462.781412533492</v>
      </c>
      <c r="AA28" s="87">
        <v>7.2759576141834259E-12</v>
      </c>
      <c r="AB28" s="85"/>
      <c r="AC28" s="90" t="s">
        <v>80</v>
      </c>
    </row>
    <row r="29" spans="1:29" s="45" customFormat="1" x14ac:dyDescent="0.2">
      <c r="A29" s="50" t="s">
        <v>34</v>
      </c>
      <c r="B29" s="50" t="s">
        <v>47</v>
      </c>
      <c r="C29" s="50">
        <v>101</v>
      </c>
      <c r="D29" s="50" t="s">
        <v>27</v>
      </c>
      <c r="E29" s="59">
        <v>45033</v>
      </c>
      <c r="F29" s="59"/>
      <c r="G29" s="59">
        <v>45226</v>
      </c>
      <c r="H29" s="50" t="s">
        <v>28</v>
      </c>
      <c r="I29" s="50" t="s">
        <v>29</v>
      </c>
      <c r="J29" s="50" t="s">
        <v>30</v>
      </c>
      <c r="K29" s="64">
        <v>5543801.6902938196</v>
      </c>
      <c r="L29" s="50" t="s">
        <v>33</v>
      </c>
      <c r="M29" s="50" t="s">
        <v>29</v>
      </c>
      <c r="N29" s="50" t="s">
        <v>45</v>
      </c>
      <c r="O29" s="82">
        <v>-4900000</v>
      </c>
      <c r="P29" s="50">
        <v>0.87607000000000002</v>
      </c>
      <c r="Q29" s="50" t="s">
        <v>46</v>
      </c>
      <c r="R29" s="71">
        <v>0.88387000000000004</v>
      </c>
      <c r="S29" s="64"/>
      <c r="T29" s="64">
        <v>0</v>
      </c>
      <c r="U29" s="50"/>
      <c r="V29" s="71">
        <v>0.86664000000000008</v>
      </c>
      <c r="W29" s="71">
        <v>0.86739783840552886</v>
      </c>
      <c r="X29" s="82">
        <v>-104920.79559604354</v>
      </c>
      <c r="Y29" s="82">
        <v>-104920.79559604354</v>
      </c>
      <c r="Z29" s="82">
        <v>-104920.79559604354</v>
      </c>
      <c r="AA29" s="64">
        <v>0</v>
      </c>
      <c r="AB29" s="50"/>
      <c r="AC29" s="55" t="s">
        <v>48</v>
      </c>
    </row>
    <row r="30" spans="1:29" s="45" customFormat="1" x14ac:dyDescent="0.2">
      <c r="A30" s="50" t="s">
        <v>34</v>
      </c>
      <c r="B30" s="50" t="s">
        <v>49</v>
      </c>
      <c r="C30" s="50">
        <v>85</v>
      </c>
      <c r="D30" s="50" t="s">
        <v>27</v>
      </c>
      <c r="E30" s="59">
        <v>44981</v>
      </c>
      <c r="F30" s="59"/>
      <c r="G30" s="59">
        <v>45345</v>
      </c>
      <c r="H30" s="50" t="s">
        <v>28</v>
      </c>
      <c r="I30" s="50" t="s">
        <v>29</v>
      </c>
      <c r="J30" s="50" t="s">
        <v>30</v>
      </c>
      <c r="K30" s="64">
        <v>13960955.860111199</v>
      </c>
      <c r="L30" s="50" t="s">
        <v>33</v>
      </c>
      <c r="M30" s="50" t="s">
        <v>29</v>
      </c>
      <c r="N30" s="50" t="s">
        <v>45</v>
      </c>
      <c r="O30" s="82">
        <v>-12000000</v>
      </c>
      <c r="P30" s="50">
        <v>0.84763999999999995</v>
      </c>
      <c r="Q30" s="50" t="s">
        <v>46</v>
      </c>
      <c r="R30" s="71">
        <v>0.85953999999999997</v>
      </c>
      <c r="S30" s="64"/>
      <c r="T30" s="64">
        <v>0</v>
      </c>
      <c r="U30" s="50"/>
      <c r="V30" s="71">
        <v>0.86664000000000008</v>
      </c>
      <c r="W30" s="71">
        <v>0.8718007976550195</v>
      </c>
      <c r="X30" s="64">
        <v>193126.01444594454</v>
      </c>
      <c r="Y30" s="64">
        <v>193126.01444594454</v>
      </c>
      <c r="Z30" s="64">
        <v>193126.01444594454</v>
      </c>
      <c r="AA30" s="64">
        <v>0</v>
      </c>
      <c r="AB30" s="50"/>
      <c r="AC30" s="55" t="s">
        <v>50</v>
      </c>
    </row>
    <row r="31" spans="1:29" s="97" customFormat="1" x14ac:dyDescent="0.2">
      <c r="A31" s="91" t="s">
        <v>34</v>
      </c>
      <c r="B31" s="91" t="s">
        <v>49</v>
      </c>
      <c r="C31" s="91">
        <v>137</v>
      </c>
      <c r="D31" s="91" t="s">
        <v>27</v>
      </c>
      <c r="E31" s="92">
        <v>45079</v>
      </c>
      <c r="F31" s="92"/>
      <c r="G31" s="92">
        <v>45345</v>
      </c>
      <c r="H31" s="91" t="s">
        <v>33</v>
      </c>
      <c r="I31" s="91" t="s">
        <v>29</v>
      </c>
      <c r="J31" s="91" t="s">
        <v>30</v>
      </c>
      <c r="K31" s="93">
        <v>-13960955.860111199</v>
      </c>
      <c r="L31" s="91" t="s">
        <v>28</v>
      </c>
      <c r="M31" s="91" t="s">
        <v>29</v>
      </c>
      <c r="N31" s="91" t="s">
        <v>45</v>
      </c>
      <c r="O31" s="94">
        <v>12000000</v>
      </c>
      <c r="P31" s="91">
        <v>0.85253999999999996</v>
      </c>
      <c r="Q31" s="91" t="s">
        <v>46</v>
      </c>
      <c r="R31" s="95">
        <v>0.85953999999999997</v>
      </c>
      <c r="S31" s="94"/>
      <c r="T31" s="94">
        <v>0</v>
      </c>
      <c r="U31" s="91"/>
      <c r="V31" s="95">
        <v>0.86664000000000008</v>
      </c>
      <c r="W31" s="95">
        <v>0.8718007976550195</v>
      </c>
      <c r="X31" s="93">
        <v>-193126.01444594454</v>
      </c>
      <c r="Y31" s="93">
        <v>-193126.01444594454</v>
      </c>
      <c r="Z31" s="93">
        <v>-193126.01444594454</v>
      </c>
      <c r="AA31" s="94">
        <v>0</v>
      </c>
      <c r="AB31" s="91"/>
      <c r="AC31" s="96" t="s">
        <v>81</v>
      </c>
    </row>
    <row r="32" spans="1:29" s="46" customFormat="1" x14ac:dyDescent="0.2">
      <c r="A32" s="48"/>
      <c r="B32" s="48"/>
      <c r="C32" s="48"/>
      <c r="D32" s="48"/>
      <c r="E32" s="58"/>
      <c r="F32" s="58"/>
      <c r="G32" s="58"/>
      <c r="H32" s="48"/>
      <c r="I32" s="48"/>
      <c r="J32" s="48"/>
      <c r="K32" s="62">
        <f>SUM(K27:K31)</f>
        <v>5543801.6902938187</v>
      </c>
      <c r="L32" s="48"/>
      <c r="M32" s="48"/>
      <c r="N32" s="48"/>
      <c r="O32" s="83">
        <f>SUM(O27:O31)</f>
        <v>-4900000</v>
      </c>
      <c r="P32" s="48"/>
      <c r="Q32" s="48"/>
      <c r="R32" s="69">
        <v>0.88387000000000049</v>
      </c>
      <c r="S32" s="62"/>
      <c r="T32" s="62"/>
      <c r="U32" s="48"/>
      <c r="V32" s="69"/>
      <c r="W32" s="69"/>
      <c r="X32" s="80">
        <v>-107204.54331746328</v>
      </c>
      <c r="Y32" s="80">
        <v>-107204.54331746328</v>
      </c>
      <c r="Z32" s="80">
        <v>-107204.54331746328</v>
      </c>
      <c r="AA32" s="62">
        <v>7.2759576141834259E-12</v>
      </c>
      <c r="AB32" s="48"/>
      <c r="AC32" s="54"/>
    </row>
    <row r="33" spans="1:29" s="46" customFormat="1" x14ac:dyDescent="0.2">
      <c r="A33" s="48"/>
      <c r="B33" s="48"/>
      <c r="C33" s="48"/>
      <c r="D33" s="48"/>
      <c r="E33" s="58"/>
      <c r="F33" s="58"/>
      <c r="G33" s="58"/>
      <c r="H33" s="48"/>
      <c r="I33" s="48"/>
      <c r="J33" s="48"/>
      <c r="K33" s="62"/>
      <c r="L33" s="48"/>
      <c r="M33" s="48"/>
      <c r="N33" s="48"/>
      <c r="O33" s="62"/>
      <c r="P33" s="48"/>
      <c r="Q33" s="48"/>
      <c r="R33" s="69"/>
      <c r="S33" s="62"/>
      <c r="T33" s="62"/>
      <c r="U33" s="48"/>
      <c r="V33" s="69"/>
      <c r="W33" s="69"/>
      <c r="X33" s="62"/>
      <c r="Y33" s="62"/>
      <c r="Z33" s="62"/>
      <c r="AA33" s="62"/>
      <c r="AB33" s="48"/>
      <c r="AC33" s="54"/>
    </row>
    <row r="34" spans="1:29" s="45" customFormat="1" x14ac:dyDescent="0.2">
      <c r="A34" s="50" t="s">
        <v>37</v>
      </c>
      <c r="B34" s="50" t="s">
        <v>51</v>
      </c>
      <c r="C34" s="50">
        <v>121</v>
      </c>
      <c r="D34" s="50" t="s">
        <v>27</v>
      </c>
      <c r="E34" s="59">
        <v>45056</v>
      </c>
      <c r="F34" s="59"/>
      <c r="G34" s="59">
        <v>45222</v>
      </c>
      <c r="H34" s="50" t="s">
        <v>28</v>
      </c>
      <c r="I34" s="50" t="s">
        <v>29</v>
      </c>
      <c r="J34" s="50" t="s">
        <v>30</v>
      </c>
      <c r="K34" s="64">
        <v>5673159.2822897304</v>
      </c>
      <c r="L34" s="50" t="s">
        <v>33</v>
      </c>
      <c r="M34" s="50" t="s">
        <v>29</v>
      </c>
      <c r="N34" s="50" t="s">
        <v>45</v>
      </c>
      <c r="O34" s="82">
        <v>-5100000</v>
      </c>
      <c r="P34" s="50">
        <v>0.89046999999999998</v>
      </c>
      <c r="Q34" s="50" t="s">
        <v>46</v>
      </c>
      <c r="R34" s="71">
        <v>0.89897000000000005</v>
      </c>
      <c r="S34" s="64"/>
      <c r="T34" s="64">
        <v>0</v>
      </c>
      <c r="U34" s="50"/>
      <c r="V34" s="71">
        <v>0.86664000000000008</v>
      </c>
      <c r="W34" s="71">
        <v>0.86727492544302487</v>
      </c>
      <c r="X34" s="82">
        <v>-206721.41754330302</v>
      </c>
      <c r="Y34" s="82">
        <v>-206721.41754330302</v>
      </c>
      <c r="Z34" s="82">
        <v>-206721.41754330299</v>
      </c>
      <c r="AA34" s="82">
        <v>-2.9103830456733704E-11</v>
      </c>
      <c r="AB34" s="50"/>
      <c r="AC34" s="55" t="s">
        <v>52</v>
      </c>
    </row>
    <row r="35" spans="1:29" s="45" customFormat="1" x14ac:dyDescent="0.2">
      <c r="A35" s="47" t="s">
        <v>37</v>
      </c>
      <c r="B35" s="47" t="s">
        <v>53</v>
      </c>
      <c r="C35" s="47">
        <v>117</v>
      </c>
      <c r="D35" s="47" t="s">
        <v>27</v>
      </c>
      <c r="E35" s="57">
        <v>45056</v>
      </c>
      <c r="F35" s="57"/>
      <c r="G35" s="57">
        <v>45222</v>
      </c>
      <c r="H35" s="47" t="s">
        <v>28</v>
      </c>
      <c r="I35" s="47" t="s">
        <v>29</v>
      </c>
      <c r="J35" s="47" t="s">
        <v>30</v>
      </c>
      <c r="K35" s="61">
        <v>6791484.5990411201</v>
      </c>
      <c r="L35" s="47" t="s">
        <v>33</v>
      </c>
      <c r="M35" s="47" t="s">
        <v>29</v>
      </c>
      <c r="N35" s="47" t="s">
        <v>45</v>
      </c>
      <c r="O35" s="79">
        <v>-6105340.9100000001</v>
      </c>
      <c r="P35" s="47">
        <v>0.89046999999999998</v>
      </c>
      <c r="Q35" s="47" t="s">
        <v>46</v>
      </c>
      <c r="R35" s="68">
        <v>0.89897000000000005</v>
      </c>
      <c r="S35" s="61"/>
      <c r="T35" s="61">
        <v>0</v>
      </c>
      <c r="U35" s="47"/>
      <c r="V35" s="68">
        <v>0.86664000000000008</v>
      </c>
      <c r="W35" s="68">
        <v>0.86727492544302487</v>
      </c>
      <c r="X35" s="79">
        <v>-247471.51519614062</v>
      </c>
      <c r="Y35" s="79">
        <v>-247471.51519614062</v>
      </c>
      <c r="Z35" s="79">
        <v>-247471.51519614062</v>
      </c>
      <c r="AA35" s="61">
        <v>0</v>
      </c>
      <c r="AB35" s="47"/>
      <c r="AC35" s="53" t="s">
        <v>54</v>
      </c>
    </row>
    <row r="36" spans="1:29" s="46" customFormat="1" x14ac:dyDescent="0.2">
      <c r="A36" s="48"/>
      <c r="B36" s="48"/>
      <c r="C36" s="48"/>
      <c r="D36" s="48"/>
      <c r="E36" s="58"/>
      <c r="F36" s="58"/>
      <c r="G36" s="58"/>
      <c r="H36" s="48"/>
      <c r="I36" s="48"/>
      <c r="J36" s="48"/>
      <c r="K36" s="62">
        <v>12464643.881330851</v>
      </c>
      <c r="L36" s="48"/>
      <c r="M36" s="48"/>
      <c r="N36" s="48"/>
      <c r="O36" s="80">
        <v>-11205340.91</v>
      </c>
      <c r="P36" s="48"/>
      <c r="Q36" s="48"/>
      <c r="R36" s="69">
        <v>0.89897000000000038</v>
      </c>
      <c r="S36" s="62"/>
      <c r="T36" s="62"/>
      <c r="U36" s="48"/>
      <c r="V36" s="69"/>
      <c r="W36" s="69"/>
      <c r="X36" s="80">
        <v>-454192.93273944361</v>
      </c>
      <c r="Y36" s="80">
        <v>-454192.93273944361</v>
      </c>
      <c r="Z36" s="80">
        <v>-454192.93273944361</v>
      </c>
      <c r="AA36" s="80">
        <v>-2.9103830456733704E-11</v>
      </c>
      <c r="AB36" s="48"/>
      <c r="AC36" s="54"/>
    </row>
    <row r="37" spans="1:29" s="46" customFormat="1" x14ac:dyDescent="0.2">
      <c r="A37" s="48"/>
      <c r="B37" s="48"/>
      <c r="C37" s="48"/>
      <c r="D37" s="48"/>
      <c r="E37" s="58"/>
      <c r="F37" s="58"/>
      <c r="G37" s="58"/>
      <c r="H37" s="48"/>
      <c r="I37" s="48"/>
      <c r="J37" s="48"/>
      <c r="K37" s="62"/>
      <c r="L37" s="48"/>
      <c r="M37" s="48"/>
      <c r="N37" s="48"/>
      <c r="O37" s="62"/>
      <c r="P37" s="48"/>
      <c r="Q37" s="48"/>
      <c r="R37" s="69"/>
      <c r="S37" s="62"/>
      <c r="T37" s="62"/>
      <c r="U37" s="48"/>
      <c r="V37" s="69"/>
      <c r="W37" s="69"/>
      <c r="X37" s="62"/>
      <c r="Y37" s="62"/>
      <c r="Z37" s="62"/>
      <c r="AA37" s="62"/>
      <c r="AB37" s="48"/>
      <c r="AC37" s="54"/>
    </row>
    <row r="38" spans="1:29" s="46" customFormat="1" x14ac:dyDescent="0.2">
      <c r="A38" s="48"/>
      <c r="B38" s="48"/>
      <c r="C38" s="48"/>
      <c r="D38" s="48"/>
      <c r="E38" s="58"/>
      <c r="F38" s="58"/>
      <c r="G38" s="58"/>
      <c r="H38" s="48"/>
      <c r="I38" s="48" t="s">
        <v>75</v>
      </c>
      <c r="J38" s="48"/>
      <c r="K38" s="63">
        <v>18008445.57162467</v>
      </c>
      <c r="L38" s="49"/>
      <c r="M38" s="49"/>
      <c r="N38" s="49"/>
      <c r="O38" s="81">
        <v>-16105340.91</v>
      </c>
      <c r="P38" s="49"/>
      <c r="Q38" s="49"/>
      <c r="R38" s="70">
        <v>0.89432154740643854</v>
      </c>
      <c r="S38" s="63"/>
      <c r="T38" s="63"/>
      <c r="U38" s="49"/>
      <c r="V38" s="70"/>
      <c r="W38" s="70"/>
      <c r="X38" s="81">
        <v>-561397.47605690686</v>
      </c>
      <c r="Y38" s="81">
        <v>-561397.47605690686</v>
      </c>
      <c r="Z38" s="81">
        <v>-561397.47605690686</v>
      </c>
      <c r="AA38" s="81">
        <v>-2.1827872842550278E-11</v>
      </c>
      <c r="AB38" s="49"/>
      <c r="AC38" s="54"/>
    </row>
    <row r="39" spans="1:29" s="46" customFormat="1" x14ac:dyDescent="0.2">
      <c r="A39" s="48"/>
      <c r="B39" s="48"/>
      <c r="C39" s="48"/>
      <c r="D39" s="48"/>
      <c r="E39" s="58"/>
      <c r="F39" s="58"/>
      <c r="G39" s="58"/>
      <c r="H39" s="48"/>
      <c r="I39" s="48"/>
      <c r="J39" s="48"/>
      <c r="K39" s="62"/>
      <c r="L39" s="48"/>
      <c r="M39" s="48"/>
      <c r="N39" s="48"/>
      <c r="O39" s="62"/>
      <c r="P39" s="48"/>
      <c r="Q39" s="48"/>
      <c r="R39" s="69"/>
      <c r="S39" s="62"/>
      <c r="T39" s="62"/>
      <c r="U39" s="48"/>
      <c r="V39" s="69"/>
      <c r="W39" s="69"/>
      <c r="X39" s="62"/>
      <c r="Y39" s="62"/>
      <c r="Z39" s="62"/>
      <c r="AA39" s="62"/>
      <c r="AB39" s="48"/>
      <c r="AC39" s="54"/>
    </row>
    <row r="40" spans="1:29" s="45" customFormat="1" x14ac:dyDescent="0.2">
      <c r="A40" s="47" t="s">
        <v>24</v>
      </c>
      <c r="B40" s="47" t="s">
        <v>55</v>
      </c>
      <c r="C40" s="47">
        <v>131</v>
      </c>
      <c r="D40" s="47" t="s">
        <v>27</v>
      </c>
      <c r="E40" s="57">
        <v>45177</v>
      </c>
      <c r="F40" s="57"/>
      <c r="G40" s="57">
        <v>45369</v>
      </c>
      <c r="H40" s="47" t="s">
        <v>28</v>
      </c>
      <c r="I40" s="47" t="s">
        <v>29</v>
      </c>
      <c r="J40" s="47" t="s">
        <v>30</v>
      </c>
      <c r="K40" s="61">
        <v>27311979.114368901</v>
      </c>
      <c r="L40" s="47" t="s">
        <v>33</v>
      </c>
      <c r="M40" s="47" t="s">
        <v>29</v>
      </c>
      <c r="N40" s="47" t="s">
        <v>56</v>
      </c>
      <c r="O40" s="79">
        <v>-326400000</v>
      </c>
      <c r="P40" s="47">
        <v>11.913</v>
      </c>
      <c r="Q40" s="47" t="s">
        <v>57</v>
      </c>
      <c r="R40" s="68">
        <v>11.950799999999999</v>
      </c>
      <c r="S40" s="61"/>
      <c r="T40" s="61">
        <v>0</v>
      </c>
      <c r="U40" s="47"/>
      <c r="V40" s="68">
        <v>11.55289</v>
      </c>
      <c r="W40" s="68">
        <v>11.536646909548075</v>
      </c>
      <c r="X40" s="79">
        <v>-960274.3424688963</v>
      </c>
      <c r="Y40" s="79">
        <v>-960274.3424688963</v>
      </c>
      <c r="Z40" s="79">
        <v>-960274.34246889618</v>
      </c>
      <c r="AA40" s="79">
        <v>-1.1641532182693481E-10</v>
      </c>
      <c r="AB40" s="47"/>
      <c r="AC40" s="53" t="s">
        <v>26</v>
      </c>
    </row>
    <row r="41" spans="1:29" s="46" customFormat="1" x14ac:dyDescent="0.2">
      <c r="A41" s="48"/>
      <c r="B41" s="48"/>
      <c r="C41" s="48"/>
      <c r="D41" s="48"/>
      <c r="E41" s="58"/>
      <c r="F41" s="58"/>
      <c r="G41" s="58"/>
      <c r="H41" s="48"/>
      <c r="I41" s="48"/>
      <c r="J41" s="48"/>
      <c r="K41" s="62">
        <v>27311979.114368901</v>
      </c>
      <c r="L41" s="48"/>
      <c r="M41" s="48"/>
      <c r="N41" s="48"/>
      <c r="O41" s="83">
        <v>-326400000</v>
      </c>
      <c r="P41" s="48"/>
      <c r="Q41" s="48"/>
      <c r="R41" s="69">
        <v>11.950799999999999</v>
      </c>
      <c r="S41" s="62"/>
      <c r="T41" s="62"/>
      <c r="U41" s="48"/>
      <c r="V41" s="69"/>
      <c r="W41" s="69"/>
      <c r="X41" s="80">
        <v>-960274.3424688963</v>
      </c>
      <c r="Y41" s="80">
        <v>-960274.3424688963</v>
      </c>
      <c r="Z41" s="80">
        <v>-960274.34246889618</v>
      </c>
      <c r="AA41" s="80">
        <v>-1.1641532182693481E-10</v>
      </c>
      <c r="AB41" s="48"/>
      <c r="AC41" s="54"/>
    </row>
    <row r="42" spans="1:29" s="46" customFormat="1" x14ac:dyDescent="0.2">
      <c r="A42" s="48"/>
      <c r="B42" s="48"/>
      <c r="C42" s="48"/>
      <c r="D42" s="48"/>
      <c r="E42" s="58"/>
      <c r="F42" s="58"/>
      <c r="G42" s="58"/>
      <c r="H42" s="48"/>
      <c r="I42" s="48"/>
      <c r="J42" s="48"/>
      <c r="K42" s="62"/>
      <c r="L42" s="48"/>
      <c r="M42" s="48"/>
      <c r="N42" s="48"/>
      <c r="O42" s="84"/>
      <c r="P42" s="48"/>
      <c r="Q42" s="48"/>
      <c r="R42" s="69"/>
      <c r="S42" s="62"/>
      <c r="T42" s="62"/>
      <c r="U42" s="48"/>
      <c r="V42" s="69"/>
      <c r="W42" s="69"/>
      <c r="X42" s="62"/>
      <c r="Y42" s="62"/>
      <c r="Z42" s="62"/>
      <c r="AA42" s="62"/>
      <c r="AB42" s="48"/>
      <c r="AC42" s="54"/>
    </row>
    <row r="43" spans="1:29" s="46" customFormat="1" x14ac:dyDescent="0.2">
      <c r="A43" s="48"/>
      <c r="B43" s="48"/>
      <c r="C43" s="48"/>
      <c r="D43" s="48"/>
      <c r="E43" s="58"/>
      <c r="F43" s="58"/>
      <c r="G43" s="58"/>
      <c r="H43" s="48"/>
      <c r="I43" s="48" t="s">
        <v>76</v>
      </c>
      <c r="J43" s="48"/>
      <c r="K43" s="63">
        <v>27311979.114368901</v>
      </c>
      <c r="L43" s="49"/>
      <c r="M43" s="49"/>
      <c r="N43" s="49"/>
      <c r="O43" s="81">
        <v>-326400000</v>
      </c>
      <c r="P43" s="49"/>
      <c r="Q43" s="49"/>
      <c r="R43" s="70">
        <v>11.950799999999999</v>
      </c>
      <c r="S43" s="63"/>
      <c r="T43" s="63"/>
      <c r="U43" s="49"/>
      <c r="V43" s="70"/>
      <c r="W43" s="70"/>
      <c r="X43" s="81">
        <v>-960274.3424688963</v>
      </c>
      <c r="Y43" s="81">
        <v>-960274.3424688963</v>
      </c>
      <c r="Z43" s="81">
        <v>-960274.34246889618</v>
      </c>
      <c r="AA43" s="81">
        <v>-1.1641532182693481E-10</v>
      </c>
      <c r="AB43" s="49"/>
      <c r="AC43" s="54"/>
    </row>
    <row r="44" spans="1:29" s="46" customFormat="1" x14ac:dyDescent="0.2">
      <c r="A44" s="48"/>
      <c r="B44" s="48"/>
      <c r="C44" s="48"/>
      <c r="D44" s="48"/>
      <c r="E44" s="58"/>
      <c r="F44" s="58"/>
      <c r="G44" s="58"/>
      <c r="H44" s="48"/>
      <c r="I44" s="48"/>
      <c r="J44" s="48"/>
      <c r="K44" s="62"/>
      <c r="L44" s="48"/>
      <c r="M44" s="48"/>
      <c r="N44" s="48"/>
      <c r="O44" s="62"/>
      <c r="P44" s="48"/>
      <c r="Q44" s="48"/>
      <c r="R44" s="69"/>
      <c r="S44" s="62"/>
      <c r="T44" s="62"/>
      <c r="U44" s="48"/>
      <c r="V44" s="69"/>
      <c r="W44" s="69"/>
      <c r="X44" s="62"/>
      <c r="Y44" s="62"/>
      <c r="Z44" s="62"/>
      <c r="AA44" s="62"/>
      <c r="AB44" s="48"/>
      <c r="AC44" s="54"/>
    </row>
    <row r="45" spans="1:29" s="45" customFormat="1" x14ac:dyDescent="0.2">
      <c r="A45" s="50" t="s">
        <v>24</v>
      </c>
      <c r="B45" s="50" t="s">
        <v>58</v>
      </c>
      <c r="C45" s="50">
        <v>125</v>
      </c>
      <c r="D45" s="50" t="s">
        <v>27</v>
      </c>
      <c r="E45" s="59">
        <v>45056</v>
      </c>
      <c r="F45" s="59"/>
      <c r="G45" s="59">
        <v>45222</v>
      </c>
      <c r="H45" s="50" t="s">
        <v>28</v>
      </c>
      <c r="I45" s="50" t="s">
        <v>29</v>
      </c>
      <c r="J45" s="50" t="s">
        <v>30</v>
      </c>
      <c r="K45" s="64">
        <v>16931205.043510299</v>
      </c>
      <c r="L45" s="50" t="s">
        <v>33</v>
      </c>
      <c r="M45" s="50" t="s">
        <v>29</v>
      </c>
      <c r="N45" s="50" t="s">
        <v>60</v>
      </c>
      <c r="O45" s="82">
        <v>-20195880</v>
      </c>
      <c r="P45" s="50">
        <v>1.1779200000000001</v>
      </c>
      <c r="Q45" s="50" t="s">
        <v>61</v>
      </c>
      <c r="R45" s="71">
        <v>1.19282</v>
      </c>
      <c r="S45" s="64"/>
      <c r="T45" s="64">
        <v>0</v>
      </c>
      <c r="U45" s="50"/>
      <c r="V45" s="71">
        <v>1.0572600000000001</v>
      </c>
      <c r="W45" s="71">
        <v>1.0581617089729856</v>
      </c>
      <c r="X45" s="82">
        <v>-2148371.2296174141</v>
      </c>
      <c r="Y45" s="82">
        <v>-2148371.2296174141</v>
      </c>
      <c r="Z45" s="82">
        <v>-2148371.2296174141</v>
      </c>
      <c r="AA45" s="64">
        <v>0</v>
      </c>
      <c r="AB45" s="50"/>
      <c r="AC45" s="55" t="s">
        <v>59</v>
      </c>
    </row>
    <row r="46" spans="1:29" s="45" customFormat="1" x14ac:dyDescent="0.2">
      <c r="A46" s="47" t="s">
        <v>24</v>
      </c>
      <c r="B46" s="47" t="s">
        <v>62</v>
      </c>
      <c r="C46" s="47">
        <v>115</v>
      </c>
      <c r="D46" s="47" t="s">
        <v>27</v>
      </c>
      <c r="E46" s="57">
        <v>45040</v>
      </c>
      <c r="F46" s="57"/>
      <c r="G46" s="57">
        <v>45406</v>
      </c>
      <c r="H46" s="47" t="s">
        <v>28</v>
      </c>
      <c r="I46" s="47" t="s">
        <v>29</v>
      </c>
      <c r="J46" s="47" t="s">
        <v>30</v>
      </c>
      <c r="K46" s="61">
        <v>25591559.307099599</v>
      </c>
      <c r="L46" s="47" t="s">
        <v>33</v>
      </c>
      <c r="M46" s="47" t="s">
        <v>29</v>
      </c>
      <c r="N46" s="47" t="s">
        <v>60</v>
      </c>
      <c r="O46" s="79">
        <v>-27301587.300000001</v>
      </c>
      <c r="P46" s="47">
        <v>1.0482400000000001</v>
      </c>
      <c r="Q46" s="47" t="s">
        <v>61</v>
      </c>
      <c r="R46" s="68">
        <v>1.0668200000000001</v>
      </c>
      <c r="S46" s="61"/>
      <c r="T46" s="61">
        <v>0</v>
      </c>
      <c r="U46" s="47"/>
      <c r="V46" s="68">
        <v>1.0572600000000001</v>
      </c>
      <c r="W46" s="68">
        <v>1.0676401314302559</v>
      </c>
      <c r="X46" s="61">
        <v>19216.495559340128</v>
      </c>
      <c r="Y46" s="61">
        <v>19216.495559340128</v>
      </c>
      <c r="Z46" s="61">
        <v>19216.495559340128</v>
      </c>
      <c r="AA46" s="61">
        <v>0</v>
      </c>
      <c r="AB46" s="47"/>
      <c r="AC46" s="53" t="s">
        <v>63</v>
      </c>
    </row>
    <row r="47" spans="1:29" s="46" customFormat="1" x14ac:dyDescent="0.2">
      <c r="A47" s="48"/>
      <c r="B47" s="48"/>
      <c r="C47" s="48"/>
      <c r="D47" s="48"/>
      <c r="E47" s="58"/>
      <c r="F47" s="58"/>
      <c r="G47" s="58"/>
      <c r="H47" s="48"/>
      <c r="I47" s="48"/>
      <c r="J47" s="48"/>
      <c r="K47" s="62">
        <v>42522764.350609899</v>
      </c>
      <c r="L47" s="48"/>
      <c r="M47" s="48"/>
      <c r="N47" s="48"/>
      <c r="O47" s="80">
        <v>-47497467.299999997</v>
      </c>
      <c r="P47" s="48"/>
      <c r="Q47" s="48"/>
      <c r="R47" s="69">
        <v>1.1169891709855111</v>
      </c>
      <c r="S47" s="62"/>
      <c r="T47" s="62"/>
      <c r="U47" s="48"/>
      <c r="V47" s="69"/>
      <c r="W47" s="69"/>
      <c r="X47" s="80">
        <v>-2129154.7340580737</v>
      </c>
      <c r="Y47" s="80">
        <v>-2129154.7340580737</v>
      </c>
      <c r="Z47" s="80">
        <v>-2129154.7340580737</v>
      </c>
      <c r="AA47" s="62">
        <v>0</v>
      </c>
      <c r="AB47" s="48"/>
      <c r="AC47" s="54"/>
    </row>
    <row r="48" spans="1:29" s="46" customFormat="1" x14ac:dyDescent="0.2">
      <c r="A48" s="48"/>
      <c r="B48" s="48"/>
      <c r="C48" s="48"/>
      <c r="D48" s="48"/>
      <c r="E48" s="58"/>
      <c r="F48" s="58"/>
      <c r="G48" s="58"/>
      <c r="H48" s="48"/>
      <c r="I48" s="48"/>
      <c r="J48" s="48"/>
      <c r="K48" s="62"/>
      <c r="L48" s="48"/>
      <c r="M48" s="48"/>
      <c r="N48" s="48"/>
      <c r="O48" s="62"/>
      <c r="P48" s="48"/>
      <c r="Q48" s="48"/>
      <c r="R48" s="69"/>
      <c r="S48" s="62"/>
      <c r="T48" s="62"/>
      <c r="U48" s="48"/>
      <c r="V48" s="69"/>
      <c r="W48" s="69"/>
      <c r="X48" s="62"/>
      <c r="Y48" s="62"/>
      <c r="Z48" s="62"/>
      <c r="AA48" s="62"/>
      <c r="AB48" s="48"/>
      <c r="AC48" s="54"/>
    </row>
    <row r="49" spans="1:29" s="45" customFormat="1" x14ac:dyDescent="0.2">
      <c r="A49" s="47" t="s">
        <v>64</v>
      </c>
      <c r="B49" s="47" t="s">
        <v>65</v>
      </c>
      <c r="C49" s="47">
        <v>113</v>
      </c>
      <c r="D49" s="47" t="s">
        <v>27</v>
      </c>
      <c r="E49" s="57">
        <v>45040</v>
      </c>
      <c r="F49" s="57"/>
      <c r="G49" s="57">
        <v>45406</v>
      </c>
      <c r="H49" s="47" t="s">
        <v>28</v>
      </c>
      <c r="I49" s="47" t="s">
        <v>29</v>
      </c>
      <c r="J49" s="47" t="s">
        <v>30</v>
      </c>
      <c r="K49" s="61">
        <v>11903050.842691399</v>
      </c>
      <c r="L49" s="47" t="s">
        <v>33</v>
      </c>
      <c r="M49" s="47" t="s">
        <v>29</v>
      </c>
      <c r="N49" s="47" t="s">
        <v>60</v>
      </c>
      <c r="O49" s="79">
        <v>-12698412.699999999</v>
      </c>
      <c r="P49" s="47">
        <v>1.0482400000000001</v>
      </c>
      <c r="Q49" s="47" t="s">
        <v>61</v>
      </c>
      <c r="R49" s="68">
        <v>1.0668200000000001</v>
      </c>
      <c r="S49" s="61"/>
      <c r="T49" s="61">
        <v>0</v>
      </c>
      <c r="U49" s="47"/>
      <c r="V49" s="68">
        <v>1.0572600000000001</v>
      </c>
      <c r="W49" s="68">
        <v>1.0676401314302559</v>
      </c>
      <c r="X49" s="61">
        <v>8937.9049129588184</v>
      </c>
      <c r="Y49" s="61">
        <v>8937.9049129588184</v>
      </c>
      <c r="Z49" s="61">
        <v>8937.9049129588184</v>
      </c>
      <c r="AA49" s="61">
        <v>0</v>
      </c>
      <c r="AB49" s="47"/>
      <c r="AC49" s="53" t="s">
        <v>66</v>
      </c>
    </row>
    <row r="50" spans="1:29" s="46" customFormat="1" x14ac:dyDescent="0.2">
      <c r="A50" s="48"/>
      <c r="B50" s="48"/>
      <c r="C50" s="48"/>
      <c r="D50" s="48"/>
      <c r="E50" s="58"/>
      <c r="F50" s="58"/>
      <c r="G50" s="58"/>
      <c r="H50" s="48"/>
      <c r="I50" s="48"/>
      <c r="J50" s="48"/>
      <c r="K50" s="62">
        <v>11903050.842691399</v>
      </c>
      <c r="L50" s="48"/>
      <c r="M50" s="48"/>
      <c r="N50" s="48"/>
      <c r="O50" s="80">
        <v>-12698412.699999999</v>
      </c>
      <c r="P50" s="48"/>
      <c r="Q50" s="48"/>
      <c r="R50" s="69">
        <v>1.0668199999999968</v>
      </c>
      <c r="S50" s="62"/>
      <c r="T50" s="62"/>
      <c r="U50" s="48"/>
      <c r="V50" s="69"/>
      <c r="W50" s="69"/>
      <c r="X50" s="62">
        <v>8937.9049129588184</v>
      </c>
      <c r="Y50" s="62">
        <v>8937.9049129588184</v>
      </c>
      <c r="Z50" s="62">
        <v>8937.9049129588184</v>
      </c>
      <c r="AA50" s="62">
        <v>0</v>
      </c>
      <c r="AB50" s="48"/>
      <c r="AC50" s="54"/>
    </row>
    <row r="51" spans="1:29" s="46" customFormat="1" x14ac:dyDescent="0.2">
      <c r="A51" s="48"/>
      <c r="B51" s="48"/>
      <c r="C51" s="48"/>
      <c r="D51" s="48"/>
      <c r="E51" s="58"/>
      <c r="F51" s="58"/>
      <c r="G51" s="58"/>
      <c r="H51" s="48"/>
      <c r="I51" s="48"/>
      <c r="J51" s="48"/>
      <c r="K51" s="62"/>
      <c r="L51" s="48"/>
      <c r="M51" s="48"/>
      <c r="N51" s="48"/>
      <c r="O51" s="62"/>
      <c r="P51" s="48"/>
      <c r="Q51" s="48"/>
      <c r="R51" s="69"/>
      <c r="S51" s="62"/>
      <c r="T51" s="62"/>
      <c r="U51" s="48"/>
      <c r="V51" s="69"/>
      <c r="W51" s="69"/>
      <c r="X51" s="62"/>
      <c r="Y51" s="62"/>
      <c r="Z51" s="62"/>
      <c r="AA51" s="62"/>
      <c r="AB51" s="48"/>
      <c r="AC51" s="54"/>
    </row>
    <row r="52" spans="1:29" s="45" customFormat="1" x14ac:dyDescent="0.2">
      <c r="A52" s="50" t="s">
        <v>37</v>
      </c>
      <c r="B52" s="50" t="s">
        <v>69</v>
      </c>
      <c r="C52" s="50">
        <v>123</v>
      </c>
      <c r="D52" s="50" t="s">
        <v>27</v>
      </c>
      <c r="E52" s="59">
        <v>45056</v>
      </c>
      <c r="F52" s="59"/>
      <c r="G52" s="59">
        <v>45222</v>
      </c>
      <c r="H52" s="50" t="s">
        <v>28</v>
      </c>
      <c r="I52" s="50" t="s">
        <v>29</v>
      </c>
      <c r="J52" s="50" t="s">
        <v>30</v>
      </c>
      <c r="K52" s="64">
        <v>8433896.1452691909</v>
      </c>
      <c r="L52" s="50" t="s">
        <v>33</v>
      </c>
      <c r="M52" s="50" t="s">
        <v>29</v>
      </c>
      <c r="N52" s="50" t="s">
        <v>60</v>
      </c>
      <c r="O52" s="82">
        <v>-10060120</v>
      </c>
      <c r="P52" s="50">
        <v>1.1779200000000001</v>
      </c>
      <c r="Q52" s="50" t="s">
        <v>61</v>
      </c>
      <c r="R52" s="71">
        <v>1.19282</v>
      </c>
      <c r="S52" s="64"/>
      <c r="T52" s="64">
        <v>0</v>
      </c>
      <c r="U52" s="50"/>
      <c r="V52" s="71">
        <v>1.0572600000000001</v>
      </c>
      <c r="W52" s="71">
        <v>1.0581617089729856</v>
      </c>
      <c r="X52" s="82">
        <v>-1070162.4477120487</v>
      </c>
      <c r="Y52" s="82">
        <v>-1070162.4477120487</v>
      </c>
      <c r="Z52" s="82">
        <v>-1070162.4477120487</v>
      </c>
      <c r="AA52" s="64">
        <v>0</v>
      </c>
      <c r="AB52" s="50"/>
      <c r="AC52" s="55" t="s">
        <v>70</v>
      </c>
    </row>
    <row r="53" spans="1:29" s="45" customFormat="1" x14ac:dyDescent="0.2">
      <c r="A53" s="50" t="s">
        <v>37</v>
      </c>
      <c r="B53" s="50" t="s">
        <v>71</v>
      </c>
      <c r="C53" s="50">
        <v>119</v>
      </c>
      <c r="D53" s="50" t="s">
        <v>27</v>
      </c>
      <c r="E53" s="59">
        <v>45056</v>
      </c>
      <c r="F53" s="59"/>
      <c r="G53" s="59">
        <v>45222</v>
      </c>
      <c r="H53" s="50" t="s">
        <v>28</v>
      </c>
      <c r="I53" s="50" t="s">
        <v>29</v>
      </c>
      <c r="J53" s="50" t="s">
        <v>30</v>
      </c>
      <c r="K53" s="64">
        <v>23485355.9524482</v>
      </c>
      <c r="L53" s="50" t="s">
        <v>33</v>
      </c>
      <c r="M53" s="50" t="s">
        <v>29</v>
      </c>
      <c r="N53" s="50" t="s">
        <v>60</v>
      </c>
      <c r="O53" s="82">
        <v>-29100000</v>
      </c>
      <c r="P53" s="50">
        <v>1.2222200000000001</v>
      </c>
      <c r="Q53" s="50" t="s">
        <v>61</v>
      </c>
      <c r="R53" s="71">
        <v>1.2390699999999999</v>
      </c>
      <c r="S53" s="64"/>
      <c r="T53" s="64">
        <v>0</v>
      </c>
      <c r="U53" s="50"/>
      <c r="V53" s="71">
        <v>1.0572600000000001</v>
      </c>
      <c r="W53" s="71">
        <v>1.0581617089729856</v>
      </c>
      <c r="X53" s="82">
        <v>-4003538.2122591208</v>
      </c>
      <c r="Y53" s="82">
        <v>-4003538.2122591208</v>
      </c>
      <c r="Z53" s="82">
        <v>-4003538.2122591208</v>
      </c>
      <c r="AA53" s="64">
        <v>0</v>
      </c>
      <c r="AB53" s="50"/>
      <c r="AC53" s="55" t="s">
        <v>72</v>
      </c>
    </row>
    <row r="54" spans="1:29" s="45" customFormat="1" x14ac:dyDescent="0.2">
      <c r="A54" s="47" t="s">
        <v>37</v>
      </c>
      <c r="B54" s="47" t="s">
        <v>67</v>
      </c>
      <c r="C54" s="47">
        <v>133</v>
      </c>
      <c r="D54" s="47" t="s">
        <v>27</v>
      </c>
      <c r="E54" s="57">
        <v>45198</v>
      </c>
      <c r="F54" s="57"/>
      <c r="G54" s="57">
        <v>45303</v>
      </c>
      <c r="H54" s="47" t="s">
        <v>28</v>
      </c>
      <c r="I54" s="47" t="s">
        <v>29</v>
      </c>
      <c r="J54" s="47" t="s">
        <v>30</v>
      </c>
      <c r="K54" s="61">
        <v>5278103.2476169402</v>
      </c>
      <c r="L54" s="47" t="s">
        <v>33</v>
      </c>
      <c r="M54" s="47" t="s">
        <v>29</v>
      </c>
      <c r="N54" s="47" t="s">
        <v>60</v>
      </c>
      <c r="O54" s="79">
        <v>-6666666.6500000004</v>
      </c>
      <c r="P54" s="47">
        <v>1.2498</v>
      </c>
      <c r="Q54" s="47" t="s">
        <v>61</v>
      </c>
      <c r="R54" s="68">
        <v>1.26308</v>
      </c>
      <c r="S54" s="61"/>
      <c r="T54" s="61">
        <v>0</v>
      </c>
      <c r="U54" s="47"/>
      <c r="V54" s="68">
        <v>1.0572600000000001</v>
      </c>
      <c r="W54" s="68">
        <v>1.0625716361642086</v>
      </c>
      <c r="X54" s="79">
        <v>-984686.60556447261</v>
      </c>
      <c r="Y54" s="79">
        <v>-984686.60556447261</v>
      </c>
      <c r="Z54" s="79">
        <v>-984686.60556447261</v>
      </c>
      <c r="AA54" s="61">
        <v>0</v>
      </c>
      <c r="AB54" s="47"/>
      <c r="AC54" s="53" t="s">
        <v>68</v>
      </c>
    </row>
    <row r="55" spans="1:29" s="46" customFormat="1" x14ac:dyDescent="0.2">
      <c r="A55" s="48"/>
      <c r="B55" s="48"/>
      <c r="C55" s="48"/>
      <c r="D55" s="48"/>
      <c r="E55" s="58"/>
      <c r="F55" s="58"/>
      <c r="G55" s="58"/>
      <c r="H55" s="48"/>
      <c r="I55" s="48"/>
      <c r="J55" s="48"/>
      <c r="K55" s="62">
        <v>37197355.345334329</v>
      </c>
      <c r="L55" s="48"/>
      <c r="M55" s="48"/>
      <c r="N55" s="48"/>
      <c r="O55" s="80">
        <v>-45826786.649999999</v>
      </c>
      <c r="P55" s="48"/>
      <c r="Q55" s="48"/>
      <c r="R55" s="69">
        <v>1.2324098366753369</v>
      </c>
      <c r="S55" s="62"/>
      <c r="T55" s="62"/>
      <c r="U55" s="48"/>
      <c r="V55" s="69"/>
      <c r="W55" s="69"/>
      <c r="X55" s="80">
        <v>-6058387.2655356415</v>
      </c>
      <c r="Y55" s="80">
        <v>-6058387.2655356415</v>
      </c>
      <c r="Z55" s="80">
        <v>-6058387.2655356415</v>
      </c>
      <c r="AA55" s="62">
        <v>0</v>
      </c>
      <c r="AB55" s="48"/>
      <c r="AC55" s="54"/>
    </row>
    <row r="56" spans="1:29" s="46" customFormat="1" x14ac:dyDescent="0.2">
      <c r="A56" s="48"/>
      <c r="B56" s="48"/>
      <c r="C56" s="48"/>
      <c r="D56" s="48"/>
      <c r="E56" s="58"/>
      <c r="F56" s="58"/>
      <c r="G56" s="58"/>
      <c r="H56" s="48"/>
      <c r="I56" s="48"/>
      <c r="J56" s="48"/>
      <c r="K56" s="62"/>
      <c r="L56" s="48"/>
      <c r="M56" s="48"/>
      <c r="N56" s="48"/>
      <c r="O56" s="62"/>
      <c r="P56" s="48"/>
      <c r="Q56" s="48"/>
      <c r="R56" s="69"/>
      <c r="S56" s="62"/>
      <c r="T56" s="62"/>
      <c r="U56" s="48"/>
      <c r="V56" s="69"/>
      <c r="W56" s="69"/>
      <c r="X56" s="62"/>
      <c r="Y56" s="62"/>
      <c r="Z56" s="62"/>
      <c r="AA56" s="62"/>
      <c r="AB56" s="48"/>
      <c r="AC56" s="54"/>
    </row>
    <row r="57" spans="1:29" s="46" customFormat="1" x14ac:dyDescent="0.2">
      <c r="A57" s="48"/>
      <c r="B57" s="48"/>
      <c r="C57" s="48"/>
      <c r="D57" s="48"/>
      <c r="E57" s="58"/>
      <c r="F57" s="58"/>
      <c r="G57" s="58"/>
      <c r="H57" s="48"/>
      <c r="I57" s="48" t="s">
        <v>77</v>
      </c>
      <c r="J57" s="48"/>
      <c r="K57" s="63">
        <v>91623170.538635626</v>
      </c>
      <c r="L57" s="49"/>
      <c r="M57" s="49"/>
      <c r="N57" s="49"/>
      <c r="O57" s="81">
        <v>-106022666.64999999</v>
      </c>
      <c r="P57" s="49"/>
      <c r="Q57" s="49"/>
      <c r="R57" s="70">
        <v>1.1564521080902028</v>
      </c>
      <c r="S57" s="63"/>
      <c r="T57" s="63"/>
      <c r="U57" s="49"/>
      <c r="V57" s="70"/>
      <c r="W57" s="70"/>
      <c r="X57" s="81">
        <f>X55+X50+X47</f>
        <v>-8178604.0946807563</v>
      </c>
      <c r="Y57" s="81">
        <v>-8178604.0946807563</v>
      </c>
      <c r="Z57" s="81">
        <v>-8178604.0946807563</v>
      </c>
      <c r="AA57" s="63">
        <v>0</v>
      </c>
      <c r="AB57" s="49"/>
      <c r="AC57" s="54"/>
    </row>
    <row r="58" spans="1:29" s="46" customFormat="1" x14ac:dyDescent="0.2">
      <c r="A58" s="48"/>
      <c r="B58" s="48"/>
      <c r="C58" s="48"/>
      <c r="D58" s="48"/>
      <c r="E58" s="58"/>
      <c r="F58" s="58"/>
      <c r="G58" s="58"/>
      <c r="H58" s="48"/>
      <c r="I58" s="48"/>
      <c r="J58" s="48"/>
      <c r="K58" s="62"/>
      <c r="L58" s="48"/>
      <c r="M58" s="48"/>
      <c r="N58" s="48"/>
      <c r="O58" s="62"/>
      <c r="P58" s="48"/>
      <c r="Q58" s="48"/>
      <c r="R58" s="69"/>
      <c r="S58" s="62"/>
      <c r="T58" s="62"/>
      <c r="U58" s="48"/>
      <c r="V58" s="69"/>
      <c r="W58" s="69"/>
      <c r="X58" s="62"/>
      <c r="Y58" s="62"/>
      <c r="Z58" s="62"/>
      <c r="AA58" s="62"/>
      <c r="AB58" s="48"/>
      <c r="AC58" s="54"/>
    </row>
    <row r="59" spans="1:29" s="46" customFormat="1" x14ac:dyDescent="0.2">
      <c r="A59" s="48"/>
      <c r="B59" s="48"/>
      <c r="C59" s="48"/>
      <c r="D59" s="48"/>
      <c r="E59" s="58"/>
      <c r="F59" s="58"/>
      <c r="G59" s="58"/>
      <c r="H59" s="48"/>
      <c r="I59" s="48"/>
      <c r="J59" s="48"/>
      <c r="K59" s="62"/>
      <c r="L59" s="48"/>
      <c r="M59" s="48"/>
      <c r="N59" s="48"/>
      <c r="O59" s="62"/>
      <c r="P59" s="48"/>
      <c r="Q59" s="48"/>
      <c r="R59" s="69" t="s">
        <v>78</v>
      </c>
      <c r="S59" s="62"/>
      <c r="T59" s="62"/>
      <c r="U59" s="48"/>
      <c r="V59" s="70"/>
      <c r="W59" s="70"/>
      <c r="X59" s="81">
        <f ca="1">X57+X43+X38+X25+X19</f>
        <v>-10331092.284813577</v>
      </c>
      <c r="Y59" s="81">
        <f>Y57+Y43+Y38+Y25+Y19</f>
        <v>-10331092.284813577</v>
      </c>
      <c r="Z59" s="81">
        <f>Z57+Z43+Z38+Z25+Z19</f>
        <v>-10331092.284813577</v>
      </c>
      <c r="AA59" s="81">
        <v>-1.673470251262188E-10</v>
      </c>
      <c r="AB59" s="49"/>
      <c r="AC59" s="54"/>
    </row>
    <row r="60" spans="1:29" x14ac:dyDescent="0.2">
      <c r="A60" s="51"/>
      <c r="B60" s="51"/>
      <c r="C60" s="51"/>
      <c r="D60" s="51"/>
      <c r="E60" s="56"/>
      <c r="F60" s="56"/>
      <c r="G60" s="56"/>
      <c r="H60" s="51"/>
      <c r="I60" s="51"/>
      <c r="J60" s="51"/>
      <c r="K60" s="60"/>
      <c r="L60" s="51"/>
      <c r="M60" s="51"/>
      <c r="N60" s="51"/>
      <c r="O60" s="60"/>
      <c r="P60" s="51"/>
      <c r="Q60" s="51"/>
      <c r="R60" s="67"/>
      <c r="S60" s="60"/>
      <c r="T60" s="60"/>
      <c r="U60" s="51"/>
      <c r="V60" s="67"/>
      <c r="W60" s="67"/>
      <c r="X60" s="60"/>
      <c r="Y60" s="60"/>
      <c r="Z60" s="60"/>
      <c r="AA60" s="60"/>
      <c r="AB60" s="51"/>
      <c r="AC60" s="52"/>
    </row>
    <row r="61" spans="1:29" x14ac:dyDescent="0.2">
      <c r="D61"/>
      <c r="P61"/>
      <c r="R61" s="72"/>
      <c r="S61" s="39"/>
      <c r="T61" s="39"/>
      <c r="AC61" s="31"/>
    </row>
    <row r="62" spans="1:29" x14ac:dyDescent="0.2">
      <c r="D62"/>
      <c r="P62"/>
      <c r="R62" s="72"/>
      <c r="S62" s="39"/>
      <c r="T62" s="39"/>
      <c r="AC62" s="31"/>
    </row>
    <row r="63" spans="1:29" x14ac:dyDescent="0.2">
      <c r="D63"/>
      <c r="P63"/>
      <c r="R63" s="72"/>
      <c r="S63" s="39"/>
      <c r="T63" s="39"/>
      <c r="AC63" s="31"/>
    </row>
    <row r="64" spans="1: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AC1998" s="31"/>
    </row>
    <row r="1999" spans="4:29" x14ac:dyDescent="0.2">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sheetData>
  <mergeCells count="22">
    <mergeCell ref="S6:T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 ref="F6:F8"/>
    <mergeCell ref="J6:K8"/>
    <mergeCell ref="Q6:R8"/>
    <mergeCell ref="H6:H8"/>
    <mergeCell ref="I6:I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1" t="s">
        <v>22</v>
      </c>
      <c r="B2" s="122"/>
      <c r="C2" s="122"/>
      <c r="D2" s="25"/>
      <c r="E2" s="25"/>
      <c r="F2" s="24"/>
      <c r="G2" s="26"/>
      <c r="H2" s="26"/>
      <c r="I2" s="26"/>
      <c r="J2" s="26"/>
    </row>
    <row r="3" spans="1:10" s="6" customFormat="1" ht="15.75" x14ac:dyDescent="0.25">
      <c r="A3" s="123"/>
      <c r="B3" s="123"/>
      <c r="C3" s="123"/>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2023-10-12T08:03:56Z</dcterms:modified>
</cp:coreProperties>
</file>