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8" windowWidth="28620" windowHeight="14268"/>
  </bookViews>
  <sheets>
    <sheet name="CVADVA IR" sheetId="1" r:id="rId1"/>
    <sheet name="CVADVA FX" sheetId="4" r:id="rId2"/>
    <sheet name="Disclaimer" sheetId="2" r:id="rId3"/>
  </sheets>
  <definedNames>
    <definedName name="_xlnm._FilterDatabase" localSheetId="1" hidden="1">'CVADVA FX'!$A$14:$AF$145</definedName>
    <definedName name="§AQ759" localSheetId="1">#REF!</definedName>
    <definedName name="§AQ759">#REF!</definedName>
    <definedName name="âa143" localSheetId="1">#REF!</definedName>
    <definedName name="âa143">#REF!</definedName>
    <definedName name="fxPortfolioInput" localSheetId="1">'CVADVA FX'!$A$1</definedName>
    <definedName name="fxPortfolioInput" localSheetId="0">'CVADVA IR'!$A$1</definedName>
    <definedName name="fxPortfolioInput" localSheetId="2">Disclaimer!$A$1</definedName>
    <definedName name="fxPortfolioInput">#REF!</definedName>
    <definedName name="Myrange" localSheetId="1">#REF!</definedName>
    <definedName name="Myrange">#REF!</definedName>
    <definedName name="_xlnm.Print_Area" localSheetId="1">'CVADVA FX'!$A$1:$AA$148</definedName>
    <definedName name="_xlnm.Print_Area" localSheetId="0">'CVADVA IR'!$A$1:$X$70</definedName>
    <definedName name="_xlnm.Print_Area" localSheetId="2">Disclaimer!$A$1:$M$34</definedName>
  </definedNames>
  <calcPr calcId="145621"/>
</workbook>
</file>

<file path=xl/calcChain.xml><?xml version="1.0" encoding="utf-8"?>
<calcChain xmlns="http://schemas.openxmlformats.org/spreadsheetml/2006/main">
  <c r="AA4" i="1" l="1"/>
  <c r="AB4" i="1"/>
  <c r="AA11" i="1"/>
  <c r="AB11" i="1"/>
  <c r="AA12" i="1"/>
  <c r="AB12" i="1"/>
  <c r="AA13" i="1"/>
  <c r="AB13" i="1"/>
  <c r="AE196" i="4"/>
  <c r="AB14" i="1" l="1"/>
  <c r="AA14" i="1"/>
  <c r="AF21" i="4" l="1"/>
  <c r="AF25" i="4"/>
  <c r="AF33" i="4"/>
  <c r="AF37" i="4"/>
  <c r="AF45" i="4"/>
  <c r="AF53" i="4"/>
  <c r="AF57" i="4"/>
  <c r="AF66" i="4"/>
  <c r="AF69" i="4"/>
  <c r="AF74" i="4"/>
  <c r="AF77" i="4"/>
  <c r="AF82" i="4"/>
  <c r="AF90" i="4"/>
  <c r="AF96" i="4"/>
  <c r="AF105" i="4"/>
  <c r="AF106" i="4"/>
  <c r="AF112" i="4"/>
  <c r="AF114" i="4"/>
  <c r="AF117" i="4"/>
  <c r="AF120" i="4"/>
  <c r="AF130" i="4"/>
  <c r="AF136" i="4"/>
  <c r="AF138" i="4"/>
  <c r="AF144" i="4"/>
  <c r="AF153" i="4"/>
  <c r="AF154" i="4"/>
  <c r="AF160" i="4"/>
  <c r="AF162" i="4"/>
  <c r="AF165" i="4"/>
  <c r="AF168" i="4"/>
  <c r="AF185" i="4"/>
  <c r="AF186" i="4"/>
  <c r="AF192" i="4"/>
  <c r="AF194" i="4"/>
  <c r="AF200" i="4"/>
  <c r="AF201" i="4"/>
  <c r="AF210" i="4"/>
  <c r="AF216" i="4"/>
  <c r="AF218" i="4"/>
  <c r="AF224" i="4"/>
  <c r="AF226" i="4"/>
  <c r="AF232" i="4"/>
  <c r="AE15" i="4"/>
  <c r="AE16" i="4"/>
  <c r="AE17" i="4"/>
  <c r="AF17" i="4"/>
  <c r="AE18" i="4"/>
  <c r="AF18" i="4"/>
  <c r="AE19" i="4"/>
  <c r="AE20" i="4"/>
  <c r="AF20" i="4"/>
  <c r="AE21" i="4"/>
  <c r="AE22" i="4"/>
  <c r="AE23" i="4"/>
  <c r="AF23" i="4"/>
  <c r="AE24" i="4"/>
  <c r="AE25" i="4"/>
  <c r="AE26" i="4"/>
  <c r="AF26" i="4"/>
  <c r="AE27" i="4"/>
  <c r="AE28" i="4"/>
  <c r="AE29" i="4"/>
  <c r="AF29" i="4"/>
  <c r="AE30" i="4"/>
  <c r="AE31" i="4"/>
  <c r="AE32" i="4"/>
  <c r="AF32" i="4"/>
  <c r="AE33" i="4"/>
  <c r="AE34" i="4"/>
  <c r="AF34" i="4"/>
  <c r="AE35" i="4"/>
  <c r="AF35" i="4"/>
  <c r="AE36" i="4"/>
  <c r="AE37" i="4"/>
  <c r="AE38" i="4"/>
  <c r="AF38" i="4"/>
  <c r="AE39" i="4"/>
  <c r="AE40" i="4"/>
  <c r="AE43" i="4"/>
  <c r="AF43" i="4"/>
  <c r="AE44" i="4"/>
  <c r="AE45" i="4"/>
  <c r="AE46" i="4"/>
  <c r="AF46" i="4"/>
  <c r="AE47" i="4"/>
  <c r="AE48" i="4"/>
  <c r="AE49" i="4"/>
  <c r="AF49" i="4"/>
  <c r="AE50" i="4"/>
  <c r="AF50" i="4"/>
  <c r="AE51" i="4"/>
  <c r="AE52" i="4"/>
  <c r="AF52" i="4"/>
  <c r="AE53" i="4"/>
  <c r="AE54" i="4"/>
  <c r="AE55" i="4"/>
  <c r="AF55" i="4"/>
  <c r="AE56" i="4"/>
  <c r="AE57" i="4"/>
  <c r="AE58" i="4"/>
  <c r="AF58" i="4"/>
  <c r="AE59" i="4"/>
  <c r="AE60" i="4"/>
  <c r="AE65" i="4"/>
  <c r="AF65" i="4"/>
  <c r="AE66" i="4"/>
  <c r="AE67" i="4"/>
  <c r="AE68" i="4"/>
  <c r="AF68" i="4"/>
  <c r="AE69" i="4"/>
  <c r="AE70" i="4"/>
  <c r="AE71" i="4"/>
  <c r="AF71" i="4"/>
  <c r="AE72" i="4"/>
  <c r="AE73" i="4"/>
  <c r="AF73" i="4"/>
  <c r="AE74" i="4"/>
  <c r="AE75" i="4"/>
  <c r="AE76" i="4"/>
  <c r="AF76" i="4"/>
  <c r="AE77" i="4"/>
  <c r="AE78" i="4"/>
  <c r="AF78" i="4"/>
  <c r="AE79" i="4"/>
  <c r="AE80" i="4"/>
  <c r="AE81" i="4"/>
  <c r="AF81" i="4"/>
  <c r="AE82" i="4"/>
  <c r="AE83" i="4"/>
  <c r="AF83" i="4"/>
  <c r="AE84" i="4"/>
  <c r="AE85" i="4"/>
  <c r="AF85" i="4"/>
  <c r="AE86" i="4"/>
  <c r="AF86" i="4"/>
  <c r="AE87" i="4"/>
  <c r="AE88" i="4"/>
  <c r="AE89" i="4"/>
  <c r="AF89" i="4"/>
  <c r="AE90" i="4"/>
  <c r="AE91" i="4"/>
  <c r="AE92" i="4"/>
  <c r="AF92" i="4"/>
  <c r="AE93" i="4"/>
  <c r="AF93" i="4"/>
  <c r="AE94" i="4"/>
  <c r="AE95" i="4"/>
  <c r="AF95" i="4"/>
  <c r="AE96" i="4"/>
  <c r="AE97" i="4"/>
  <c r="AF97" i="4"/>
  <c r="AE98" i="4"/>
  <c r="AF98" i="4"/>
  <c r="AE99" i="4"/>
  <c r="AE100" i="4"/>
  <c r="AE101" i="4"/>
  <c r="AF101" i="4"/>
  <c r="AE102" i="4"/>
  <c r="AE103" i="4"/>
  <c r="AE104" i="4"/>
  <c r="AF104" i="4"/>
  <c r="AE105" i="4"/>
  <c r="AE106" i="4"/>
  <c r="AE107" i="4"/>
  <c r="AF107" i="4"/>
  <c r="AE108" i="4"/>
  <c r="AE109" i="4"/>
  <c r="AF109" i="4"/>
  <c r="AE110" i="4"/>
  <c r="AF110" i="4"/>
  <c r="AE111" i="4"/>
  <c r="AE112" i="4"/>
  <c r="AE113" i="4"/>
  <c r="AF113" i="4"/>
  <c r="AE114" i="4"/>
  <c r="AE115" i="4"/>
  <c r="AE116" i="4"/>
  <c r="AF116" i="4"/>
  <c r="AE117" i="4"/>
  <c r="AE118" i="4"/>
  <c r="AE119" i="4"/>
  <c r="AF119" i="4"/>
  <c r="AE120" i="4"/>
  <c r="AE121" i="4"/>
  <c r="AF121" i="4"/>
  <c r="AE122" i="4"/>
  <c r="AF122" i="4"/>
  <c r="AE123" i="4"/>
  <c r="AE124" i="4"/>
  <c r="AE125" i="4"/>
  <c r="AF125" i="4"/>
  <c r="AE126" i="4"/>
  <c r="AE127" i="4"/>
  <c r="AE128" i="4"/>
  <c r="AF128" i="4"/>
  <c r="AE129" i="4"/>
  <c r="AF129" i="4"/>
  <c r="AE130" i="4"/>
  <c r="AE131" i="4"/>
  <c r="AF131" i="4"/>
  <c r="AE132" i="4"/>
  <c r="AE133" i="4"/>
  <c r="AF133" i="4"/>
  <c r="AE134" i="4"/>
  <c r="AF134" i="4"/>
  <c r="AE135" i="4"/>
  <c r="AE136" i="4"/>
  <c r="AE137" i="4"/>
  <c r="AF137" i="4"/>
  <c r="AE138" i="4"/>
  <c r="AE139" i="4"/>
  <c r="AE140" i="4"/>
  <c r="AF140" i="4"/>
  <c r="AE141" i="4"/>
  <c r="AF141" i="4"/>
  <c r="AE142" i="4"/>
  <c r="AE143" i="4"/>
  <c r="AF143" i="4"/>
  <c r="AE144" i="4"/>
  <c r="AE145" i="4"/>
  <c r="AF145" i="4"/>
  <c r="AE146" i="4"/>
  <c r="AF146" i="4"/>
  <c r="AE147" i="4"/>
  <c r="AE148" i="4"/>
  <c r="AE149" i="4"/>
  <c r="AF149" i="4"/>
  <c r="AE150" i="4"/>
  <c r="AE151" i="4"/>
  <c r="AE152" i="4"/>
  <c r="AF152" i="4"/>
  <c r="AE153" i="4"/>
  <c r="AE154" i="4"/>
  <c r="AE155" i="4"/>
  <c r="AF155" i="4"/>
  <c r="AE156" i="4"/>
  <c r="AE157" i="4"/>
  <c r="AF157" i="4"/>
  <c r="AE158" i="4"/>
  <c r="AF158" i="4"/>
  <c r="AE159" i="4"/>
  <c r="AE160" i="4"/>
  <c r="AE161" i="4"/>
  <c r="AF161" i="4"/>
  <c r="AE162" i="4"/>
  <c r="AE163" i="4"/>
  <c r="AE164" i="4"/>
  <c r="AF164" i="4"/>
  <c r="AE165" i="4"/>
  <c r="AE166" i="4"/>
  <c r="AE167" i="4"/>
  <c r="AF167" i="4"/>
  <c r="AE168" i="4"/>
  <c r="AE169" i="4"/>
  <c r="AF169" i="4"/>
  <c r="AE170" i="4"/>
  <c r="AF170" i="4"/>
  <c r="AE171" i="4"/>
  <c r="AE172" i="4"/>
  <c r="AE173" i="4"/>
  <c r="AF173" i="4"/>
  <c r="AE174" i="4"/>
  <c r="AE175" i="4"/>
  <c r="AE178" i="4"/>
  <c r="AF178" i="4"/>
  <c r="AE179" i="4"/>
  <c r="AE180" i="4"/>
  <c r="AE181" i="4"/>
  <c r="AF181" i="4"/>
  <c r="AE182" i="4"/>
  <c r="AE183" i="4"/>
  <c r="AE184" i="4"/>
  <c r="AF184" i="4"/>
  <c r="AE185" i="4"/>
  <c r="AE186" i="4"/>
  <c r="AE187" i="4"/>
  <c r="AF187" i="4"/>
  <c r="AE188" i="4"/>
  <c r="AE189" i="4"/>
  <c r="AF189" i="4"/>
  <c r="AE190" i="4"/>
  <c r="AF190" i="4"/>
  <c r="AE191" i="4"/>
  <c r="AE192" i="4"/>
  <c r="AE193" i="4"/>
  <c r="AF193" i="4"/>
  <c r="AE194" i="4"/>
  <c r="AE195" i="4"/>
  <c r="AF196" i="4"/>
  <c r="AE197" i="4"/>
  <c r="AF197" i="4"/>
  <c r="AE198" i="4"/>
  <c r="AE199" i="4"/>
  <c r="AF199" i="4"/>
  <c r="AE200" i="4"/>
  <c r="AE201" i="4"/>
  <c r="AE202" i="4"/>
  <c r="AF202" i="4"/>
  <c r="AE203" i="4"/>
  <c r="AE204" i="4"/>
  <c r="AE205" i="4"/>
  <c r="AF205" i="4"/>
  <c r="AE206" i="4"/>
  <c r="AE207" i="4"/>
  <c r="AE208" i="4"/>
  <c r="AF208" i="4"/>
  <c r="AE209" i="4"/>
  <c r="AF209" i="4"/>
  <c r="AE210" i="4"/>
  <c r="AE215" i="4"/>
  <c r="AF215" i="4"/>
  <c r="AE216" i="4"/>
  <c r="AE217" i="4"/>
  <c r="AF217" i="4"/>
  <c r="AE218" i="4"/>
  <c r="AE219" i="4"/>
  <c r="AF219" i="4"/>
  <c r="AE220" i="4"/>
  <c r="AE221" i="4"/>
  <c r="AF221" i="4"/>
  <c r="AE222" i="4"/>
  <c r="AE223" i="4"/>
  <c r="AF223" i="4"/>
  <c r="AE224" i="4"/>
  <c r="AE225" i="4"/>
  <c r="AF225" i="4"/>
  <c r="AE226" i="4"/>
  <c r="AE227" i="4"/>
  <c r="AF227" i="4"/>
  <c r="AE228" i="4"/>
  <c r="AE229" i="4"/>
  <c r="AF229" i="4"/>
  <c r="AE230" i="4"/>
  <c r="AE231" i="4"/>
  <c r="AF231" i="4"/>
  <c r="AE232" i="4"/>
  <c r="AE14" i="4"/>
  <c r="AE6" i="4" l="1"/>
  <c r="AE8" i="4"/>
  <c r="AE7" i="4"/>
  <c r="AF228" i="4"/>
  <c r="AF8" i="4" s="1"/>
  <c r="AF220" i="4"/>
  <c r="AF204" i="4"/>
  <c r="AF188" i="4"/>
  <c r="AF180" i="4"/>
  <c r="AF172" i="4"/>
  <c r="AF156" i="4"/>
  <c r="AF148" i="4"/>
  <c r="AF132" i="4"/>
  <c r="AF124" i="4"/>
  <c r="AF108" i="4"/>
  <c r="AF100" i="4"/>
  <c r="AF84" i="4"/>
  <c r="AF60" i="4"/>
  <c r="AF44" i="4"/>
  <c r="AF36" i="4"/>
  <c r="AF28" i="4"/>
  <c r="AF203" i="4"/>
  <c r="AF195" i="4"/>
  <c r="AF179" i="4"/>
  <c r="AF171" i="4"/>
  <c r="AF163" i="4"/>
  <c r="AF147" i="4"/>
  <c r="AF139" i="4"/>
  <c r="AF123" i="4"/>
  <c r="AF115" i="4"/>
  <c r="AF99" i="4"/>
  <c r="AF91" i="4"/>
  <c r="AF75" i="4"/>
  <c r="AF67" i="4"/>
  <c r="AF7" i="4" s="1"/>
  <c r="AF59" i="4"/>
  <c r="AF51" i="4"/>
  <c r="AF27" i="4"/>
  <c r="AF19" i="4"/>
  <c r="AF88" i="4"/>
  <c r="AF80" i="4"/>
  <c r="AF72" i="4"/>
  <c r="AF56" i="4"/>
  <c r="AF48" i="4"/>
  <c r="AF40" i="4"/>
  <c r="AF24" i="4"/>
  <c r="AF16" i="4"/>
  <c r="AF207" i="4"/>
  <c r="AF191" i="4"/>
  <c r="AF183" i="4"/>
  <c r="AF175" i="4"/>
  <c r="AF159" i="4"/>
  <c r="AF151" i="4"/>
  <c r="AF135" i="4"/>
  <c r="AF127" i="4"/>
  <c r="AF111" i="4"/>
  <c r="AF103" i="4"/>
  <c r="AF87" i="4"/>
  <c r="AF79" i="4"/>
  <c r="AF47" i="4"/>
  <c r="AF39" i="4"/>
  <c r="AF31" i="4"/>
  <c r="AF15" i="4"/>
  <c r="AF230" i="4"/>
  <c r="AF222" i="4"/>
  <c r="AF206" i="4"/>
  <c r="AF198" i="4"/>
  <c r="AF182" i="4"/>
  <c r="AF174" i="4"/>
  <c r="AF166" i="4"/>
  <c r="AF150" i="4"/>
  <c r="AF142" i="4"/>
  <c r="AF126" i="4"/>
  <c r="AF118" i="4"/>
  <c r="AF102" i="4"/>
  <c r="AF94" i="4"/>
  <c r="AF70" i="4"/>
  <c r="AF54" i="4"/>
  <c r="AF30" i="4"/>
  <c r="AF22" i="4"/>
  <c r="AF14" i="4"/>
  <c r="AF6" i="4" l="1"/>
  <c r="AE4" i="4"/>
  <c r="AF4" i="4" l="1"/>
</calcChain>
</file>

<file path=xl/comments1.xml><?xml version="1.0" encoding="utf-8"?>
<comments xmlns="http://schemas.openxmlformats.org/spreadsheetml/2006/main">
  <authors>
    <author>Maxime Dentroux - Kerius Finance</author>
  </authors>
  <commentList>
    <comment ref="AD21" authorId="0">
      <text>
        <r>
          <rPr>
            <b/>
            <sz val="9"/>
            <color indexed="81"/>
            <rFont val="Tahoma"/>
            <family val="2"/>
          </rPr>
          <t>Maxime Dentroux - Kerius Finance:</t>
        </r>
        <r>
          <rPr>
            <sz val="9"/>
            <color indexed="81"/>
            <rFont val="Tahoma"/>
            <family val="2"/>
          </rPr>
          <t xml:space="preserve">
BFCM</t>
        </r>
      </text>
    </comment>
  </commentList>
</comments>
</file>

<file path=xl/sharedStrings.xml><?xml version="1.0" encoding="utf-8"?>
<sst xmlns="http://schemas.openxmlformats.org/spreadsheetml/2006/main" count="2212" uniqueCount="169">
  <si>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</si>
  <si>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</si>
  <si>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</si>
  <si>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</si>
  <si>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</si>
  <si>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</si>
  <si>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</si>
  <si>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</si>
  <si>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</si>
  <si>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</si>
  <si>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</si>
  <si>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</si>
  <si>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</si>
  <si>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</si>
  <si>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</si>
  <si>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</si>
  <si>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</si>
  <si>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</si>
  <si>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</si>
  <si>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</si>
  <si>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</si>
  <si>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</si>
  <si>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5-D</t>
  </si>
  <si>
    <t>SG</t>
  </si>
  <si>
    <t>SELL</t>
  </si>
  <si>
    <t>CALL</t>
  </si>
  <si>
    <t>EUR</t>
  </si>
  <si>
    <t>CZK</t>
  </si>
  <si>
    <t>EURCZK</t>
  </si>
  <si>
    <t>PUT</t>
  </si>
  <si>
    <t>BUY</t>
  </si>
  <si>
    <t>Collar</t>
  </si>
  <si>
    <t>39-D</t>
  </si>
  <si>
    <t>40-D</t>
  </si>
  <si>
    <t>41-D</t>
  </si>
  <si>
    <t>42-D</t>
  </si>
  <si>
    <t>43-D</t>
  </si>
  <si>
    <t>44-D</t>
  </si>
  <si>
    <t>45-D</t>
  </si>
  <si>
    <t>46-D</t>
  </si>
  <si>
    <t>47-D</t>
  </si>
  <si>
    <t>NOMURA</t>
  </si>
  <si>
    <t>USD</t>
  </si>
  <si>
    <t>EURUSD</t>
  </si>
  <si>
    <t>LCL</t>
  </si>
  <si>
    <t>FORWARD</t>
  </si>
  <si>
    <t>HSBC</t>
  </si>
  <si>
    <t>BECM - CIC</t>
  </si>
  <si>
    <t>NATIXIS</t>
  </si>
  <si>
    <t>31-D</t>
  </si>
  <si>
    <t>Binary Down and In KI = 1,2480 CV$90</t>
  </si>
  <si>
    <t>Collar CV$90</t>
  </si>
  <si>
    <t>30-D</t>
  </si>
  <si>
    <t>BRL</t>
  </si>
  <si>
    <t>USDBRL</t>
  </si>
  <si>
    <t>GRAND TOTAL</t>
  </si>
  <si>
    <t>BNP</t>
  </si>
  <si>
    <t>CA</t>
  </si>
  <si>
    <t>CDS premium</t>
  </si>
  <si>
    <t>Default probability</t>
  </si>
  <si>
    <t>1Y</t>
  </si>
  <si>
    <t>2Y</t>
  </si>
  <si>
    <t>Recovery rate</t>
  </si>
  <si>
    <t>Markit Series</t>
  </si>
  <si>
    <t>Start Date</t>
  </si>
  <si>
    <t>Maturity Date</t>
  </si>
  <si>
    <t>Recovery</t>
  </si>
  <si>
    <t>Years</t>
  </si>
  <si>
    <t>Markit serie</t>
  </si>
  <si>
    <t xml:space="preserve">Value Date: </t>
  </si>
  <si>
    <t>CVA</t>
  </si>
  <si>
    <t>DVA</t>
  </si>
  <si>
    <t>TOTAL</t>
  </si>
  <si>
    <t>Allocation/Link ID</t>
  </si>
  <si>
    <t>Trade</t>
  </si>
  <si>
    <t>Effective</t>
  </si>
  <si>
    <t>Maturity</t>
  </si>
  <si>
    <t>Index</t>
  </si>
  <si>
    <t>Initial Notional</t>
  </si>
  <si>
    <t>Outstanding Notional</t>
  </si>
  <si>
    <t>Fair Value *</t>
  </si>
  <si>
    <t>Fair Value **</t>
  </si>
  <si>
    <t>Accrued Interests</t>
  </si>
  <si>
    <t>Derivatives</t>
  </si>
  <si>
    <t>Swap</t>
  </si>
  <si>
    <t>PAY</t>
  </si>
  <si>
    <t>RECEIVE</t>
  </si>
  <si>
    <t>Euribor3m</t>
  </si>
  <si>
    <t>IR Portfolio CVA/DVA - LTC</t>
  </si>
  <si>
    <t>Binary Down and In KI = 27.68</t>
  </si>
  <si>
    <t>TOTAL EURCZK</t>
  </si>
  <si>
    <t>89-D</t>
  </si>
  <si>
    <t>Solve credit facility Nomura</t>
  </si>
  <si>
    <t>Cancel FWD Nomura (trade 229)</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</si>
  <si>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</si>
  <si>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</si>
  <si>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</si>
  <si>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</si>
  <si>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</si>
  <si>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</si>
  <si>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</si>
  <si>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</si>
  <si>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</si>
  <si>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</si>
  <si>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</si>
  <si>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</si>
  <si>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</si>
  <si>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</si>
  <si>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</si>
  <si>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</si>
  <si>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</si>
  <si>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</si>
  <si>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</si>
  <si>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</si>
  <si>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</si>
  <si>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</si>
  <si>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</si>
  <si>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</si>
  <si>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</si>
  <si>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</si>
  <si>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</si>
  <si>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</si>
  <si>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</si>
  <si>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</si>
  <si>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</si>
  <si>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</si>
  <si>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</si>
  <si>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</si>
  <si>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</si>
  <si>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TOTAL EURUSD</t>
  </si>
  <si>
    <t>124-D</t>
  </si>
  <si>
    <t>125-D</t>
  </si>
  <si>
    <t>126-D</t>
  </si>
  <si>
    <t>127-D</t>
  </si>
  <si>
    <t>128-D</t>
  </si>
  <si>
    <t>129-D</t>
  </si>
  <si>
    <t>130-D</t>
  </si>
  <si>
    <t>131-D</t>
  </si>
  <si>
    <t>132-D</t>
  </si>
  <si>
    <t>TOTAL USDBRL</t>
  </si>
  <si>
    <t>Cap</t>
  </si>
  <si>
    <t>CMS_EUR_2Y</t>
  </si>
  <si>
    <t>Floor</t>
  </si>
  <si>
    <t>Calculation Date:</t>
  </si>
  <si>
    <t>FX Portfolio CVA/DVA - LTC (Fixing BCE)</t>
  </si>
  <si>
    <t>NA</t>
  </si>
  <si>
    <t>MIN(SI((SOMMEPROD($G$13:$G$57,$K$13:$K$57)/SOMME($K$13:$K$57))&lt;$AI$14:$AI$20,$AG$14:$AG$20))</t>
  </si>
  <si>
    <t>133-D</t>
  </si>
  <si>
    <t>134-D</t>
  </si>
  <si>
    <t>135-D</t>
  </si>
  <si>
    <t>136-D</t>
  </si>
  <si>
    <t>Barrier</t>
  </si>
  <si>
    <t>141-D</t>
  </si>
  <si>
    <t>142-D</t>
  </si>
  <si>
    <t>143-D</t>
  </si>
  <si>
    <t>140-D</t>
  </si>
  <si>
    <t>144-D</t>
  </si>
  <si>
    <t>145-D</t>
  </si>
  <si>
    <t>137-D</t>
  </si>
  <si>
    <t>138-D</t>
  </si>
  <si>
    <t>146-D</t>
  </si>
  <si>
    <t>147-D</t>
  </si>
  <si>
    <t>CIC SO</t>
  </si>
  <si>
    <t>148-D</t>
  </si>
  <si>
    <t>139-D</t>
  </si>
  <si>
    <t>WU</t>
  </si>
  <si>
    <t>149-D</t>
  </si>
  <si>
    <t>Binary Down and In KI = 28.3</t>
  </si>
  <si>
    <t>IR</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</si>
</sst>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_ ;\-#,##0.00\ "/>
    <numFmt numFmtId="171" formatCode="0.000%"/>
    <numFmt numFmtId="172" formatCode="0.0000%"/>
  </numFmts>
  <fonts count="82"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sz val="11"/>
      <name val="Calibri"/>
      <family val="2"/>
      <scheme val="minor"/>
    </font>
    <font>
      <b/>
      <sz val="11"/>
      <color theme="1"/>
      <name val="Calibri"/>
      <family val="2"/>
      <scheme val="minor"/>
    </font>
    <font>
      <b/>
      <sz val="11"/>
      <name val="Calibri"/>
      <family val="2"/>
      <scheme val="minor"/>
    </font>
    <font>
      <b/>
      <sz val="11"/>
      <color indexed="9"/>
      <name val="Calibri"/>
      <family val="2"/>
      <scheme val="minor"/>
    </font>
    <font>
      <sz val="11"/>
      <color indexed="9"/>
      <name val="Calibri"/>
      <family val="2"/>
      <scheme val="minor"/>
    </font>
    <font>
      <sz val="11"/>
      <color theme="0" tint="-0.499984740745262"/>
      <name val="Calibri"/>
      <family val="2"/>
      <scheme val="minor"/>
    </font>
    <font>
      <b/>
      <sz val="24"/>
      <name val="Calibri"/>
      <family val="2"/>
      <scheme val="minor"/>
    </font>
    <font>
      <b/>
      <sz val="18"/>
      <name val="Calibri"/>
      <family val="2"/>
      <scheme val="minor"/>
    </font>
    <font>
      <b/>
      <sz val="18"/>
      <color indexed="9"/>
      <name val="Calibri"/>
      <family val="2"/>
      <scheme val="minor"/>
    </font>
    <font>
      <sz val="10"/>
      <name val="Calibri"/>
      <family val="2"/>
      <scheme val="minor"/>
    </font>
    <font>
      <sz val="12"/>
      <name val="Calibri"/>
      <family val="2"/>
      <scheme val="minor"/>
    </font>
    <font>
      <sz val="12"/>
      <color indexed="9"/>
      <name val="Calibri"/>
      <family val="2"/>
      <scheme val="minor"/>
    </font>
    <font>
      <b/>
      <sz val="12"/>
      <color indexed="9"/>
      <name val="Calibri"/>
      <family val="2"/>
      <scheme val="minor"/>
    </font>
    <font>
      <b/>
      <sz val="12"/>
      <name val="Calibri"/>
      <family val="2"/>
      <scheme val="minor"/>
    </font>
    <font>
      <b/>
      <sz val="10"/>
      <name val="Calibri"/>
      <family val="2"/>
      <scheme val="minor"/>
    </font>
    <font>
      <b/>
      <sz val="12"/>
      <color indexed="10"/>
      <name val="Calibri"/>
      <family val="2"/>
      <scheme val="minor"/>
    </font>
    <font>
      <b/>
      <sz val="8"/>
      <name val="Calibri"/>
      <family val="2"/>
      <scheme val="minor"/>
    </font>
    <font>
      <sz val="8"/>
      <color indexed="9"/>
      <name val="Calibri"/>
      <family val="2"/>
      <scheme val="minor"/>
    </font>
    <font>
      <sz val="10"/>
      <color indexed="9"/>
      <name val="Calibri"/>
      <family val="2"/>
      <scheme val="minor"/>
    </font>
    <font>
      <b/>
      <sz val="7"/>
      <name val="Calibri"/>
      <family val="2"/>
      <scheme val="minor"/>
    </font>
    <font>
      <sz val="8"/>
      <name val="Calibri"/>
      <family val="2"/>
      <scheme val="minor"/>
    </font>
    <font>
      <sz val="8"/>
      <color rgb="FFFF0000"/>
      <name val="Calibri"/>
      <family val="2"/>
      <scheme val="minor"/>
    </font>
    <font>
      <b/>
      <sz val="11"/>
      <color indexed="10"/>
      <name val="Calibri"/>
      <family val="2"/>
      <scheme val="minor"/>
    </font>
    <font>
      <sz val="11"/>
      <color rgb="FFFF0000"/>
      <name val="Calibri"/>
      <family val="2"/>
      <scheme val="minor"/>
    </font>
    <font>
      <sz val="8"/>
      <color rgb="FFFF0000"/>
      <name val="Arial"/>
      <family val="2"/>
    </font>
    <font>
      <b/>
      <sz val="8"/>
      <name val="Arial"/>
      <family val="2"/>
    </font>
    <font>
      <b/>
      <sz val="8"/>
      <color rgb="FFFF0000"/>
      <name val="Arial"/>
      <family val="2"/>
    </font>
    <font>
      <b/>
      <sz val="10"/>
      <name val="Arial"/>
      <family val="2"/>
    </font>
    <font>
      <sz val="9"/>
      <color indexed="81"/>
      <name val="Tahoma"/>
      <family val="2"/>
    </font>
    <font>
      <b/>
      <sz val="9"/>
      <color indexed="81"/>
      <name val="Tahoma"/>
      <family val="2"/>
    </font>
    <font>
      <b/>
      <sz val="11"/>
      <color rgb="FFFF0000"/>
      <name val="Calibri"/>
      <family val="2"/>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s>
  <cellStyleXfs count="15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9" fontId="50"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7" fillId="0" borderId="0">
      <alignment vertical="top"/>
    </xf>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315">
    <xf numFmtId="0" fontId="0" fillId="0" borderId="0" xfId="0"/>
    <xf numFmtId="0" fontId="43" fillId="27" borderId="0" xfId="0" applyFont="1" applyFill="1" applyBorder="1"/>
    <xf numFmtId="0" fontId="44" fillId="27" borderId="0" xfId="0" applyFont="1" applyFill="1"/>
    <xf numFmtId="0" fontId="45" fillId="27" borderId="0" xfId="0" applyFont="1" applyFill="1"/>
    <xf numFmtId="0" fontId="46" fillId="27" borderId="0" xfId="0" applyFont="1" applyFill="1"/>
    <xf numFmtId="0" fontId="47" fillId="27" borderId="0" xfId="0" applyFont="1" applyFill="1" applyBorder="1" applyAlignment="1" applyProtection="1">
      <alignment horizontal="center"/>
      <protection locked="0"/>
    </xf>
    <xf numFmtId="0" fontId="47" fillId="27" borderId="0" xfId="0" applyFont="1" applyFill="1" applyBorder="1" applyAlignment="1" applyProtection="1">
      <alignment horizontal="left"/>
      <protection locked="0"/>
    </xf>
    <xf numFmtId="165" fontId="47" fillId="27" borderId="0" xfId="107" applyFont="1" applyFill="1"/>
    <xf numFmtId="0" fontId="0" fillId="0" borderId="0" xfId="0" applyAlignment="1">
      <alignment horizontal="center"/>
    </xf>
    <xf numFmtId="0" fontId="48" fillId="27" borderId="0" xfId="0" applyFont="1" applyFill="1" applyBorder="1"/>
    <xf numFmtId="0" fontId="48" fillId="27" borderId="0" xfId="0" applyFont="1" applyFill="1" applyBorder="1" applyAlignment="1">
      <alignment horizontal="left"/>
    </xf>
    <xf numFmtId="0" fontId="48" fillId="27" borderId="0" xfId="0" applyFont="1" applyFill="1" applyBorder="1" applyAlignment="1">
      <alignment horizontal="center"/>
    </xf>
    <xf numFmtId="166" fontId="48" fillId="27" borderId="0" xfId="0" applyNumberFormat="1" applyFont="1" applyFill="1" applyBorder="1" applyAlignment="1">
      <alignment horizontal="left"/>
    </xf>
    <xf numFmtId="165" fontId="44" fillId="27" borderId="0" xfId="107" applyFont="1" applyFill="1" applyBorder="1"/>
    <xf numFmtId="165" fontId="44" fillId="27" borderId="0" xfId="107" applyFont="1" applyFill="1"/>
    <xf numFmtId="166" fontId="3" fillId="27" borderId="0" xfId="0" applyNumberFormat="1" applyFont="1" applyFill="1" applyBorder="1" applyAlignment="1">
      <alignment horizontal="left"/>
    </xf>
    <xf numFmtId="166" fontId="3" fillId="27" borderId="0" xfId="0" applyNumberFormat="1" applyFont="1" applyFill="1" applyBorder="1" applyAlignment="1">
      <alignment horizontal="center"/>
    </xf>
    <xf numFmtId="165" fontId="45" fillId="27" borderId="0" xfId="10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166" fontId="47" fillId="27" borderId="0" xfId="0" applyNumberFormat="1" applyFont="1" applyFill="1" applyBorder="1" applyAlignment="1" applyProtection="1">
      <alignment horizontal="left"/>
      <protection locked="0"/>
    </xf>
    <xf numFmtId="165" fontId="49" fillId="27" borderId="0" xfId="107" applyFont="1" applyFill="1"/>
    <xf numFmtId="0" fontId="0" fillId="0" borderId="0" xfId="0" applyAlignment="1">
      <alignment horizontal="left"/>
    </xf>
    <xf numFmtId="166" fontId="0" fillId="0" borderId="0" xfId="0" applyNumberFormat="1" applyAlignment="1">
      <alignment horizontal="left"/>
    </xf>
    <xf numFmtId="165" fontId="3" fillId="0" borderId="0" xfId="107"/>
    <xf numFmtId="0" fontId="51" fillId="0" borderId="0" xfId="0" applyFont="1"/>
    <xf numFmtId="10" fontId="51" fillId="0" borderId="18" xfId="143" applyNumberFormat="1" applyFont="1" applyBorder="1" applyAlignment="1">
      <alignment horizontal="center" vertical="center"/>
    </xf>
    <xf numFmtId="10" fontId="51" fillId="0" borderId="20" xfId="143" applyNumberFormat="1" applyFont="1" applyBorder="1" applyAlignment="1">
      <alignment horizontal="center" vertical="center"/>
    </xf>
    <xf numFmtId="10" fontId="51" fillId="0" borderId="22" xfId="143" applyNumberFormat="1" applyFont="1" applyBorder="1" applyAlignment="1">
      <alignment horizontal="center" vertical="center"/>
    </xf>
    <xf numFmtId="0" fontId="52" fillId="30" borderId="25" xfId="0" applyFont="1" applyFill="1" applyBorder="1" applyAlignment="1">
      <alignment horizontal="center" vertical="center"/>
    </xf>
    <xf numFmtId="170" fontId="51" fillId="0" borderId="21" xfId="107" applyNumberFormat="1" applyFont="1" applyBorder="1" applyAlignment="1">
      <alignment horizontal="center" vertical="center"/>
    </xf>
    <xf numFmtId="170" fontId="51" fillId="0" borderId="22" xfId="107" applyNumberFormat="1" applyFont="1" applyBorder="1" applyAlignment="1">
      <alignment horizontal="center" vertical="center"/>
    </xf>
    <xf numFmtId="0" fontId="52" fillId="30" borderId="0" xfId="0" applyFont="1" applyFill="1" applyAlignment="1">
      <alignment horizontal="center" vertical="center"/>
    </xf>
    <xf numFmtId="10" fontId="51" fillId="0" borderId="26" xfId="143" applyNumberFormat="1" applyFont="1" applyBorder="1" applyAlignment="1">
      <alignment horizontal="center" vertical="center"/>
    </xf>
    <xf numFmtId="10" fontId="51" fillId="0" borderId="0" xfId="143" applyNumberFormat="1" applyFont="1" applyBorder="1" applyAlignment="1">
      <alignment horizontal="center" vertical="center"/>
    </xf>
    <xf numFmtId="10" fontId="51" fillId="0" borderId="25" xfId="143" applyNumberFormat="1" applyFont="1" applyBorder="1" applyAlignment="1">
      <alignment horizontal="center" vertical="center"/>
    </xf>
    <xf numFmtId="0" fontId="52" fillId="30" borderId="0" xfId="0" applyFont="1" applyFill="1" applyBorder="1" applyAlignment="1">
      <alignment horizontal="center" vertical="center"/>
    </xf>
    <xf numFmtId="170" fontId="51" fillId="0" borderId="17" xfId="107" applyNumberFormat="1" applyFont="1" applyBorder="1" applyAlignment="1">
      <alignment horizontal="center" vertical="center"/>
    </xf>
    <xf numFmtId="170" fontId="51" fillId="0" borderId="18" xfId="107" applyNumberFormat="1" applyFont="1" applyBorder="1" applyAlignment="1">
      <alignment horizontal="center" vertical="center"/>
    </xf>
    <xf numFmtId="170" fontId="51" fillId="0" borderId="19" xfId="107" applyNumberFormat="1" applyFont="1" applyBorder="1" applyAlignment="1">
      <alignment horizontal="center" vertical="center"/>
    </xf>
    <xf numFmtId="170" fontId="51" fillId="0" borderId="20" xfId="107" applyNumberFormat="1" applyFont="1" applyBorder="1" applyAlignment="1">
      <alignment horizontal="center" vertical="center"/>
    </xf>
    <xf numFmtId="0" fontId="54" fillId="27" borderId="0" xfId="0" applyFont="1" applyFill="1"/>
    <xf numFmtId="0" fontId="55" fillId="27" borderId="0" xfId="0" applyFont="1" applyFill="1"/>
    <xf numFmtId="0" fontId="51" fillId="0" borderId="0" xfId="0" applyFont="1" applyAlignment="1">
      <alignment horizontal="center" vertical="center"/>
    </xf>
    <xf numFmtId="0" fontId="53" fillId="0" borderId="0" xfId="0" applyFont="1" applyAlignment="1">
      <alignment horizontal="center" vertical="center"/>
    </xf>
    <xf numFmtId="10" fontId="51" fillId="0" borderId="0" xfId="143" applyNumberFormat="1" applyFont="1" applyAlignment="1">
      <alignment horizontal="center" vertical="center"/>
    </xf>
    <xf numFmtId="170" fontId="51" fillId="0" borderId="0" xfId="107" applyNumberFormat="1" applyFont="1" applyAlignment="1">
      <alignment horizontal="center" vertical="center"/>
    </xf>
    <xf numFmtId="0" fontId="52" fillId="30" borderId="0" xfId="147" applyFont="1" applyFill="1" applyAlignment="1">
      <alignment horizontal="center"/>
    </xf>
    <xf numFmtId="0" fontId="52" fillId="0" borderId="0" xfId="147" applyFont="1" applyFill="1" applyAlignment="1">
      <alignment horizontal="center"/>
    </xf>
    <xf numFmtId="0" fontId="52" fillId="30" borderId="0" xfId="148" applyFont="1" applyFill="1" applyAlignment="1">
      <alignment horizontal="center"/>
    </xf>
    <xf numFmtId="0" fontId="51" fillId="0" borderId="0" xfId="0" applyFont="1" applyBorder="1" applyAlignment="1">
      <alignment horizontal="center" vertical="center"/>
    </xf>
    <xf numFmtId="171" fontId="51" fillId="0" borderId="0" xfId="143" applyNumberFormat="1" applyFont="1" applyBorder="1" applyAlignment="1">
      <alignment horizontal="center" vertical="center"/>
    </xf>
    <xf numFmtId="9" fontId="51" fillId="0" borderId="15" xfId="0" applyNumberFormat="1" applyFont="1" applyBorder="1" applyAlignment="1">
      <alignment horizontal="center" vertical="center"/>
    </xf>
    <xf numFmtId="14" fontId="56" fillId="30" borderId="17" xfId="147" applyNumberFormat="1" applyFont="1" applyFill="1" applyBorder="1" applyAlignment="1">
      <alignment horizontal="center"/>
    </xf>
    <xf numFmtId="14" fontId="56" fillId="30" borderId="18" xfId="147" applyNumberFormat="1" applyFont="1" applyFill="1" applyBorder="1" applyAlignment="1">
      <alignment horizontal="center"/>
    </xf>
    <xf numFmtId="0" fontId="56" fillId="0" borderId="26" xfId="0" applyFont="1" applyBorder="1" applyAlignment="1">
      <alignment horizontal="center" vertical="center"/>
    </xf>
    <xf numFmtId="9" fontId="56" fillId="0" borderId="14" xfId="0" applyNumberFormat="1" applyFont="1" applyBorder="1" applyAlignment="1">
      <alignment horizontal="center" vertical="center"/>
    </xf>
    <xf numFmtId="170" fontId="56" fillId="0" borderId="0" xfId="107" applyNumberFormat="1" applyFont="1" applyAlignment="1">
      <alignment horizontal="center" vertical="center"/>
    </xf>
    <xf numFmtId="14" fontId="56" fillId="0" borderId="19" xfId="147" applyNumberFormat="1" applyFont="1" applyFill="1" applyBorder="1" applyAlignment="1">
      <alignment horizontal="center"/>
    </xf>
    <xf numFmtId="14" fontId="56" fillId="0" borderId="20" xfId="147" applyNumberFormat="1" applyFont="1" applyFill="1" applyBorder="1" applyAlignment="1">
      <alignment horizontal="center"/>
    </xf>
    <xf numFmtId="0" fontId="56" fillId="0" borderId="0" xfId="0" applyFont="1" applyFill="1" applyBorder="1" applyAlignment="1">
      <alignment horizontal="center" vertical="center"/>
    </xf>
    <xf numFmtId="0" fontId="56" fillId="0" borderId="0" xfId="0" applyFont="1" applyBorder="1" applyAlignment="1">
      <alignment horizontal="center" vertical="center"/>
    </xf>
    <xf numFmtId="9" fontId="56" fillId="0" borderId="15" xfId="0" applyNumberFormat="1" applyFont="1" applyBorder="1" applyAlignment="1">
      <alignment horizontal="center" vertical="center"/>
    </xf>
    <xf numFmtId="14" fontId="56" fillId="30" borderId="21" xfId="147" applyNumberFormat="1" applyFont="1" applyFill="1" applyBorder="1" applyAlignment="1">
      <alignment horizontal="center"/>
    </xf>
    <xf numFmtId="14" fontId="56" fillId="30" borderId="22" xfId="147" applyNumberFormat="1" applyFont="1" applyFill="1" applyBorder="1" applyAlignment="1">
      <alignment horizontal="center"/>
    </xf>
    <xf numFmtId="0" fontId="56" fillId="0" borderId="25" xfId="0" applyFont="1" applyBorder="1" applyAlignment="1">
      <alignment horizontal="center" vertical="center"/>
    </xf>
    <xf numFmtId="9" fontId="56" fillId="0" borderId="16" xfId="0" applyNumberFormat="1" applyFont="1" applyBorder="1" applyAlignment="1">
      <alignment horizontal="center" vertical="center"/>
    </xf>
    <xf numFmtId="0" fontId="57" fillId="27" borderId="0" xfId="0" applyFont="1" applyFill="1" applyBorder="1"/>
    <xf numFmtId="0" fontId="58" fillId="27" borderId="0" xfId="0" applyFont="1" applyFill="1" applyBorder="1"/>
    <xf numFmtId="0" fontId="58" fillId="27" borderId="0" xfId="0" applyFont="1" applyFill="1" applyBorder="1" applyAlignment="1">
      <alignment horizontal="center"/>
    </xf>
    <xf numFmtId="166" fontId="58" fillId="27" borderId="0" xfId="0" applyNumberFormat="1" applyFont="1" applyFill="1" applyBorder="1"/>
    <xf numFmtId="165" fontId="58" fillId="27" borderId="0" xfId="0" applyNumberFormat="1" applyFont="1" applyFill="1" applyBorder="1"/>
    <xf numFmtId="169" fontId="58" fillId="27" borderId="0" xfId="0" applyNumberFormat="1" applyFont="1" applyFill="1" applyBorder="1" applyAlignment="1">
      <alignment horizontal="center"/>
    </xf>
    <xf numFmtId="165" fontId="58" fillId="27" borderId="0" xfId="0" applyNumberFormat="1" applyFont="1" applyFill="1" applyBorder="1" applyAlignment="1">
      <alignment horizontal="center"/>
    </xf>
    <xf numFmtId="0" fontId="59" fillId="27" borderId="0" xfId="0" applyFont="1" applyFill="1" applyBorder="1"/>
    <xf numFmtId="169" fontId="59" fillId="27" borderId="0" xfId="0" applyNumberFormat="1" applyFont="1" applyFill="1" applyBorder="1"/>
    <xf numFmtId="165" fontId="59" fillId="27" borderId="0" xfId="0" applyNumberFormat="1" applyFont="1" applyFill="1"/>
    <xf numFmtId="0" fontId="59" fillId="27" borderId="0" xfId="0" applyFont="1" applyFill="1"/>
    <xf numFmtId="166" fontId="60" fillId="27" borderId="0" xfId="0" applyNumberFormat="1" applyFont="1" applyFill="1" applyBorder="1" applyAlignment="1">
      <alignment horizontal="left"/>
    </xf>
    <xf numFmtId="166" fontId="60" fillId="27" borderId="0" xfId="0" applyNumberFormat="1" applyFont="1" applyFill="1" applyBorder="1" applyAlignment="1">
      <alignment horizontal="center"/>
    </xf>
    <xf numFmtId="166" fontId="61" fillId="27" borderId="0" xfId="0" applyNumberFormat="1" applyFont="1" applyFill="1" applyBorder="1"/>
    <xf numFmtId="0" fontId="61" fillId="27" borderId="0" xfId="0" applyFont="1" applyFill="1" applyBorder="1"/>
    <xf numFmtId="165" fontId="61" fillId="27" borderId="0" xfId="0" applyNumberFormat="1" applyFont="1" applyFill="1" applyBorder="1"/>
    <xf numFmtId="169" fontId="61" fillId="27" borderId="0" xfId="0" applyNumberFormat="1" applyFont="1" applyFill="1" applyBorder="1" applyAlignment="1">
      <alignment horizontal="center"/>
    </xf>
    <xf numFmtId="165" fontId="61" fillId="27" borderId="0" xfId="0" applyNumberFormat="1" applyFont="1" applyFill="1" applyBorder="1" applyAlignment="1">
      <alignment horizontal="center"/>
    </xf>
    <xf numFmtId="0" fontId="62" fillId="27" borderId="0" xfId="0" applyFont="1" applyFill="1" applyBorder="1"/>
    <xf numFmtId="169" fontId="63" fillId="27" borderId="0" xfId="0" applyNumberFormat="1" applyFont="1" applyFill="1"/>
    <xf numFmtId="165" fontId="63" fillId="27" borderId="0" xfId="0" applyNumberFormat="1" applyFont="1" applyFill="1"/>
    <xf numFmtId="0" fontId="63" fillId="27" borderId="0" xfId="0" applyFont="1" applyFill="1"/>
    <xf numFmtId="0" fontId="60" fillId="27" borderId="0" xfId="0" applyFont="1" applyFill="1" applyBorder="1" applyAlignment="1"/>
    <xf numFmtId="0" fontId="60" fillId="27" borderId="0" xfId="0" applyFont="1" applyFill="1" applyBorder="1" applyAlignment="1">
      <alignment horizontal="center"/>
    </xf>
    <xf numFmtId="0" fontId="60" fillId="27" borderId="0" xfId="0" applyFont="1" applyFill="1" applyBorder="1" applyAlignment="1">
      <alignment horizontal="left"/>
    </xf>
    <xf numFmtId="165" fontId="66" fillId="27" borderId="0" xfId="0" applyNumberFormat="1" applyFont="1" applyFill="1"/>
    <xf numFmtId="0" fontId="69" fillId="27" borderId="0" xfId="0" applyFont="1" applyFill="1"/>
    <xf numFmtId="165" fontId="70" fillId="28" borderId="13" xfId="0" applyNumberFormat="1" applyFont="1" applyFill="1" applyBorder="1" applyAlignment="1">
      <alignment horizontal="center"/>
    </xf>
    <xf numFmtId="0" fontId="71" fillId="29" borderId="0" xfId="0" applyFont="1" applyFill="1" applyAlignment="1">
      <alignment horizontal="center"/>
    </xf>
    <xf numFmtId="0" fontId="60" fillId="0" borderId="0" xfId="0" applyFont="1"/>
    <xf numFmtId="0" fontId="71" fillId="29" borderId="0" xfId="0" applyFont="1" applyFill="1" applyAlignment="1">
      <alignment horizontal="center" vertical="center"/>
    </xf>
    <xf numFmtId="166" fontId="71" fillId="29" borderId="0" xfId="0" applyNumberFormat="1" applyFont="1" applyFill="1" applyAlignment="1">
      <alignment horizontal="center" vertical="center"/>
    </xf>
    <xf numFmtId="165" fontId="72" fillId="29" borderId="0" xfId="0" applyNumberFormat="1" applyFont="1" applyFill="1" applyAlignment="1">
      <alignment horizontal="center" vertical="center"/>
    </xf>
    <xf numFmtId="165" fontId="71" fillId="29" borderId="0" xfId="0" applyNumberFormat="1" applyFont="1" applyFill="1" applyAlignment="1">
      <alignment horizontal="center" vertical="center"/>
    </xf>
    <xf numFmtId="169" fontId="71" fillId="29" borderId="0" xfId="0" applyNumberFormat="1" applyFont="1" applyFill="1" applyAlignment="1">
      <alignment horizontal="center" vertical="center"/>
    </xf>
    <xf numFmtId="0" fontId="60" fillId="0" borderId="0" xfId="0" applyFont="1" applyAlignment="1">
      <alignment horizontal="center" vertical="center"/>
    </xf>
    <xf numFmtId="165" fontId="60" fillId="0" borderId="0" xfId="107" applyFont="1" applyAlignment="1">
      <alignment horizontal="center" vertical="center"/>
    </xf>
    <xf numFmtId="14" fontId="1" fillId="30" borderId="19" xfId="147" applyNumberFormat="1" applyFont="1" applyFill="1" applyBorder="1" applyAlignment="1">
      <alignment horizontal="center"/>
    </xf>
    <xf numFmtId="14" fontId="1" fillId="30" borderId="20" xfId="147" applyNumberFormat="1" applyFont="1" applyFill="1" applyBorder="1" applyAlignment="1">
      <alignment horizontal="center"/>
    </xf>
    <xf numFmtId="0" fontId="60" fillId="0" borderId="0" xfId="0" applyFont="1" applyBorder="1" applyAlignment="1">
      <alignment horizontal="center" vertical="center"/>
    </xf>
    <xf numFmtId="0" fontId="71" fillId="29" borderId="0" xfId="0" applyFont="1" applyFill="1" applyBorder="1" applyAlignment="1">
      <alignment horizontal="center" vertical="center"/>
    </xf>
    <xf numFmtId="0" fontId="67" fillId="29" borderId="0" xfId="0" applyFont="1" applyFill="1" applyBorder="1" applyAlignment="1">
      <alignment horizontal="center" vertical="center"/>
    </xf>
    <xf numFmtId="0" fontId="65" fillId="0" borderId="0" xfId="0" applyFont="1" applyAlignment="1">
      <alignment horizontal="center" vertical="center"/>
    </xf>
    <xf numFmtId="0" fontId="67" fillId="29" borderId="0" xfId="0" applyFont="1" applyFill="1" applyAlignment="1">
      <alignment horizontal="center" vertical="center"/>
    </xf>
    <xf numFmtId="166" fontId="60" fillId="0" borderId="0" xfId="0" applyNumberFormat="1" applyFont="1"/>
    <xf numFmtId="165" fontId="60" fillId="0" borderId="0" xfId="0" applyNumberFormat="1" applyFont="1"/>
    <xf numFmtId="169" fontId="60" fillId="0" borderId="0" xfId="0" applyNumberFormat="1" applyFont="1"/>
    <xf numFmtId="0" fontId="60" fillId="0" borderId="0" xfId="0" applyFont="1" applyAlignment="1">
      <alignment horizontal="center"/>
    </xf>
    <xf numFmtId="169" fontId="60" fillId="0" borderId="0" xfId="0" applyNumberFormat="1" applyFont="1" applyAlignment="1">
      <alignment horizontal="center"/>
    </xf>
    <xf numFmtId="165" fontId="60" fillId="0" borderId="0" xfId="0" applyNumberFormat="1" applyFont="1" applyAlignment="1">
      <alignment horizontal="center"/>
    </xf>
    <xf numFmtId="165" fontId="61" fillId="27" borderId="0" xfId="0" applyNumberFormat="1" applyFont="1" applyFill="1" applyBorder="1" applyAlignment="1">
      <alignment horizontal="center" vertical="center"/>
    </xf>
    <xf numFmtId="165" fontId="63" fillId="27" borderId="0" xfId="0" applyNumberFormat="1" applyFont="1" applyFill="1" applyAlignment="1"/>
    <xf numFmtId="166" fontId="51" fillId="27" borderId="0" xfId="0" applyNumberFormat="1" applyFont="1" applyFill="1" applyBorder="1" applyAlignment="1">
      <alignment horizontal="left"/>
    </xf>
    <xf numFmtId="166" fontId="51" fillId="27" borderId="0" xfId="0" applyNumberFormat="1" applyFont="1" applyFill="1" applyBorder="1" applyAlignment="1">
      <alignment horizontal="center"/>
    </xf>
    <xf numFmtId="166" fontId="51" fillId="27" borderId="0" xfId="0" applyNumberFormat="1" applyFont="1" applyFill="1" applyBorder="1"/>
    <xf numFmtId="0" fontId="51" fillId="27" borderId="0" xfId="0" applyFont="1" applyFill="1" applyBorder="1"/>
    <xf numFmtId="165" fontId="51" fillId="27" borderId="0" xfId="0" applyNumberFormat="1" applyFont="1" applyFill="1" applyBorder="1"/>
    <xf numFmtId="169" fontId="51" fillId="27" borderId="0" xfId="0" applyNumberFormat="1" applyFont="1" applyFill="1" applyBorder="1" applyAlignment="1">
      <alignment horizontal="center"/>
    </xf>
    <xf numFmtId="165" fontId="51" fillId="27" borderId="0" xfId="0" applyNumberFormat="1" applyFont="1" applyFill="1" applyBorder="1" applyAlignment="1">
      <alignment horizontal="center"/>
    </xf>
    <xf numFmtId="0" fontId="55" fillId="27" borderId="0" xfId="0" applyFont="1" applyFill="1" applyBorder="1"/>
    <xf numFmtId="169" fontId="54" fillId="27" borderId="0" xfId="0" applyNumberFormat="1" applyFont="1" applyFill="1"/>
    <xf numFmtId="165" fontId="54" fillId="27" borderId="0" xfId="0" applyNumberFormat="1" applyFont="1" applyFill="1"/>
    <xf numFmtId="0" fontId="51" fillId="27" borderId="0" xfId="0" applyFont="1" applyFill="1" applyBorder="1" applyAlignment="1"/>
    <xf numFmtId="0" fontId="51" fillId="27" borderId="0" xfId="0" applyFont="1" applyFill="1" applyBorder="1" applyAlignment="1">
      <alignment horizontal="center"/>
    </xf>
    <xf numFmtId="165" fontId="54" fillId="27" borderId="0" xfId="0" applyNumberFormat="1" applyFont="1" applyFill="1" applyAlignment="1"/>
    <xf numFmtId="0" fontId="51" fillId="27" borderId="0" xfId="0" applyFont="1" applyFill="1" applyBorder="1" applyAlignment="1">
      <alignment horizontal="left"/>
    </xf>
    <xf numFmtId="165" fontId="73" fillId="27" borderId="0" xfId="0" applyNumberFormat="1" applyFont="1" applyFill="1"/>
    <xf numFmtId="0" fontId="55" fillId="27" borderId="15" xfId="0" applyFont="1" applyFill="1" applyBorder="1"/>
    <xf numFmtId="165" fontId="53" fillId="28" borderId="16" xfId="107" applyNumberFormat="1" applyFont="1" applyFill="1" applyBorder="1" applyAlignment="1">
      <alignment horizontal="center"/>
    </xf>
    <xf numFmtId="0" fontId="53" fillId="29" borderId="0" xfId="0" applyFont="1" applyFill="1" applyAlignment="1">
      <alignment horizontal="center"/>
    </xf>
    <xf numFmtId="166" fontId="53" fillId="29" borderId="0" xfId="0" applyNumberFormat="1" applyFont="1" applyFill="1" applyAlignment="1">
      <alignment horizontal="center"/>
    </xf>
    <xf numFmtId="172" fontId="53" fillId="29" borderId="0" xfId="0" applyNumberFormat="1" applyFont="1" applyFill="1" applyAlignment="1">
      <alignment horizontal="center"/>
    </xf>
    <xf numFmtId="165" fontId="53" fillId="29" borderId="0" xfId="0" applyNumberFormat="1" applyFont="1" applyFill="1" applyAlignment="1">
      <alignment horizontal="center"/>
    </xf>
    <xf numFmtId="10" fontId="53" fillId="29" borderId="0" xfId="0" applyNumberFormat="1" applyFont="1" applyFill="1" applyAlignment="1">
      <alignment horizontal="center"/>
    </xf>
    <xf numFmtId="165" fontId="53" fillId="0" borderId="0" xfId="0" applyNumberFormat="1" applyFont="1"/>
    <xf numFmtId="165" fontId="51" fillId="27" borderId="0" xfId="0" applyNumberFormat="1" applyFont="1" applyFill="1" applyBorder="1" applyAlignment="1">
      <alignment horizontal="center" vertical="center"/>
    </xf>
    <xf numFmtId="165" fontId="51" fillId="0" borderId="0" xfId="107" applyFont="1" applyAlignment="1">
      <alignment horizontal="center" vertical="center"/>
    </xf>
    <xf numFmtId="0" fontId="51" fillId="29" borderId="0" xfId="0" applyFont="1" applyFill="1" applyAlignment="1">
      <alignment horizontal="center" vertical="center"/>
    </xf>
    <xf numFmtId="166" fontId="51" fillId="29" borderId="0" xfId="0" applyNumberFormat="1" applyFont="1" applyFill="1" applyAlignment="1">
      <alignment horizontal="center" vertical="center"/>
    </xf>
    <xf numFmtId="165" fontId="74" fillId="29" borderId="0" xfId="0" applyNumberFormat="1" applyFont="1" applyFill="1" applyAlignment="1">
      <alignment horizontal="center" vertical="center"/>
    </xf>
    <xf numFmtId="165" fontId="51" fillId="29" borderId="0" xfId="0" applyNumberFormat="1" applyFont="1" applyFill="1" applyAlignment="1">
      <alignment horizontal="center" vertical="center"/>
    </xf>
    <xf numFmtId="169" fontId="51" fillId="29" borderId="0" xfId="0" applyNumberFormat="1" applyFont="1" applyFill="1" applyAlignment="1">
      <alignment horizontal="center" vertical="center"/>
    </xf>
    <xf numFmtId="0" fontId="51" fillId="29" borderId="0" xfId="0" applyFont="1" applyFill="1" applyBorder="1" applyAlignment="1">
      <alignment horizontal="center" vertical="center"/>
    </xf>
    <xf numFmtId="165" fontId="53" fillId="27" borderId="0" xfId="0" applyNumberFormat="1" applyFont="1" applyFill="1" applyBorder="1" applyAlignment="1">
      <alignment horizontal="center" vertical="center"/>
    </xf>
    <xf numFmtId="165" fontId="64" fillId="31" borderId="27" xfId="0" applyNumberFormat="1" applyFont="1" applyFill="1" applyBorder="1" applyAlignment="1">
      <alignment horizontal="center" vertical="center"/>
    </xf>
    <xf numFmtId="165" fontId="64" fillId="31" borderId="35" xfId="0" applyNumberFormat="1" applyFont="1" applyFill="1" applyBorder="1" applyAlignment="1">
      <alignment horizontal="center" vertical="center"/>
    </xf>
    <xf numFmtId="165" fontId="64" fillId="31" borderId="36" xfId="0" applyNumberFormat="1" applyFont="1" applyFill="1" applyBorder="1" applyAlignment="1">
      <alignment horizontal="center" vertical="center"/>
    </xf>
    <xf numFmtId="165" fontId="64" fillId="31" borderId="37" xfId="0" applyNumberFormat="1" applyFont="1" applyFill="1" applyBorder="1" applyAlignment="1">
      <alignment horizontal="center" vertical="center"/>
    </xf>
    <xf numFmtId="165" fontId="64" fillId="31" borderId="29" xfId="0" applyNumberFormat="1" applyFont="1" applyFill="1" applyBorder="1" applyAlignment="1">
      <alignment horizontal="center" vertical="center"/>
    </xf>
    <xf numFmtId="165" fontId="64" fillId="31" borderId="30" xfId="0" applyNumberFormat="1" applyFont="1" applyFill="1" applyBorder="1" applyAlignment="1">
      <alignment horizontal="center" vertical="center"/>
    </xf>
    <xf numFmtId="165" fontId="64" fillId="31" borderId="31" xfId="0" applyNumberFormat="1" applyFont="1" applyFill="1" applyBorder="1" applyAlignment="1">
      <alignment horizontal="center" vertical="center"/>
    </xf>
    <xf numFmtId="165" fontId="64" fillId="31" borderId="32" xfId="0" applyNumberFormat="1" applyFont="1" applyFill="1" applyBorder="1" applyAlignment="1">
      <alignment horizontal="center" vertical="center"/>
    </xf>
    <xf numFmtId="165" fontId="64" fillId="31" borderId="33" xfId="0" applyNumberFormat="1" applyFont="1" applyFill="1" applyBorder="1" applyAlignment="1">
      <alignment horizontal="center" vertical="center"/>
    </xf>
    <xf numFmtId="165" fontId="64" fillId="31" borderId="34" xfId="0" applyNumberFormat="1" applyFont="1" applyFill="1" applyBorder="1" applyAlignment="1">
      <alignment horizontal="center" vertical="center"/>
    </xf>
    <xf numFmtId="165" fontId="64" fillId="31" borderId="28" xfId="0" applyNumberFormat="1" applyFont="1" applyFill="1" applyBorder="1" applyAlignment="1">
      <alignment horizontal="center" vertical="center"/>
    </xf>
    <xf numFmtId="165" fontId="64" fillId="31" borderId="38" xfId="0" applyNumberFormat="1" applyFont="1" applyFill="1" applyBorder="1" applyAlignment="1">
      <alignment horizontal="center" vertical="center"/>
    </xf>
    <xf numFmtId="0" fontId="68" fillId="27" borderId="26" xfId="0" applyFont="1" applyFill="1" applyBorder="1"/>
    <xf numFmtId="0" fontId="68" fillId="27" borderId="0" xfId="0" applyFont="1" applyFill="1" applyBorder="1"/>
    <xf numFmtId="0" fontId="68" fillId="27" borderId="25" xfId="0" applyFont="1" applyFill="1" applyBorder="1"/>
    <xf numFmtId="0" fontId="42" fillId="29" borderId="0" xfId="0" applyFont="1" applyFill="1" applyAlignment="1">
      <alignment horizontal="center" vertical="center"/>
    </xf>
    <xf numFmtId="166" fontId="42" fillId="29" borderId="0" xfId="0" applyNumberFormat="1" applyFont="1" applyFill="1" applyAlignment="1">
      <alignment horizontal="center" vertical="center"/>
    </xf>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9" fontId="42" fillId="29" borderId="0" xfId="0" applyNumberFormat="1" applyFont="1" applyFill="1" applyAlignment="1">
      <alignment horizontal="center" vertical="center"/>
    </xf>
    <xf numFmtId="0" fontId="42" fillId="29" borderId="25" xfId="0" applyFont="1" applyFill="1" applyBorder="1" applyAlignment="1">
      <alignment horizontal="center" vertical="center"/>
    </xf>
    <xf numFmtId="166" fontId="42" fillId="29" borderId="25" xfId="0" applyNumberFormat="1" applyFont="1" applyFill="1" applyBorder="1" applyAlignment="1">
      <alignment horizontal="center" vertical="center"/>
    </xf>
    <xf numFmtId="169" fontId="42" fillId="29" borderId="25" xfId="0" applyNumberFormat="1" applyFont="1" applyFill="1" applyBorder="1" applyAlignment="1">
      <alignment horizontal="center" vertical="center"/>
    </xf>
    <xf numFmtId="0" fontId="76" fillId="29" borderId="0" xfId="0" applyFont="1" applyFill="1" applyBorder="1" applyAlignment="1">
      <alignment horizontal="center" vertical="center"/>
    </xf>
    <xf numFmtId="166" fontId="76" fillId="29" borderId="0" xfId="0" applyNumberFormat="1" applyFont="1" applyFill="1" applyBorder="1" applyAlignment="1">
      <alignment horizontal="center" vertical="center"/>
    </xf>
    <xf numFmtId="165" fontId="76" fillId="29" borderId="0" xfId="0" applyNumberFormat="1" applyFont="1" applyFill="1" applyBorder="1" applyAlignment="1">
      <alignment horizontal="center" vertical="center"/>
    </xf>
    <xf numFmtId="169" fontId="76" fillId="29" borderId="0" xfId="0" applyNumberFormat="1" applyFont="1" applyFill="1" applyBorder="1" applyAlignment="1">
      <alignment horizontal="center" vertical="center"/>
    </xf>
    <xf numFmtId="165" fontId="77" fillId="29" borderId="12" xfId="0" applyNumberFormat="1" applyFont="1" applyFill="1" applyBorder="1" applyAlignment="1">
      <alignment horizontal="center" vertical="center"/>
    </xf>
    <xf numFmtId="0" fontId="76" fillId="29" borderId="12" xfId="0" applyFont="1" applyFill="1" applyBorder="1" applyAlignment="1">
      <alignment horizontal="center" vertical="center"/>
    </xf>
    <xf numFmtId="165" fontId="76" fillId="29" borderId="12" xfId="0" applyNumberFormat="1" applyFont="1" applyFill="1" applyBorder="1" applyAlignment="1">
      <alignment horizontal="center" vertical="center"/>
    </xf>
    <xf numFmtId="169" fontId="76" fillId="29" borderId="12" xfId="0" applyNumberFormat="1" applyFont="1" applyFill="1" applyBorder="1" applyAlignment="1">
      <alignment horizontal="center" vertical="center"/>
    </xf>
    <xf numFmtId="0" fontId="76" fillId="29" borderId="0" xfId="0" applyFont="1" applyFill="1" applyAlignment="1">
      <alignment horizontal="center" vertical="center"/>
    </xf>
    <xf numFmtId="166" fontId="76" fillId="29" borderId="0" xfId="0" applyNumberFormat="1" applyFont="1" applyFill="1" applyAlignment="1">
      <alignment horizontal="center" vertical="center"/>
    </xf>
    <xf numFmtId="165" fontId="76" fillId="29" borderId="0" xfId="0" applyNumberFormat="1" applyFont="1" applyFill="1" applyAlignment="1">
      <alignment horizontal="center" vertical="center"/>
    </xf>
    <xf numFmtId="169" fontId="76" fillId="29" borderId="0" xfId="0" applyNumberFormat="1" applyFont="1" applyFill="1" applyAlignment="1">
      <alignment horizontal="center" vertical="center"/>
    </xf>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75" fillId="29" borderId="25" xfId="0" applyNumberFormat="1" applyFont="1" applyFill="1" applyBorder="1" applyAlignment="1">
      <alignment horizontal="center" vertical="center"/>
    </xf>
    <xf numFmtId="169" fontId="60" fillId="0" borderId="0" xfId="0" applyNumberFormat="1" applyFont="1" applyBorder="1"/>
    <xf numFmtId="166" fontId="60" fillId="0" borderId="0" xfId="0" applyNumberFormat="1" applyFont="1" applyBorder="1"/>
    <xf numFmtId="169" fontId="42" fillId="29" borderId="0" xfId="0" applyNumberFormat="1" applyFont="1" applyFill="1" applyBorder="1" applyAlignment="1">
      <alignment horizontal="center" vertical="center"/>
    </xf>
    <xf numFmtId="165" fontId="75" fillId="29" borderId="0" xfId="0" applyNumberFormat="1" applyFont="1" applyFill="1" applyBorder="1" applyAlignment="1">
      <alignment horizontal="center" vertical="center"/>
    </xf>
    <xf numFmtId="166" fontId="42" fillId="29" borderId="0" xfId="0" applyNumberFormat="1" applyFont="1" applyFill="1" applyBorder="1" applyAlignment="1">
      <alignment horizontal="center" vertical="center"/>
    </xf>
    <xf numFmtId="0" fontId="42" fillId="29" borderId="0" xfId="0" applyFont="1" applyFill="1" applyBorder="1" applyAlignment="1">
      <alignment horizontal="center" vertical="center"/>
    </xf>
    <xf numFmtId="0" fontId="3" fillId="0" borderId="0" xfId="0" applyFont="1" applyAlignment="1">
      <alignment horizontal="center" vertical="center"/>
    </xf>
    <xf numFmtId="165" fontId="70" fillId="0" borderId="0" xfId="0" applyNumberFormat="1" applyFont="1" applyFill="1" applyBorder="1" applyAlignment="1">
      <alignment horizontal="center"/>
    </xf>
    <xf numFmtId="0" fontId="70" fillId="0" borderId="0" xfId="0" applyFont="1" applyFill="1" applyBorder="1" applyAlignment="1">
      <alignment horizontal="center"/>
    </xf>
    <xf numFmtId="169" fontId="67" fillId="0" borderId="0" xfId="0" applyNumberFormat="1" applyFont="1" applyFill="1" applyBorder="1" applyAlignment="1">
      <alignment horizontal="center" vertical="center" wrapText="1"/>
    </xf>
    <xf numFmtId="0" fontId="68" fillId="0" borderId="0" xfId="0" applyFont="1" applyFill="1" applyBorder="1"/>
    <xf numFmtId="0" fontId="67" fillId="0" borderId="0" xfId="0" applyFont="1" applyFill="1" applyBorder="1" applyAlignment="1">
      <alignment horizontal="center" vertical="center"/>
    </xf>
    <xf numFmtId="166" fontId="67" fillId="0" borderId="0" xfId="0" applyNumberFormat="1" applyFont="1" applyFill="1" applyBorder="1" applyAlignment="1">
      <alignment horizontal="center" vertical="center" wrapText="1"/>
    </xf>
    <xf numFmtId="0" fontId="67" fillId="0" borderId="0" xfId="0" applyFont="1" applyFill="1" applyBorder="1" applyAlignment="1">
      <alignment horizontal="center" vertical="center" wrapText="1"/>
    </xf>
    <xf numFmtId="0" fontId="78" fillId="0" borderId="0" xfId="0" applyFont="1" applyBorder="1" applyAlignment="1">
      <alignment horizontal="center" vertical="center"/>
    </xf>
    <xf numFmtId="165" fontId="64" fillId="27" borderId="0" xfId="0" applyNumberFormat="1" applyFont="1" applyFill="1" applyBorder="1" applyAlignment="1">
      <alignment horizontal="center" vertical="center"/>
    </xf>
    <xf numFmtId="0" fontId="60" fillId="0" borderId="0" xfId="0" applyFont="1" applyBorder="1"/>
    <xf numFmtId="165" fontId="60" fillId="0" borderId="0" xfId="0" applyNumberFormat="1" applyFont="1" applyBorder="1"/>
    <xf numFmtId="165" fontId="42" fillId="29" borderId="0" xfId="0" applyNumberFormat="1" applyFont="1" applyFill="1" applyBorder="1" applyAlignment="1">
      <alignment horizontal="center" vertical="center"/>
    </xf>
    <xf numFmtId="165" fontId="77" fillId="29" borderId="0" xfId="0" applyNumberFormat="1" applyFont="1" applyFill="1" applyBorder="1" applyAlignment="1">
      <alignment horizontal="center" vertical="center"/>
    </xf>
    <xf numFmtId="0" fontId="42" fillId="29" borderId="0" xfId="0" applyFont="1" applyFill="1" applyAlignment="1">
      <alignment horizontal="center"/>
    </xf>
    <xf numFmtId="0" fontId="42" fillId="29" borderId="25" xfId="0" applyFont="1" applyFill="1" applyBorder="1" applyAlignment="1">
      <alignment horizontal="center"/>
    </xf>
    <xf numFmtId="0" fontId="76" fillId="29" borderId="0" xfId="0" applyFont="1" applyFill="1" applyBorder="1" applyAlignment="1">
      <alignment horizontal="center"/>
    </xf>
    <xf numFmtId="0" fontId="76" fillId="29" borderId="12" xfId="0" applyFont="1" applyFill="1" applyBorder="1" applyAlignment="1">
      <alignment horizontal="center"/>
    </xf>
    <xf numFmtId="166" fontId="42" fillId="29" borderId="0" xfId="0" applyNumberFormat="1" applyFont="1" applyFill="1" applyAlignment="1">
      <alignment horizontal="center"/>
    </xf>
    <xf numFmtId="166" fontId="42" fillId="29" borderId="25" xfId="0" applyNumberFormat="1" applyFont="1" applyFill="1" applyBorder="1" applyAlignment="1">
      <alignment horizontal="center"/>
    </xf>
    <xf numFmtId="166" fontId="76" fillId="29" borderId="0" xfId="0" applyNumberFormat="1" applyFont="1" applyFill="1" applyBorder="1" applyAlignment="1">
      <alignment horizontal="center"/>
    </xf>
    <xf numFmtId="172" fontId="42" fillId="29" borderId="0" xfId="0" applyNumberFormat="1" applyFont="1" applyFill="1" applyAlignment="1">
      <alignment horizontal="center"/>
    </xf>
    <xf numFmtId="172" fontId="42" fillId="29" borderId="25" xfId="0" applyNumberFormat="1" applyFont="1" applyFill="1" applyBorder="1" applyAlignment="1">
      <alignment horizontal="center"/>
    </xf>
    <xf numFmtId="172" fontId="76" fillId="29" borderId="0" xfId="0" applyNumberFormat="1" applyFont="1" applyFill="1" applyBorder="1" applyAlignment="1">
      <alignment horizontal="center"/>
    </xf>
    <xf numFmtId="165" fontId="42" fillId="29" borderId="0" xfId="0" applyNumberFormat="1" applyFont="1" applyFill="1" applyAlignment="1">
      <alignment horizontal="center"/>
    </xf>
    <xf numFmtId="165" fontId="42" fillId="29" borderId="25" xfId="0" applyNumberFormat="1" applyFont="1" applyFill="1" applyBorder="1" applyAlignment="1">
      <alignment horizontal="center"/>
    </xf>
    <xf numFmtId="165" fontId="76" fillId="29" borderId="0" xfId="0" applyNumberFormat="1" applyFont="1" applyFill="1" applyBorder="1" applyAlignment="1">
      <alignment horizontal="center"/>
    </xf>
    <xf numFmtId="165" fontId="76" fillId="29" borderId="12" xfId="0" applyNumberFormat="1" applyFont="1" applyFill="1" applyBorder="1" applyAlignment="1">
      <alignment horizontal="center"/>
    </xf>
    <xf numFmtId="10" fontId="42" fillId="29" borderId="25" xfId="0" applyNumberFormat="1" applyFont="1" applyFill="1" applyBorder="1" applyAlignment="1">
      <alignment horizontal="center"/>
    </xf>
    <xf numFmtId="10" fontId="76" fillId="29" borderId="0" xfId="0" applyNumberFormat="1" applyFont="1" applyFill="1" applyBorder="1" applyAlignment="1">
      <alignment horizontal="center"/>
    </xf>
    <xf numFmtId="10" fontId="76" fillId="29" borderId="12" xfId="0" applyNumberFormat="1" applyFont="1" applyFill="1" applyBorder="1" applyAlignment="1">
      <alignment horizontal="center"/>
    </xf>
    <xf numFmtId="165" fontId="42" fillId="0" borderId="0" xfId="0" applyNumberFormat="1" applyFont="1"/>
    <xf numFmtId="165" fontId="42" fillId="0" borderId="25" xfId="0" applyNumberFormat="1" applyFont="1" applyBorder="1"/>
    <xf numFmtId="165" fontId="76" fillId="0" borderId="0" xfId="0" applyNumberFormat="1" applyFont="1" applyBorder="1"/>
    <xf numFmtId="165" fontId="76" fillId="0" borderId="12" xfId="0" applyNumberFormat="1" applyFont="1" applyBorder="1"/>
    <xf numFmtId="165" fontId="75" fillId="0" borderId="0" xfId="0" applyNumberFormat="1" applyFont="1"/>
    <xf numFmtId="10" fontId="75" fillId="29" borderId="0" xfId="0" applyNumberFormat="1" applyFont="1" applyFill="1" applyAlignment="1">
      <alignment horizontal="center"/>
    </xf>
    <xf numFmtId="165" fontId="77" fillId="0" borderId="0" xfId="0" applyNumberFormat="1" applyFont="1" applyBorder="1"/>
    <xf numFmtId="165" fontId="77" fillId="0" borderId="12" xfId="0" applyNumberFormat="1" applyFont="1" applyBorder="1"/>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165" fontId="42" fillId="29" borderId="25" xfId="0" applyNumberFormat="1" applyFont="1" applyFill="1" applyBorder="1" applyAlignment="1">
      <alignment horizontal="center" vertical="center"/>
    </xf>
    <xf numFmtId="0" fontId="52" fillId="30" borderId="0" xfId="0" applyFont="1" applyFill="1" applyAlignment="1">
      <alignment horizontal="center" vertical="center"/>
    </xf>
    <xf numFmtId="0" fontId="53" fillId="28" borderId="13" xfId="0" applyFont="1" applyFill="1" applyBorder="1" applyAlignment="1">
      <alignment horizontal="center" vertical="center"/>
    </xf>
    <xf numFmtId="0" fontId="53" fillId="28" borderId="14" xfId="0" applyFont="1" applyFill="1" applyBorder="1" applyAlignment="1">
      <alignment horizontal="center" vertical="center" wrapText="1"/>
    </xf>
    <xf numFmtId="0" fontId="53" fillId="28" borderId="15" xfId="0" applyFont="1" applyFill="1" applyBorder="1" applyAlignment="1">
      <alignment horizontal="center" vertical="center" wrapText="1"/>
    </xf>
    <xf numFmtId="0" fontId="53" fillId="28" borderId="16" xfId="0" applyFont="1" applyFill="1" applyBorder="1" applyAlignment="1">
      <alignment horizontal="center" vertical="center" wrapText="1"/>
    </xf>
    <xf numFmtId="166" fontId="53" fillId="28" borderId="14" xfId="0" applyNumberFormat="1" applyFont="1" applyFill="1" applyBorder="1" applyAlignment="1">
      <alignment horizontal="center" vertical="center"/>
    </xf>
    <xf numFmtId="166" fontId="53" fillId="28" borderId="15" xfId="0" applyNumberFormat="1" applyFont="1" applyFill="1" applyBorder="1" applyAlignment="1">
      <alignment horizontal="center" vertical="center"/>
    </xf>
    <xf numFmtId="166" fontId="53" fillId="28" borderId="16" xfId="0" applyNumberFormat="1" applyFont="1" applyFill="1" applyBorder="1" applyAlignment="1">
      <alignment horizontal="center" vertical="center"/>
    </xf>
    <xf numFmtId="0" fontId="53" fillId="28" borderId="14" xfId="0" applyFont="1" applyFill="1" applyBorder="1" applyAlignment="1">
      <alignment horizontal="center" vertical="center"/>
    </xf>
    <xf numFmtId="0" fontId="53" fillId="28" borderId="15" xfId="0" applyFont="1" applyFill="1" applyBorder="1" applyAlignment="1">
      <alignment horizontal="center" vertical="center"/>
    </xf>
    <xf numFmtId="0" fontId="53" fillId="28" borderId="16" xfId="0" applyFont="1" applyFill="1" applyBorder="1" applyAlignment="1">
      <alignment horizontal="center" vertical="center"/>
    </xf>
    <xf numFmtId="165" fontId="71" fillId="29" borderId="0" xfId="0" applyNumberFormat="1" applyFont="1" applyFill="1" applyAlignment="1">
      <alignment horizontal="center" vertical="center"/>
    </xf>
    <xf numFmtId="166" fontId="53" fillId="28" borderId="17" xfId="0" applyNumberFormat="1" applyFont="1" applyFill="1" applyBorder="1" applyAlignment="1">
      <alignment horizontal="center" vertical="center"/>
    </xf>
    <xf numFmtId="166" fontId="53" fillId="28" borderId="18" xfId="0" applyNumberFormat="1" applyFont="1" applyFill="1" applyBorder="1" applyAlignment="1">
      <alignment horizontal="center" vertical="center"/>
    </xf>
    <xf numFmtId="166" fontId="53" fillId="28" borderId="19" xfId="0" applyNumberFormat="1" applyFont="1" applyFill="1" applyBorder="1" applyAlignment="1">
      <alignment horizontal="center" vertical="center"/>
    </xf>
    <xf numFmtId="166" fontId="53" fillId="28" borderId="20" xfId="0" applyNumberFormat="1" applyFont="1" applyFill="1" applyBorder="1" applyAlignment="1">
      <alignment horizontal="center" vertical="center"/>
    </xf>
    <xf numFmtId="166" fontId="53" fillId="28" borderId="21" xfId="0" applyNumberFormat="1" applyFont="1" applyFill="1" applyBorder="1" applyAlignment="1">
      <alignment horizontal="center" vertical="center"/>
    </xf>
    <xf numFmtId="166" fontId="53" fillId="28" borderId="22" xfId="0" applyNumberFormat="1" applyFont="1" applyFill="1" applyBorder="1" applyAlignment="1">
      <alignment horizontal="center" vertical="center"/>
    </xf>
    <xf numFmtId="172" fontId="53" fillId="28" borderId="14" xfId="0" applyNumberFormat="1" applyFont="1" applyFill="1" applyBorder="1" applyAlignment="1">
      <alignment horizontal="center" vertical="center" wrapText="1"/>
    </xf>
    <xf numFmtId="172" fontId="53" fillId="28" borderId="15" xfId="0" applyNumberFormat="1" applyFont="1" applyFill="1" applyBorder="1" applyAlignment="1">
      <alignment horizontal="center" vertical="center" wrapText="1"/>
    </xf>
    <xf numFmtId="172" fontId="53" fillId="28" borderId="16" xfId="0" applyNumberFormat="1" applyFont="1" applyFill="1" applyBorder="1" applyAlignment="1">
      <alignment horizontal="center" vertical="center" wrapText="1"/>
    </xf>
    <xf numFmtId="0" fontId="53" fillId="28" borderId="17" xfId="0" applyFont="1" applyFill="1" applyBorder="1" applyAlignment="1">
      <alignment horizontal="center" vertical="center"/>
    </xf>
    <xf numFmtId="0" fontId="53" fillId="28" borderId="18" xfId="0" applyFont="1" applyFill="1" applyBorder="1" applyAlignment="1">
      <alignment horizontal="center" vertical="center"/>
    </xf>
    <xf numFmtId="0" fontId="53" fillId="28" borderId="19" xfId="0" applyFont="1" applyFill="1" applyBorder="1" applyAlignment="1">
      <alignment horizontal="center" vertical="center"/>
    </xf>
    <xf numFmtId="0" fontId="53" fillId="28" borderId="20" xfId="0" applyFont="1" applyFill="1" applyBorder="1" applyAlignment="1">
      <alignment horizontal="center" vertical="center"/>
    </xf>
    <xf numFmtId="0" fontId="53" fillId="28" borderId="21" xfId="0" applyFont="1" applyFill="1" applyBorder="1" applyAlignment="1">
      <alignment horizontal="center" vertical="center"/>
    </xf>
    <xf numFmtId="0" fontId="53" fillId="28" borderId="22" xfId="0" applyFont="1" applyFill="1" applyBorder="1" applyAlignment="1">
      <alignment horizontal="center" vertical="center"/>
    </xf>
    <xf numFmtId="0" fontId="53" fillId="28" borderId="17" xfId="0" applyFont="1" applyFill="1" applyBorder="1" applyAlignment="1">
      <alignment horizontal="center" vertical="center" wrapText="1"/>
    </xf>
    <xf numFmtId="0" fontId="53" fillId="28" borderId="18"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53" fillId="28" borderId="20" xfId="0" applyFont="1" applyFill="1" applyBorder="1" applyAlignment="1">
      <alignment horizontal="center" vertical="center" wrapText="1"/>
    </xf>
    <xf numFmtId="0" fontId="53" fillId="28" borderId="21" xfId="0" applyFont="1" applyFill="1" applyBorder="1" applyAlignment="1">
      <alignment horizontal="center" vertical="center" wrapText="1"/>
    </xf>
    <xf numFmtId="0" fontId="53" fillId="28" borderId="22" xfId="0" applyFont="1" applyFill="1" applyBorder="1" applyAlignment="1">
      <alignment horizontal="center" vertical="center" wrapText="1"/>
    </xf>
    <xf numFmtId="0" fontId="53" fillId="28" borderId="12" xfId="0" applyFont="1" applyFill="1" applyBorder="1" applyAlignment="1">
      <alignment horizontal="center" vertical="center"/>
    </xf>
    <xf numFmtId="0" fontId="53" fillId="28" borderId="24" xfId="0" applyFont="1" applyFill="1" applyBorder="1" applyAlignment="1">
      <alignment horizontal="center" vertical="center"/>
    </xf>
    <xf numFmtId="165" fontId="53" fillId="28" borderId="23" xfId="107" applyFont="1" applyFill="1" applyBorder="1" applyAlignment="1">
      <alignment horizontal="center" vertical="center"/>
    </xf>
    <xf numFmtId="165" fontId="53" fillId="28" borderId="12" xfId="107" applyFont="1" applyFill="1" applyBorder="1" applyAlignment="1">
      <alignment horizontal="center" vertical="center"/>
    </xf>
    <xf numFmtId="165" fontId="53" fillId="28" borderId="24" xfId="107" applyFont="1" applyFill="1" applyBorder="1" applyAlignment="1">
      <alignment horizontal="center" vertical="center"/>
    </xf>
    <xf numFmtId="165" fontId="53" fillId="28" borderId="23" xfId="107" applyFont="1" applyFill="1" applyBorder="1" applyAlignment="1">
      <alignment horizontal="center"/>
    </xf>
    <xf numFmtId="165" fontId="53" fillId="28" borderId="24" xfId="107" applyFont="1" applyFill="1" applyBorder="1" applyAlignment="1">
      <alignment horizontal="center"/>
    </xf>
    <xf numFmtId="165" fontId="75" fillId="29" borderId="0" xfId="0" applyNumberFormat="1" applyFont="1" applyFill="1" applyAlignment="1">
      <alignment horizontal="center" vertical="center"/>
    </xf>
    <xf numFmtId="165" fontId="42" fillId="29" borderId="0" xfId="0" applyNumberFormat="1" applyFont="1" applyFill="1" applyAlignment="1">
      <alignment horizontal="center" vertical="center"/>
    </xf>
    <xf numFmtId="0" fontId="67" fillId="28" borderId="17" xfId="0" applyFont="1" applyFill="1" applyBorder="1" applyAlignment="1">
      <alignment horizontal="center" vertical="center" wrapText="1"/>
    </xf>
    <xf numFmtId="0" fontId="67" fillId="28" borderId="18" xfId="0" applyFont="1" applyFill="1" applyBorder="1" applyAlignment="1">
      <alignment horizontal="center" vertical="center" wrapText="1"/>
    </xf>
    <xf numFmtId="0" fontId="67" fillId="28" borderId="19" xfId="0" applyFont="1" applyFill="1" applyBorder="1" applyAlignment="1">
      <alignment horizontal="center" vertical="center" wrapText="1"/>
    </xf>
    <xf numFmtId="0" fontId="67" fillId="28" borderId="20" xfId="0" applyFont="1" applyFill="1" applyBorder="1" applyAlignment="1">
      <alignment horizontal="center" vertical="center" wrapText="1"/>
    </xf>
    <xf numFmtId="0" fontId="67" fillId="28" borderId="21" xfId="0" applyFont="1" applyFill="1" applyBorder="1" applyAlignment="1">
      <alignment horizontal="center" vertical="center" wrapText="1"/>
    </xf>
    <xf numFmtId="0" fontId="67" fillId="28" borderId="22" xfId="0" applyFont="1" applyFill="1" applyBorder="1" applyAlignment="1">
      <alignment horizontal="center" vertical="center" wrapText="1"/>
    </xf>
    <xf numFmtId="0" fontId="67" fillId="28" borderId="17" xfId="0" applyFont="1" applyFill="1" applyBorder="1" applyAlignment="1">
      <alignment horizontal="center" vertical="center"/>
    </xf>
    <xf numFmtId="0" fontId="67" fillId="28" borderId="18" xfId="0" applyFont="1" applyFill="1" applyBorder="1" applyAlignment="1">
      <alignment horizontal="center" vertical="center"/>
    </xf>
    <xf numFmtId="0" fontId="67" fillId="28" borderId="19" xfId="0" applyFont="1" applyFill="1" applyBorder="1" applyAlignment="1">
      <alignment horizontal="center" vertical="center"/>
    </xf>
    <xf numFmtId="0" fontId="67" fillId="28" borderId="20" xfId="0" applyFont="1" applyFill="1" applyBorder="1" applyAlignment="1">
      <alignment horizontal="center" vertical="center"/>
    </xf>
    <xf numFmtId="0" fontId="67" fillId="28" borderId="21" xfId="0" applyFont="1" applyFill="1" applyBorder="1" applyAlignment="1">
      <alignment horizontal="center" vertical="center"/>
    </xf>
    <xf numFmtId="0" fontId="67" fillId="28" borderId="22" xfId="0" applyFont="1" applyFill="1" applyBorder="1" applyAlignment="1">
      <alignment horizontal="center" vertical="center"/>
    </xf>
    <xf numFmtId="0" fontId="67" fillId="28" borderId="23" xfId="0" applyFont="1" applyFill="1" applyBorder="1" applyAlignment="1">
      <alignment horizontal="center" vertical="center"/>
    </xf>
    <xf numFmtId="0" fontId="67" fillId="28" borderId="12" xfId="0" applyFont="1" applyFill="1" applyBorder="1" applyAlignment="1">
      <alignment horizontal="center" vertical="center"/>
    </xf>
    <xf numFmtId="0" fontId="67" fillId="28" borderId="24" xfId="0" applyFont="1" applyFill="1" applyBorder="1" applyAlignment="1">
      <alignment horizontal="center" vertical="center"/>
    </xf>
    <xf numFmtId="0" fontId="67" fillId="28" borderId="13" xfId="0" applyFont="1" applyFill="1" applyBorder="1" applyAlignment="1">
      <alignment horizontal="center" vertical="center"/>
    </xf>
    <xf numFmtId="0" fontId="67" fillId="28" borderId="14" xfId="0" applyFont="1" applyFill="1" applyBorder="1" applyAlignment="1">
      <alignment horizontal="center" vertical="center" wrapText="1"/>
    </xf>
    <xf numFmtId="0" fontId="67" fillId="28" borderId="15" xfId="0" applyFont="1" applyFill="1" applyBorder="1" applyAlignment="1">
      <alignment horizontal="center" vertical="center" wrapText="1"/>
    </xf>
    <xf numFmtId="0" fontId="67" fillId="28" borderId="16" xfId="0" applyFont="1" applyFill="1" applyBorder="1" applyAlignment="1">
      <alignment horizontal="center" vertical="center" wrapText="1"/>
    </xf>
    <xf numFmtId="0" fontId="67" fillId="28" borderId="13" xfId="0" applyFont="1" applyFill="1" applyBorder="1" applyAlignment="1">
      <alignment horizontal="center" vertical="center" wrapText="1"/>
    </xf>
    <xf numFmtId="166" fontId="67" fillId="28" borderId="14" xfId="0" applyNumberFormat="1" applyFont="1" applyFill="1" applyBorder="1" applyAlignment="1">
      <alignment horizontal="center" vertical="center" wrapText="1"/>
    </xf>
    <xf numFmtId="166" fontId="67" fillId="28" borderId="15" xfId="0" applyNumberFormat="1" applyFont="1" applyFill="1" applyBorder="1" applyAlignment="1">
      <alignment horizontal="center" vertical="center" wrapText="1"/>
    </xf>
    <xf numFmtId="166" fontId="67" fillId="28" borderId="16" xfId="0" applyNumberFormat="1" applyFont="1" applyFill="1" applyBorder="1" applyAlignment="1">
      <alignment horizontal="center" vertical="center" wrapText="1"/>
    </xf>
    <xf numFmtId="169" fontId="67" fillId="28" borderId="14" xfId="0" applyNumberFormat="1" applyFont="1" applyFill="1" applyBorder="1" applyAlignment="1">
      <alignment horizontal="center" vertical="center" wrapText="1"/>
    </xf>
    <xf numFmtId="169" fontId="67" fillId="28" borderId="16" xfId="0" applyNumberFormat="1" applyFont="1" applyFill="1" applyBorder="1" applyAlignment="1">
      <alignment horizontal="center" vertical="center" wrapText="1"/>
    </xf>
    <xf numFmtId="0" fontId="70" fillId="28" borderId="23" xfId="0" applyFont="1" applyFill="1" applyBorder="1" applyAlignment="1">
      <alignment horizontal="center"/>
    </xf>
    <xf numFmtId="0" fontId="70" fillId="28" borderId="24" xfId="0" applyFont="1" applyFill="1" applyBorder="1" applyAlignment="1">
      <alignment horizontal="center"/>
    </xf>
    <xf numFmtId="165" fontId="42" fillId="29" borderId="25" xfId="0" applyNumberFormat="1" applyFont="1" applyFill="1" applyBorder="1" applyAlignment="1">
      <alignment horizontal="center" vertical="center"/>
    </xf>
    <xf numFmtId="165" fontId="75" fillId="29" borderId="0"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3" fillId="27" borderId="0" xfId="0" applyNumberFormat="1" applyFont="1" applyFill="1" applyBorder="1" applyAlignment="1">
      <alignment horizontal="left"/>
    </xf>
    <xf numFmtId="0" fontId="3" fillId="27" borderId="0" xfId="0" applyFont="1" applyFill="1" applyBorder="1" applyAlignment="1">
      <alignment horizontal="left"/>
    </xf>
    <xf numFmtId="43" fontId="51" fillId="0" borderId="0" xfId="0" applyNumberFormat="1" applyFont="1" applyAlignment="1">
      <alignment horizontal="center" vertical="center"/>
    </xf>
    <xf numFmtId="0" fontId="81" fillId="27" borderId="0" xfId="0" applyFont="1" applyFill="1"/>
    <xf numFmtId="0" fontId="51" fillId="27" borderId="0" xfId="0" applyFont="1" applyFill="1" applyAlignment="1">
      <alignment horizontal="center"/>
    </xf>
    <xf numFmtId="0" fontId="51" fillId="27" borderId="0" xfId="0" applyNumberFormat="1" applyFont="1" applyFill="1" applyAlignment="1">
      <alignment horizontal="center"/>
    </xf>
  </cellXfs>
  <cellStyles count="159">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1"/>
    <cellStyle name="Comma 4" xfId="75"/>
    <cellStyle name="Comma 4 2" xfId="152"/>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Milliers 2 2" xfId="153"/>
    <cellStyle name="Milliers 3" xfId="145"/>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3 2" xfId="154"/>
    <cellStyle name="Normal 4" xfId="116"/>
    <cellStyle name="Normal 4 2" xfId="155"/>
    <cellStyle name="Normal 5" xfId="144"/>
    <cellStyle name="Normal 6" xfId="147"/>
    <cellStyle name="Normal 7" xfId="148"/>
    <cellStyle name="Nota" xfId="117"/>
    <cellStyle name="Nota 2" xfId="118"/>
    <cellStyle name="Note" xfId="119"/>
    <cellStyle name="Note 2" xfId="120"/>
    <cellStyle name="Output" xfId="121"/>
    <cellStyle name="Percent 2" xfId="122"/>
    <cellStyle name="Percent 2 2" xfId="123"/>
    <cellStyle name="Percent 3" xfId="124"/>
    <cellStyle name="Percent 3 2" xfId="156"/>
    <cellStyle name="Percent 4" xfId="125"/>
    <cellStyle name="Percent 4 2" xfId="157"/>
    <cellStyle name="Percent 5" xfId="126"/>
    <cellStyle name="Percent 6" xfId="127"/>
    <cellStyle name="Pourcentage" xfId="143" builtinId="5"/>
    <cellStyle name="Pourcentage 2" xfId="128"/>
    <cellStyle name="Pourcentage 2 2" xfId="158"/>
    <cellStyle name="Pourcentage 2 3" xfId="150"/>
    <cellStyle name="Pourcentage 3" xfId="146"/>
    <cellStyle name="Pourcentage 4" xfId="149"/>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44">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strike val="0"/>
        <color rgb="FFFF0000"/>
      </font>
    </dxf>
    <dxf>
      <font>
        <color auto="1"/>
      </font>
    </dxf>
    <dxf>
      <font>
        <strike val="0"/>
        <color rgb="FFFF0000"/>
      </font>
    </dxf>
    <dxf>
      <font>
        <color auto="1"/>
      </font>
    </dxf>
    <dxf>
      <font>
        <strike val="0"/>
        <color rgb="FFFF0000"/>
      </font>
    </dxf>
    <dxf>
      <font>
        <color auto="1"/>
      </font>
    </dxf>
    <dxf>
      <font>
        <strike val="0"/>
        <color rgb="FFFF0000"/>
      </font>
    </dxf>
    <dxf>
      <font>
        <color auto="1"/>
      </font>
    </dxf>
    <dxf>
      <font>
        <strike val="0"/>
        <color rgb="FFFF0000"/>
      </font>
    </dxf>
    <dxf>
      <font>
        <color auto="1"/>
      </font>
    </dxf>
    <dxf>
      <font>
        <condense val="0"/>
        <extend val="0"/>
        <color indexed="10"/>
      </font>
    </dxf>
    <dxf>
      <font>
        <color auto="1"/>
      </font>
    </dxf>
    <dxf>
      <font>
        <color rgb="FFFF0000"/>
      </font>
    </dxf>
    <dxf>
      <font>
        <color auto="1"/>
      </font>
    </dxf>
    <dxf>
      <font>
        <color rgb="FFFF000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26</xdr:col>
      <xdr:colOff>28575</xdr:colOff>
      <xdr:row>0</xdr:row>
      <xdr:rowOff>109419</xdr:rowOff>
    </xdr:from>
    <xdr:to>
      <xdr:col>27</xdr:col>
      <xdr:colOff>962025</xdr:colOff>
      <xdr:row>2</xdr:row>
      <xdr:rowOff>88135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335625" y="109419"/>
          <a:ext cx="1914525" cy="569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25</xdr:col>
      <xdr:colOff>515471</xdr:colOff>
      <xdr:row>3</xdr:row>
      <xdr:rowOff>71658</xdr:rowOff>
    </xdr:from>
    <xdr:to>
      <xdr:col>27</xdr:col>
      <xdr:colOff>806824</xdr:colOff>
      <xdr:row>7</xdr:row>
      <xdr:rowOff>156010</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91147" y="665570"/>
          <a:ext cx="2375648" cy="7118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7">
    <pageSetUpPr fitToPage="1"/>
  </sheetPr>
  <dimension ref="A1:AJ902"/>
  <sheetViews>
    <sheetView showGridLines="0" tabSelected="1" topLeftCell="Q1" zoomScale="85" zoomScaleNormal="85" workbookViewId="0">
      <selection activeCell="AB19" sqref="AB19"/>
    </sheetView>
  </sheetViews>
  <sheetFormatPr baseColWidth="10" defaultColWidth="9.109375" defaultRowHeight="14.4" x14ac:dyDescent="0.3"/>
  <cols>
    <col min="1" max="1" width="15.44140625" style="96" customWidth="1"/>
    <col min="2" max="2" width="9.5546875" style="96" bestFit="1" customWidth="1"/>
    <col min="3" max="3" width="7.44140625" style="96" customWidth="1"/>
    <col min="4" max="4" width="11.44140625" style="114" bestFit="1" customWidth="1"/>
    <col min="5" max="6" width="9.88671875" style="111" bestFit="1" customWidth="1"/>
    <col min="7" max="7" width="9.6640625" style="111" bestFit="1" customWidth="1"/>
    <col min="8" max="8" width="5.109375" style="96" bestFit="1" customWidth="1"/>
    <col min="9" max="9" width="6" style="96" bestFit="1" customWidth="1"/>
    <col min="10" max="10" width="16.6640625" style="96" customWidth="1"/>
    <col min="11" max="11" width="11" style="112" customWidth="1"/>
    <col min="12" max="12" width="16.109375" style="96" customWidth="1"/>
    <col min="13" max="13" width="3.88671875" style="96" bestFit="1" customWidth="1"/>
    <col min="14" max="14" width="14" style="96" bestFit="1" customWidth="1"/>
    <col min="15" max="15" width="3.88671875" style="112" bestFit="1" customWidth="1"/>
    <col min="16" max="16" width="15" style="96" bestFit="1" customWidth="1"/>
    <col min="17" max="17" width="3.6640625" style="115" customWidth="1"/>
    <col min="18" max="18" width="6.88671875" style="116" bestFit="1" customWidth="1"/>
    <col min="19" max="19" width="13.33203125" style="116" bestFit="1" customWidth="1"/>
    <col min="20" max="20" width="15.88671875" style="96" customWidth="1"/>
    <col min="21" max="21" width="13" style="113" customWidth="1"/>
    <col min="22" max="22" width="14.33203125" style="113" customWidth="1"/>
    <col min="23" max="23" width="17.44140625" style="112" customWidth="1"/>
    <col min="24" max="24" width="1.6640625" style="112" customWidth="1"/>
    <col min="25" max="25" width="26.88671875" style="96" bestFit="1" customWidth="1"/>
    <col min="26" max="26" width="2.88671875" style="96" customWidth="1"/>
    <col min="27" max="28" width="14.6640625" style="96" customWidth="1"/>
    <col min="29" max="29" width="7.44140625" style="96" customWidth="1"/>
    <col min="30" max="30" width="17.44140625" style="25" customWidth="1"/>
    <col min="31" max="31" width="12" style="25" bestFit="1" customWidth="1"/>
    <col min="32" max="32" width="13" style="25" customWidth="1"/>
    <col min="33" max="33" width="13.5546875" style="25" customWidth="1"/>
    <col min="34" max="34" width="9.44140625" style="25" bestFit="1" customWidth="1"/>
    <col min="35" max="35" width="9.33203125" style="25" bestFit="1" customWidth="1"/>
    <col min="36" max="36" width="9.44140625" style="25" bestFit="1" customWidth="1"/>
    <col min="37" max="16384" width="9.109375" style="96"/>
  </cols>
  <sheetData>
    <row r="1" spans="1:36" s="77" customFormat="1" ht="31.2" x14ac:dyDescent="0.6">
      <c r="A1" s="67" t="s">
        <v>88</v>
      </c>
      <c r="B1" s="68"/>
      <c r="C1" s="68"/>
      <c r="D1" s="69"/>
      <c r="E1" s="70"/>
      <c r="F1" s="70"/>
      <c r="G1" s="70"/>
      <c r="H1" s="68"/>
      <c r="I1" s="68"/>
      <c r="J1" s="68"/>
      <c r="K1" s="71"/>
      <c r="L1" s="68"/>
      <c r="M1" s="68"/>
      <c r="N1" s="68"/>
      <c r="O1" s="71"/>
      <c r="P1" s="68"/>
      <c r="Q1" s="72"/>
      <c r="R1" s="73"/>
      <c r="S1" s="73"/>
      <c r="T1" s="74"/>
      <c r="U1" s="75"/>
      <c r="V1" s="75"/>
      <c r="W1" s="76"/>
      <c r="X1" s="76"/>
      <c r="AD1" s="41"/>
      <c r="AE1" s="41"/>
      <c r="AF1" s="41"/>
      <c r="AG1" s="41"/>
      <c r="AH1" s="41"/>
      <c r="AI1" s="41"/>
      <c r="AJ1" s="41"/>
    </row>
    <row r="2" spans="1:36" s="41" customFormat="1" ht="15" customHeight="1" x14ac:dyDescent="0.3">
      <c r="A2" s="119" t="s">
        <v>69</v>
      </c>
      <c r="B2" s="119">
        <v>42004</v>
      </c>
      <c r="C2" s="119"/>
      <c r="D2" s="120"/>
      <c r="E2" s="121"/>
      <c r="F2" s="121"/>
      <c r="G2" s="121"/>
      <c r="H2" s="122"/>
      <c r="I2" s="122"/>
      <c r="J2" s="122"/>
      <c r="K2" s="123"/>
      <c r="L2" s="122"/>
      <c r="M2" s="122"/>
      <c r="N2" s="122"/>
      <c r="O2" s="123"/>
      <c r="P2" s="122"/>
      <c r="Q2" s="124"/>
      <c r="R2" s="125"/>
      <c r="S2" s="125"/>
      <c r="T2" s="126"/>
      <c r="U2" s="127"/>
      <c r="V2" s="127"/>
      <c r="W2" s="128"/>
      <c r="X2" s="128"/>
    </row>
    <row r="3" spans="1:36" s="41" customFormat="1" ht="15" customHeight="1" thickBot="1" x14ac:dyDescent="0.35">
      <c r="A3" s="119" t="s">
        <v>143</v>
      </c>
      <c r="B3" s="119">
        <v>42010</v>
      </c>
      <c r="C3" s="129"/>
      <c r="D3" s="130"/>
      <c r="E3" s="121"/>
      <c r="F3" s="121"/>
      <c r="G3" s="121"/>
      <c r="H3" s="122"/>
      <c r="I3" s="122"/>
      <c r="J3" s="122"/>
      <c r="K3" s="123"/>
      <c r="L3" s="122"/>
      <c r="M3" s="122"/>
      <c r="N3" s="122"/>
      <c r="O3" s="123"/>
      <c r="P3" s="122"/>
      <c r="Q3" s="124"/>
      <c r="R3" s="125"/>
      <c r="S3" s="125"/>
      <c r="T3" s="126"/>
      <c r="U3" s="127"/>
      <c r="V3" s="127"/>
      <c r="W3" s="128"/>
      <c r="X3" s="128"/>
    </row>
    <row r="4" spans="1:36" s="41" customFormat="1" ht="15" customHeight="1" thickBot="1" x14ac:dyDescent="0.35">
      <c r="A4" s="119"/>
      <c r="B4" s="129"/>
      <c r="C4" s="129"/>
      <c r="D4" s="130"/>
      <c r="E4" s="121"/>
      <c r="F4" s="121"/>
      <c r="G4" s="121"/>
      <c r="H4" s="122"/>
      <c r="I4" s="122"/>
      <c r="J4" s="122"/>
      <c r="K4" s="123"/>
      <c r="L4" s="122"/>
      <c r="M4" s="122"/>
      <c r="N4" s="122"/>
      <c r="O4" s="123"/>
      <c r="P4" s="122"/>
      <c r="Q4" s="124"/>
      <c r="R4" s="125"/>
      <c r="S4" s="125"/>
      <c r="T4" s="126"/>
      <c r="U4" s="127"/>
      <c r="V4" s="127"/>
      <c r="W4" s="128"/>
      <c r="X4" s="128"/>
      <c r="Y4" s="151" t="s">
        <v>168</v>
      </c>
      <c r="Z4" s="88"/>
      <c r="AA4" s="161">
        <f>SUM(AA11:AA13)</f>
        <v>0</v>
      </c>
      <c r="AB4" s="162">
        <f>SUM(AB11:AB13)</f>
        <v>4374.7991583331404</v>
      </c>
    </row>
    <row r="5" spans="1:36" s="41" customFormat="1" ht="15" customHeight="1" x14ac:dyDescent="0.3">
      <c r="B5" s="132"/>
      <c r="C5" s="132"/>
      <c r="D5" s="130"/>
      <c r="E5" s="121"/>
      <c r="F5" s="121"/>
      <c r="G5" s="121"/>
      <c r="H5" s="122"/>
      <c r="I5" s="122"/>
      <c r="J5" s="122"/>
      <c r="K5" s="123"/>
      <c r="L5" s="122"/>
      <c r="M5" s="122"/>
      <c r="N5" s="122"/>
      <c r="O5" s="123"/>
      <c r="P5" s="122"/>
      <c r="Q5" s="124"/>
      <c r="R5" s="125"/>
      <c r="S5" s="125"/>
      <c r="T5" s="126"/>
      <c r="U5" s="127"/>
      <c r="V5" s="127"/>
      <c r="W5" s="128"/>
      <c r="X5" s="128"/>
      <c r="Y5" s="128"/>
      <c r="Z5" s="128"/>
      <c r="AA5" s="128"/>
      <c r="AB5" s="128"/>
    </row>
    <row r="6" spans="1:36" s="41" customFormat="1" ht="5.0999999999999996" customHeight="1" x14ac:dyDescent="0.3">
      <c r="B6" s="132"/>
      <c r="C6" s="132"/>
      <c r="D6" s="130"/>
      <c r="E6" s="121"/>
      <c r="F6" s="121"/>
      <c r="G6" s="121"/>
      <c r="H6" s="122"/>
      <c r="I6" s="122"/>
      <c r="J6" s="122"/>
      <c r="K6" s="123"/>
      <c r="L6" s="122"/>
      <c r="M6" s="122"/>
      <c r="N6" s="122"/>
      <c r="O6" s="123"/>
      <c r="P6" s="122"/>
      <c r="Q6" s="124"/>
      <c r="R6" s="125"/>
      <c r="S6" s="125"/>
      <c r="T6" s="126"/>
      <c r="U6" s="127"/>
      <c r="V6" s="127"/>
      <c r="W6" s="133"/>
      <c r="X6" s="131"/>
    </row>
    <row r="7" spans="1:36" s="42" customFormat="1" ht="15" customHeight="1" x14ac:dyDescent="0.3">
      <c r="A7" s="239" t="s">
        <v>73</v>
      </c>
      <c r="B7" s="238" t="s">
        <v>1</v>
      </c>
      <c r="C7" s="239" t="s">
        <v>2</v>
      </c>
      <c r="D7" s="245" t="s">
        <v>3</v>
      </c>
      <c r="E7" s="242" t="s">
        <v>74</v>
      </c>
      <c r="F7" s="242" t="s">
        <v>75</v>
      </c>
      <c r="G7" s="242" t="s">
        <v>76</v>
      </c>
      <c r="H7" s="249" t="s">
        <v>8</v>
      </c>
      <c r="I7" s="250"/>
      <c r="J7" s="255" t="s">
        <v>11</v>
      </c>
      <c r="K7" s="249" t="s">
        <v>77</v>
      </c>
      <c r="L7" s="250"/>
      <c r="M7" s="258" t="s">
        <v>78</v>
      </c>
      <c r="N7" s="259"/>
      <c r="O7" s="264" t="s">
        <v>79</v>
      </c>
      <c r="P7" s="265"/>
      <c r="Q7" s="134"/>
      <c r="R7" s="270" t="s">
        <v>12</v>
      </c>
      <c r="S7" s="270"/>
      <c r="T7" s="270"/>
      <c r="U7" s="270"/>
      <c r="V7" s="270"/>
      <c r="W7" s="271"/>
      <c r="X7" s="131"/>
      <c r="Y7" s="245" t="s">
        <v>68</v>
      </c>
      <c r="Z7" s="41"/>
      <c r="AA7" s="245" t="s">
        <v>70</v>
      </c>
      <c r="AB7" s="245" t="s">
        <v>71</v>
      </c>
      <c r="AC7" s="41"/>
      <c r="AD7" s="47" t="s">
        <v>63</v>
      </c>
      <c r="AE7" s="47" t="s">
        <v>64</v>
      </c>
      <c r="AF7" s="47" t="s">
        <v>65</v>
      </c>
      <c r="AG7" s="49" t="s">
        <v>58</v>
      </c>
      <c r="AH7" s="49" t="s">
        <v>59</v>
      </c>
      <c r="AI7" s="49" t="s">
        <v>66</v>
      </c>
      <c r="AJ7" s="44" t="s">
        <v>67</v>
      </c>
    </row>
    <row r="8" spans="1:36" s="42" customFormat="1" ht="15" customHeight="1" x14ac:dyDescent="0.3">
      <c r="A8" s="240"/>
      <c r="B8" s="238"/>
      <c r="C8" s="240"/>
      <c r="D8" s="246"/>
      <c r="E8" s="243"/>
      <c r="F8" s="243"/>
      <c r="G8" s="243"/>
      <c r="H8" s="251"/>
      <c r="I8" s="252"/>
      <c r="J8" s="256"/>
      <c r="K8" s="251"/>
      <c r="L8" s="252"/>
      <c r="M8" s="260"/>
      <c r="N8" s="261"/>
      <c r="O8" s="266"/>
      <c r="P8" s="267"/>
      <c r="Q8" s="134"/>
      <c r="R8" s="272" t="s">
        <v>26</v>
      </c>
      <c r="S8" s="273"/>
      <c r="T8" s="273"/>
      <c r="U8" s="273"/>
      <c r="V8" s="273"/>
      <c r="W8" s="274"/>
      <c r="X8" s="131"/>
      <c r="Y8" s="246"/>
      <c r="Z8" s="41"/>
      <c r="AA8" s="246"/>
      <c r="AB8" s="246"/>
      <c r="AC8" s="41"/>
      <c r="AD8" s="47">
        <v>14</v>
      </c>
      <c r="AE8" s="53">
        <v>40441</v>
      </c>
      <c r="AF8" s="54">
        <v>41628</v>
      </c>
      <c r="AG8" s="55"/>
      <c r="AH8" s="55"/>
      <c r="AI8" s="56">
        <v>0.4</v>
      </c>
      <c r="AJ8" s="57">
        <v>0</v>
      </c>
    </row>
    <row r="9" spans="1:36" s="42" customFormat="1" ht="15" customHeight="1" x14ac:dyDescent="0.3">
      <c r="A9" s="241"/>
      <c r="B9" s="238"/>
      <c r="C9" s="241"/>
      <c r="D9" s="247"/>
      <c r="E9" s="244"/>
      <c r="F9" s="244"/>
      <c r="G9" s="244"/>
      <c r="H9" s="253"/>
      <c r="I9" s="254"/>
      <c r="J9" s="257"/>
      <c r="K9" s="253"/>
      <c r="L9" s="254"/>
      <c r="M9" s="262"/>
      <c r="N9" s="263"/>
      <c r="O9" s="268"/>
      <c r="P9" s="269"/>
      <c r="Q9" s="134"/>
      <c r="R9" s="275" t="s">
        <v>80</v>
      </c>
      <c r="S9" s="276"/>
      <c r="T9" s="135" t="s">
        <v>16</v>
      </c>
      <c r="U9" s="135" t="s">
        <v>17</v>
      </c>
      <c r="V9" s="135" t="s">
        <v>81</v>
      </c>
      <c r="W9" s="135" t="s">
        <v>82</v>
      </c>
      <c r="X9" s="131"/>
      <c r="Y9" s="247"/>
      <c r="Z9" s="41"/>
      <c r="AA9" s="247"/>
      <c r="AB9" s="247"/>
      <c r="AC9" s="41"/>
      <c r="AD9" s="48">
        <v>15</v>
      </c>
      <c r="AE9" s="58">
        <v>40623</v>
      </c>
      <c r="AF9" s="59">
        <v>41810</v>
      </c>
      <c r="AG9" s="60"/>
      <c r="AH9" s="61"/>
      <c r="AI9" s="62">
        <v>0.4</v>
      </c>
      <c r="AJ9" s="57">
        <v>0</v>
      </c>
    </row>
    <row r="10" spans="1:36" s="25" customFormat="1" ht="15" customHeight="1" x14ac:dyDescent="0.3">
      <c r="A10" s="136" t="s">
        <v>83</v>
      </c>
      <c r="B10" s="136"/>
      <c r="C10" s="136"/>
      <c r="D10" s="136"/>
      <c r="E10" s="137"/>
      <c r="F10" s="137"/>
      <c r="G10" s="137"/>
      <c r="H10" s="136"/>
      <c r="I10" s="136"/>
      <c r="J10" s="138"/>
      <c r="K10" s="136"/>
      <c r="L10" s="136"/>
      <c r="M10" s="136"/>
      <c r="N10" s="139"/>
      <c r="O10" s="136"/>
      <c r="P10" s="139"/>
      <c r="Q10" s="136"/>
      <c r="R10" s="140"/>
      <c r="S10" s="141"/>
      <c r="T10" s="141"/>
      <c r="U10" s="141"/>
      <c r="V10" s="141"/>
      <c r="W10" s="141"/>
      <c r="X10" s="131"/>
      <c r="Z10" s="41"/>
      <c r="AD10" s="47">
        <v>16</v>
      </c>
      <c r="AE10" s="104">
        <v>40806</v>
      </c>
      <c r="AF10" s="105">
        <v>41993</v>
      </c>
      <c r="AG10" s="50"/>
      <c r="AH10" s="51"/>
      <c r="AI10" s="52">
        <v>0.4</v>
      </c>
      <c r="AJ10" s="46">
        <v>0.5</v>
      </c>
    </row>
    <row r="11" spans="1:36" s="43" customFormat="1" ht="15" customHeight="1" x14ac:dyDescent="0.3">
      <c r="A11" s="209" t="s">
        <v>145</v>
      </c>
      <c r="B11" s="209" t="s">
        <v>22</v>
      </c>
      <c r="C11" s="209">
        <v>13</v>
      </c>
      <c r="D11" s="209" t="s">
        <v>23</v>
      </c>
      <c r="E11" s="213">
        <v>40918</v>
      </c>
      <c r="F11" s="213">
        <v>40938</v>
      </c>
      <c r="G11" s="213">
        <v>42369</v>
      </c>
      <c r="H11" s="209" t="s">
        <v>84</v>
      </c>
      <c r="I11" s="209" t="s">
        <v>85</v>
      </c>
      <c r="J11" s="216" t="s">
        <v>141</v>
      </c>
      <c r="K11" s="209" t="s">
        <v>86</v>
      </c>
      <c r="L11" s="209" t="s">
        <v>87</v>
      </c>
      <c r="M11" s="209" t="s">
        <v>26</v>
      </c>
      <c r="N11" s="219">
        <v>50000000</v>
      </c>
      <c r="O11" s="209" t="s">
        <v>26</v>
      </c>
      <c r="P11" s="219">
        <v>50000000</v>
      </c>
      <c r="Q11" s="209"/>
      <c r="R11" s="231">
        <v>-3.1019937537570623E-3</v>
      </c>
      <c r="S11" s="230">
        <v>-155099.68768785312</v>
      </c>
      <c r="T11" s="230">
        <v>-155099.68768785312</v>
      </c>
      <c r="U11" s="226">
        <v>0</v>
      </c>
      <c r="V11" s="230">
        <v>-154565.50159380271</v>
      </c>
      <c r="W11" s="230">
        <v>-534.1860940504265</v>
      </c>
      <c r="X11" s="131"/>
      <c r="Y11" s="144">
        <v>19</v>
      </c>
      <c r="Z11" s="41"/>
      <c r="AA11" s="142">
        <f>-IF($S11&gt;0,$S11*(1-VLOOKUP($D11,$AD$19:$AI$28,6,FALSE))*VLOOKUP($D11,$AD$19:$AI$28,IF(($G11-$B$2)/365&lt;1,4,5),FALSE),0)</f>
        <v>0</v>
      </c>
      <c r="AB11" s="142">
        <f t="shared" ref="AB11:AB13" si="0">-IF($S11&lt;0,$S11*(1-VLOOKUP($Y11,$AD$8:$AI$14,6,FALSE))*VLOOKUP($Y11,$AD$8:$AI$14,5,FALSE),0)</f>
        <v>1358.6732641455933</v>
      </c>
      <c r="AC11" s="143"/>
      <c r="AD11" s="47">
        <v>17</v>
      </c>
      <c r="AE11" s="104">
        <v>40988</v>
      </c>
      <c r="AF11" s="105">
        <v>42175</v>
      </c>
      <c r="AG11" s="50"/>
      <c r="AH11" s="51"/>
      <c r="AI11" s="52">
        <v>0.4</v>
      </c>
      <c r="AJ11" s="46">
        <v>1</v>
      </c>
    </row>
    <row r="12" spans="1:36" s="43" customFormat="1" ht="15" customHeight="1" x14ac:dyDescent="0.3">
      <c r="A12" s="209" t="s">
        <v>145</v>
      </c>
      <c r="B12" s="209" t="s">
        <v>22</v>
      </c>
      <c r="C12" s="209">
        <v>14</v>
      </c>
      <c r="D12" s="209" t="s">
        <v>23</v>
      </c>
      <c r="E12" s="213">
        <v>40918</v>
      </c>
      <c r="F12" s="213">
        <v>40938</v>
      </c>
      <c r="G12" s="213">
        <v>42369</v>
      </c>
      <c r="H12" s="209" t="s">
        <v>24</v>
      </c>
      <c r="I12" s="209" t="s">
        <v>142</v>
      </c>
      <c r="J12" s="216">
        <v>0.01</v>
      </c>
      <c r="K12" s="209"/>
      <c r="L12" s="209" t="s">
        <v>141</v>
      </c>
      <c r="M12" s="209" t="s">
        <v>26</v>
      </c>
      <c r="N12" s="219">
        <v>50000000</v>
      </c>
      <c r="O12" s="209" t="s">
        <v>26</v>
      </c>
      <c r="P12" s="219">
        <v>50000000</v>
      </c>
      <c r="Q12" s="209"/>
      <c r="R12" s="231">
        <v>-6.8861321785103806E-3</v>
      </c>
      <c r="S12" s="230">
        <v>-344306.60892551905</v>
      </c>
      <c r="T12" s="226"/>
      <c r="U12" s="226">
        <v>-344306.60892551905</v>
      </c>
      <c r="V12" s="230">
        <v>-343036.62835290283</v>
      </c>
      <c r="W12" s="230">
        <v>-1269.9805726162372</v>
      </c>
      <c r="X12" s="131"/>
      <c r="Y12" s="43">
        <v>19</v>
      </c>
      <c r="Z12" s="41"/>
      <c r="AA12" s="142">
        <f>-IF($S12&gt;0,$S12*(1-VLOOKUP($D12,$AD$19:$AI$28,6,FALSE))*VLOOKUP($D12,$AD$19:$AI$28,IF(($G12-$B$2)/365&lt;1,4,5),FALSE),0)</f>
        <v>0</v>
      </c>
      <c r="AB12" s="142">
        <f t="shared" si="0"/>
        <v>3016.1258941875471</v>
      </c>
      <c r="AC12" s="143"/>
      <c r="AD12" s="47">
        <v>18</v>
      </c>
      <c r="AE12" s="104">
        <v>41172</v>
      </c>
      <c r="AF12" s="105">
        <v>42358</v>
      </c>
      <c r="AG12" s="50">
        <v>55.36</v>
      </c>
      <c r="AH12" s="51">
        <v>6.7000000000000002E-3</v>
      </c>
      <c r="AI12" s="52">
        <v>0.4</v>
      </c>
      <c r="AJ12" s="46">
        <v>1.5</v>
      </c>
    </row>
    <row r="13" spans="1:36" s="43" customFormat="1" ht="15" customHeight="1" x14ac:dyDescent="0.3">
      <c r="A13" s="210" t="s">
        <v>145</v>
      </c>
      <c r="B13" s="210" t="s">
        <v>22</v>
      </c>
      <c r="C13" s="210">
        <v>15</v>
      </c>
      <c r="D13" s="210" t="s">
        <v>23</v>
      </c>
      <c r="E13" s="214">
        <v>40918</v>
      </c>
      <c r="F13" s="214">
        <v>40938</v>
      </c>
      <c r="G13" s="214">
        <v>42369</v>
      </c>
      <c r="H13" s="210" t="s">
        <v>30</v>
      </c>
      <c r="I13" s="210" t="s">
        <v>140</v>
      </c>
      <c r="J13" s="217">
        <v>3.3500000000000002E-2</v>
      </c>
      <c r="K13" s="210"/>
      <c r="L13" s="210" t="s">
        <v>141</v>
      </c>
      <c r="M13" s="210" t="s">
        <v>26</v>
      </c>
      <c r="N13" s="220">
        <v>50000000</v>
      </c>
      <c r="O13" s="210" t="s">
        <v>26</v>
      </c>
      <c r="P13" s="220">
        <v>50000000</v>
      </c>
      <c r="Q13" s="210"/>
      <c r="R13" s="223">
        <v>0</v>
      </c>
      <c r="S13" s="227">
        <v>0</v>
      </c>
      <c r="T13" s="227"/>
      <c r="U13" s="227">
        <v>0</v>
      </c>
      <c r="V13" s="227">
        <v>0</v>
      </c>
      <c r="W13" s="227">
        <v>0</v>
      </c>
      <c r="X13" s="131"/>
      <c r="Y13" s="43">
        <v>19</v>
      </c>
      <c r="Z13" s="41"/>
      <c r="AA13" s="142">
        <f>-IF($S13&gt;0,$S13*(1-VLOOKUP($D13,$AD$19:$AI$28,6,FALSE))*VLOOKUP($D13,$AD$19:$AI$28,IF(($G13-$B$2)/365&lt;1,4,5),FALSE),0)</f>
        <v>0</v>
      </c>
      <c r="AB13" s="142">
        <f t="shared" si="0"/>
        <v>0</v>
      </c>
      <c r="AC13" s="143"/>
      <c r="AD13" s="47">
        <v>19</v>
      </c>
      <c r="AE13" s="104">
        <v>41353</v>
      </c>
      <c r="AF13" s="105">
        <v>42541</v>
      </c>
      <c r="AG13" s="50">
        <v>70.900000000000006</v>
      </c>
      <c r="AH13" s="51">
        <v>1.46E-2</v>
      </c>
      <c r="AI13" s="52">
        <v>0.4</v>
      </c>
      <c r="AJ13" s="46">
        <v>2</v>
      </c>
    </row>
    <row r="14" spans="1:36" s="43" customFormat="1" ht="15" customHeight="1" x14ac:dyDescent="0.3">
      <c r="A14" s="211"/>
      <c r="B14" s="211"/>
      <c r="C14" s="211"/>
      <c r="D14" s="211"/>
      <c r="E14" s="215"/>
      <c r="F14" s="215"/>
      <c r="G14" s="215"/>
      <c r="H14" s="211"/>
      <c r="I14" s="211"/>
      <c r="J14" s="218"/>
      <c r="K14" s="211"/>
      <c r="L14" s="211"/>
      <c r="M14" s="211"/>
      <c r="N14" s="221"/>
      <c r="O14" s="211"/>
      <c r="P14" s="221">
        <v>50000000</v>
      </c>
      <c r="Q14" s="211"/>
      <c r="R14" s="224"/>
      <c r="S14" s="232">
        <v>-499406.29661337216</v>
      </c>
      <c r="T14" s="232">
        <v>-155099.68768785312</v>
      </c>
      <c r="U14" s="228">
        <v>-344306.60892551905</v>
      </c>
      <c r="V14" s="232">
        <v>-497602.12994670554</v>
      </c>
      <c r="W14" s="232">
        <v>-1804.1666666666638</v>
      </c>
      <c r="X14" s="131"/>
      <c r="Z14" s="144"/>
      <c r="AA14" s="150">
        <f>SUM(AA11:AA13)</f>
        <v>0</v>
      </c>
      <c r="AB14" s="150">
        <f>SUM(AB11:AB13)</f>
        <v>4374.7991583331404</v>
      </c>
      <c r="AC14" s="143"/>
      <c r="AD14" s="47">
        <v>20</v>
      </c>
      <c r="AE14" s="63">
        <v>41537</v>
      </c>
      <c r="AF14" s="64">
        <v>42724</v>
      </c>
      <c r="AG14" s="65"/>
      <c r="AH14" s="65"/>
      <c r="AI14" s="66">
        <v>0.4</v>
      </c>
      <c r="AJ14" s="57">
        <v>2.5</v>
      </c>
    </row>
    <row r="15" spans="1:36" s="43" customFormat="1" ht="15" customHeight="1" x14ac:dyDescent="0.3">
      <c r="A15" s="211"/>
      <c r="B15" s="211"/>
      <c r="C15" s="211"/>
      <c r="D15" s="211"/>
      <c r="E15" s="215"/>
      <c r="F15" s="215"/>
      <c r="G15" s="215"/>
      <c r="H15" s="211"/>
      <c r="I15" s="211"/>
      <c r="J15" s="218"/>
      <c r="K15" s="211"/>
      <c r="L15" s="211"/>
      <c r="M15" s="211"/>
      <c r="N15" s="221"/>
      <c r="O15" s="211"/>
      <c r="P15" s="221"/>
      <c r="Q15" s="211"/>
      <c r="R15" s="224"/>
      <c r="S15" s="228"/>
      <c r="T15" s="228"/>
      <c r="U15" s="228"/>
      <c r="V15" s="228"/>
      <c r="W15" s="228"/>
      <c r="X15" s="131"/>
      <c r="Z15" s="144"/>
      <c r="AA15" s="143"/>
      <c r="AB15" s="143"/>
      <c r="AC15" s="143"/>
    </row>
    <row r="16" spans="1:36" s="43" customFormat="1" ht="15" customHeight="1" x14ac:dyDescent="0.3">
      <c r="A16" s="211"/>
      <c r="B16" s="211"/>
      <c r="C16" s="211"/>
      <c r="D16" s="211"/>
      <c r="E16" s="215"/>
      <c r="F16" s="215"/>
      <c r="G16" s="215"/>
      <c r="H16" s="211"/>
      <c r="I16" s="211"/>
      <c r="J16" s="218"/>
      <c r="K16" s="211"/>
      <c r="L16" s="211"/>
      <c r="M16" s="211"/>
      <c r="N16" s="222" t="s">
        <v>72</v>
      </c>
      <c r="O16" s="212"/>
      <c r="P16" s="222">
        <v>50000000</v>
      </c>
      <c r="Q16" s="212"/>
      <c r="R16" s="225"/>
      <c r="S16" s="233">
        <v>-499406.29661337216</v>
      </c>
      <c r="T16" s="233">
        <v>-155099.68768785312</v>
      </c>
      <c r="U16" s="229">
        <v>-344306.60892551905</v>
      </c>
      <c r="V16" s="233">
        <v>-497602.12994670554</v>
      </c>
      <c r="W16" s="233">
        <v>-1804.1666666666638</v>
      </c>
      <c r="X16" s="131"/>
      <c r="Z16" s="144"/>
      <c r="AA16" s="143"/>
      <c r="AB16" s="143"/>
      <c r="AC16" s="143"/>
    </row>
    <row r="17" spans="1:36" s="43" customFormat="1" ht="15" customHeight="1" x14ac:dyDescent="0.3">
      <c r="A17" s="144"/>
      <c r="B17" s="144"/>
      <c r="C17" s="144"/>
      <c r="D17" s="144"/>
      <c r="E17" s="145"/>
      <c r="F17" s="145"/>
      <c r="G17" s="145"/>
      <c r="H17" s="144"/>
      <c r="I17" s="144"/>
      <c r="J17" s="144"/>
      <c r="K17" s="146"/>
      <c r="L17" s="144"/>
      <c r="M17" s="144"/>
      <c r="N17" s="144"/>
      <c r="O17" s="147"/>
      <c r="P17" s="144"/>
      <c r="Q17" s="148"/>
      <c r="R17" s="147"/>
      <c r="S17" s="147"/>
      <c r="T17" s="144"/>
      <c r="U17" s="148"/>
      <c r="V17" s="148"/>
      <c r="W17" s="146"/>
      <c r="X17" s="131"/>
      <c r="Z17" s="144"/>
      <c r="AA17" s="143"/>
      <c r="AB17" s="143"/>
      <c r="AC17" s="143"/>
      <c r="AE17" s="237" t="s">
        <v>58</v>
      </c>
      <c r="AF17" s="237"/>
      <c r="AG17" s="237" t="s">
        <v>59</v>
      </c>
      <c r="AH17" s="237"/>
      <c r="AI17" s="32" t="s">
        <v>62</v>
      </c>
    </row>
    <row r="18" spans="1:36" s="43" customFormat="1" ht="15" customHeight="1" x14ac:dyDescent="0.3">
      <c r="A18" s="144"/>
      <c r="B18" s="144"/>
      <c r="C18" s="144"/>
      <c r="D18" s="144"/>
      <c r="E18" s="145"/>
      <c r="F18" s="145"/>
      <c r="G18" s="145"/>
      <c r="H18" s="144"/>
      <c r="I18" s="144"/>
      <c r="J18" s="144"/>
      <c r="K18" s="146"/>
      <c r="L18" s="144"/>
      <c r="M18" s="144"/>
      <c r="N18" s="144"/>
      <c r="O18" s="147"/>
      <c r="P18" s="144"/>
      <c r="Q18" s="148"/>
      <c r="R18" s="147"/>
      <c r="S18" s="147"/>
      <c r="T18" s="144"/>
      <c r="U18" s="148"/>
      <c r="V18" s="148"/>
      <c r="W18" s="146"/>
      <c r="X18" s="131"/>
      <c r="Z18" s="144"/>
      <c r="AA18" s="143"/>
      <c r="AB18" s="143"/>
      <c r="AC18" s="143"/>
      <c r="AE18" s="36" t="s">
        <v>60</v>
      </c>
      <c r="AF18" s="36" t="s">
        <v>61</v>
      </c>
      <c r="AG18" s="29" t="s">
        <v>60</v>
      </c>
      <c r="AH18" s="29" t="s">
        <v>61</v>
      </c>
      <c r="AI18" s="29"/>
    </row>
    <row r="19" spans="1:36" s="43" customFormat="1" ht="15" customHeight="1" x14ac:dyDescent="0.3">
      <c r="A19" s="144"/>
      <c r="B19" s="144"/>
      <c r="C19" s="144"/>
      <c r="D19" s="144"/>
      <c r="E19" s="145"/>
      <c r="F19" s="145"/>
      <c r="G19" s="145"/>
      <c r="H19" s="144"/>
      <c r="I19" s="144"/>
      <c r="J19" s="144"/>
      <c r="K19" s="146"/>
      <c r="L19" s="144"/>
      <c r="M19" s="144"/>
      <c r="N19" s="144"/>
      <c r="O19" s="147"/>
      <c r="P19" s="144"/>
      <c r="Q19" s="148"/>
      <c r="R19" s="147"/>
      <c r="S19" s="147"/>
      <c r="T19" s="144"/>
      <c r="U19" s="148"/>
      <c r="V19" s="148"/>
      <c r="W19" s="146"/>
      <c r="X19" s="131"/>
      <c r="Z19" s="144"/>
      <c r="AA19" s="143"/>
      <c r="AB19" s="143"/>
      <c r="AC19" s="143"/>
      <c r="AD19" s="44" t="s">
        <v>56</v>
      </c>
      <c r="AE19" s="37">
        <v>28.93</v>
      </c>
      <c r="AF19" s="38">
        <v>38.75</v>
      </c>
      <c r="AG19" s="33">
        <v>5.8999999999999999E-3</v>
      </c>
      <c r="AH19" s="26">
        <v>1.44E-2</v>
      </c>
      <c r="AI19" s="26">
        <v>0.4</v>
      </c>
    </row>
    <row r="20" spans="1:36" s="43" customFormat="1" ht="15" customHeight="1" x14ac:dyDescent="0.3">
      <c r="A20" s="144"/>
      <c r="B20" s="144"/>
      <c r="C20" s="144"/>
      <c r="D20" s="144"/>
      <c r="E20" s="145"/>
      <c r="F20" s="145"/>
      <c r="G20" s="145"/>
      <c r="H20" s="144"/>
      <c r="I20" s="144"/>
      <c r="J20" s="144"/>
      <c r="K20" s="146"/>
      <c r="L20" s="144"/>
      <c r="M20" s="144"/>
      <c r="N20" s="144"/>
      <c r="O20" s="147"/>
      <c r="P20" s="144"/>
      <c r="Q20" s="148"/>
      <c r="R20" s="147"/>
      <c r="S20" s="147"/>
      <c r="T20" s="144"/>
      <c r="U20" s="148"/>
      <c r="V20" s="148"/>
      <c r="W20" s="146"/>
      <c r="X20" s="131"/>
      <c r="Z20" s="144"/>
      <c r="AA20" s="143"/>
      <c r="AB20" s="143"/>
      <c r="AC20" s="143"/>
      <c r="AD20" s="44" t="s">
        <v>57</v>
      </c>
      <c r="AE20" s="39">
        <v>23.42</v>
      </c>
      <c r="AF20" s="40">
        <v>35.24</v>
      </c>
      <c r="AG20" s="34">
        <v>4.7999999999999996E-3</v>
      </c>
      <c r="AH20" s="27">
        <v>1.3100000000000001E-2</v>
      </c>
      <c r="AI20" s="27">
        <v>0.4</v>
      </c>
    </row>
    <row r="21" spans="1:36" s="43" customFormat="1" ht="15" customHeight="1" x14ac:dyDescent="0.3">
      <c r="A21" s="144"/>
      <c r="B21" s="144"/>
      <c r="C21" s="144"/>
      <c r="D21" s="144"/>
      <c r="E21" s="145"/>
      <c r="F21" s="145"/>
      <c r="G21" s="145"/>
      <c r="H21" s="144"/>
      <c r="I21" s="144"/>
      <c r="J21" s="144"/>
      <c r="K21" s="146"/>
      <c r="L21" s="144"/>
      <c r="M21" s="144"/>
      <c r="N21" s="144"/>
      <c r="O21" s="147"/>
      <c r="P21" s="144"/>
      <c r="Q21" s="148"/>
      <c r="R21" s="147"/>
      <c r="S21" s="147"/>
      <c r="T21" s="144"/>
      <c r="U21" s="148"/>
      <c r="V21" s="148"/>
      <c r="W21" s="146"/>
      <c r="X21" s="131"/>
      <c r="Z21" s="149"/>
      <c r="AA21" s="143"/>
      <c r="AB21" s="143"/>
      <c r="AC21" s="143"/>
      <c r="AD21" s="44" t="s">
        <v>47</v>
      </c>
      <c r="AE21" s="39">
        <v>23.43</v>
      </c>
      <c r="AF21" s="40">
        <v>30.99</v>
      </c>
      <c r="AG21" s="34">
        <v>4.7999999999999996E-3</v>
      </c>
      <c r="AH21" s="27">
        <v>1.15E-2</v>
      </c>
      <c r="AI21" s="27">
        <v>0.4</v>
      </c>
    </row>
    <row r="22" spans="1:36" s="43" customFormat="1" ht="15" customHeight="1" x14ac:dyDescent="0.3">
      <c r="A22" s="144"/>
      <c r="B22" s="144"/>
      <c r="C22" s="144"/>
      <c r="D22" s="144"/>
      <c r="E22" s="145"/>
      <c r="F22" s="145"/>
      <c r="G22" s="145"/>
      <c r="H22" s="144"/>
      <c r="I22" s="144"/>
      <c r="J22" s="144"/>
      <c r="K22" s="146"/>
      <c r="L22" s="144"/>
      <c r="M22" s="144"/>
      <c r="N22" s="144"/>
      <c r="O22" s="147"/>
      <c r="P22" s="144"/>
      <c r="Q22" s="148"/>
      <c r="R22" s="147"/>
      <c r="S22" s="147"/>
      <c r="T22" s="144"/>
      <c r="U22" s="148"/>
      <c r="V22" s="148"/>
      <c r="W22" s="146"/>
      <c r="X22" s="131"/>
      <c r="Z22" s="144"/>
      <c r="AA22" s="143"/>
      <c r="AB22" s="143"/>
      <c r="AC22" s="143"/>
      <c r="AD22" s="44" t="s">
        <v>162</v>
      </c>
      <c r="AE22" s="39">
        <v>19.5</v>
      </c>
      <c r="AF22" s="40">
        <v>24.67</v>
      </c>
      <c r="AG22" s="34">
        <v>4.0000000000000001E-3</v>
      </c>
      <c r="AH22" s="27">
        <v>9.1999999999999998E-3</v>
      </c>
      <c r="AI22" s="27">
        <v>0.4</v>
      </c>
    </row>
    <row r="23" spans="1:36" s="43" customFormat="1" ht="15" customHeight="1" x14ac:dyDescent="0.3">
      <c r="A23" s="144"/>
      <c r="B23" s="144"/>
      <c r="C23" s="144"/>
      <c r="D23" s="144"/>
      <c r="E23" s="145"/>
      <c r="F23" s="145"/>
      <c r="G23" s="145"/>
      <c r="H23" s="144"/>
      <c r="I23" s="144"/>
      <c r="J23" s="144"/>
      <c r="K23" s="146"/>
      <c r="L23" s="144"/>
      <c r="M23" s="144"/>
      <c r="N23" s="144"/>
      <c r="O23" s="147"/>
      <c r="P23" s="144"/>
      <c r="Q23" s="148"/>
      <c r="R23" s="147"/>
      <c r="S23" s="147"/>
      <c r="T23" s="144"/>
      <c r="U23" s="148"/>
      <c r="V23" s="148"/>
      <c r="W23" s="146"/>
      <c r="X23" s="131"/>
      <c r="Z23" s="144"/>
      <c r="AA23" s="143"/>
      <c r="AB23" s="143"/>
      <c r="AC23" s="143"/>
      <c r="AD23" s="44" t="s">
        <v>46</v>
      </c>
      <c r="AE23" s="39">
        <v>13.13</v>
      </c>
      <c r="AF23" s="40">
        <v>19.989999999999998</v>
      </c>
      <c r="AG23" s="34">
        <v>2.7000000000000001E-3</v>
      </c>
      <c r="AH23" s="27">
        <v>7.4999999999999997E-3</v>
      </c>
      <c r="AI23" s="27">
        <v>0.4</v>
      </c>
    </row>
    <row r="24" spans="1:36" s="43" customFormat="1" ht="15" customHeight="1" x14ac:dyDescent="0.3">
      <c r="A24" s="144"/>
      <c r="B24" s="144"/>
      <c r="C24" s="144"/>
      <c r="D24" s="144"/>
      <c r="E24" s="145"/>
      <c r="F24" s="145"/>
      <c r="G24" s="145"/>
      <c r="H24" s="144"/>
      <c r="I24" s="144"/>
      <c r="J24" s="144"/>
      <c r="K24" s="146"/>
      <c r="L24" s="144"/>
      <c r="M24" s="144"/>
      <c r="N24" s="144"/>
      <c r="O24" s="147"/>
      <c r="P24" s="144"/>
      <c r="Q24" s="148"/>
      <c r="R24" s="147"/>
      <c r="S24" s="147"/>
      <c r="T24" s="144"/>
      <c r="U24" s="148"/>
      <c r="V24" s="148"/>
      <c r="W24" s="146"/>
      <c r="X24" s="131"/>
      <c r="Y24" s="102"/>
      <c r="Z24" s="97"/>
      <c r="AA24" s="103"/>
      <c r="AB24" s="103"/>
      <c r="AC24" s="143"/>
      <c r="AD24" s="44" t="s">
        <v>44</v>
      </c>
      <c r="AE24" s="39">
        <v>23.42</v>
      </c>
      <c r="AF24" s="40">
        <v>35.24</v>
      </c>
      <c r="AG24" s="34">
        <v>4.7999999999999996E-3</v>
      </c>
      <c r="AH24" s="27">
        <v>1.3100000000000001E-2</v>
      </c>
      <c r="AI24" s="27">
        <v>0.4</v>
      </c>
    </row>
    <row r="25" spans="1:36" s="43" customFormat="1" ht="15" customHeight="1" x14ac:dyDescent="0.3">
      <c r="A25" s="144"/>
      <c r="B25" s="144"/>
      <c r="C25" s="144"/>
      <c r="D25" s="144"/>
      <c r="E25" s="145"/>
      <c r="F25" s="145"/>
      <c r="G25" s="145"/>
      <c r="H25" s="144"/>
      <c r="I25" s="144"/>
      <c r="J25" s="144"/>
      <c r="K25" s="146"/>
      <c r="L25" s="144"/>
      <c r="M25" s="144"/>
      <c r="N25" s="144"/>
      <c r="O25" s="147"/>
      <c r="P25" s="144"/>
      <c r="Q25" s="148"/>
      <c r="R25" s="147"/>
      <c r="S25" s="147"/>
      <c r="T25" s="144"/>
      <c r="U25" s="148"/>
      <c r="V25" s="148"/>
      <c r="W25" s="146"/>
      <c r="X25" s="131"/>
      <c r="Y25" s="102"/>
      <c r="Z25" s="97"/>
      <c r="AA25" s="103"/>
      <c r="AB25" s="103"/>
      <c r="AC25" s="143"/>
      <c r="AD25" s="44" t="s">
        <v>48</v>
      </c>
      <c r="AE25" s="39">
        <v>15.13</v>
      </c>
      <c r="AF25" s="40">
        <v>24.37</v>
      </c>
      <c r="AG25" s="34">
        <v>3.0999999999999999E-3</v>
      </c>
      <c r="AH25" s="27">
        <v>9.1000000000000004E-3</v>
      </c>
      <c r="AI25" s="27">
        <v>0.4</v>
      </c>
    </row>
    <row r="26" spans="1:36" s="43" customFormat="1" ht="15" customHeight="1" x14ac:dyDescent="0.3">
      <c r="A26" s="144"/>
      <c r="B26" s="144"/>
      <c r="C26" s="144"/>
      <c r="D26" s="144"/>
      <c r="E26" s="145"/>
      <c r="F26" s="145"/>
      <c r="G26" s="145"/>
      <c r="H26" s="144"/>
      <c r="I26" s="144"/>
      <c r="J26" s="144"/>
      <c r="K26" s="146"/>
      <c r="L26" s="144"/>
      <c r="M26" s="144"/>
      <c r="N26" s="144"/>
      <c r="O26" s="147"/>
      <c r="P26" s="144"/>
      <c r="Q26" s="148"/>
      <c r="R26" s="147"/>
      <c r="S26" s="147"/>
      <c r="T26" s="144"/>
      <c r="U26" s="148"/>
      <c r="V26" s="148"/>
      <c r="W26" s="146"/>
      <c r="X26" s="131"/>
      <c r="Y26" s="102"/>
      <c r="Z26" s="97"/>
      <c r="AA26" s="103"/>
      <c r="AB26" s="103"/>
      <c r="AC26" s="143"/>
      <c r="AD26" s="44" t="s">
        <v>41</v>
      </c>
      <c r="AE26" s="39">
        <v>29.1</v>
      </c>
      <c r="AF26" s="40">
        <v>39.47</v>
      </c>
      <c r="AG26" s="34">
        <v>5.4999999999999997E-3</v>
      </c>
      <c r="AH26" s="27">
        <v>1.3599999999999999E-2</v>
      </c>
      <c r="AI26" s="27">
        <v>0.35</v>
      </c>
    </row>
    <row r="27" spans="1:36" s="43" customFormat="1" ht="15" customHeight="1" x14ac:dyDescent="0.3">
      <c r="A27" s="144"/>
      <c r="B27" s="144"/>
      <c r="C27" s="144"/>
      <c r="D27" s="144"/>
      <c r="E27" s="145"/>
      <c r="F27" s="145"/>
      <c r="G27" s="145"/>
      <c r="H27" s="144"/>
      <c r="I27" s="144"/>
      <c r="J27" s="144"/>
      <c r="K27" s="146"/>
      <c r="L27" s="144"/>
      <c r="M27" s="144"/>
      <c r="N27" s="144"/>
      <c r="O27" s="147"/>
      <c r="P27" s="144"/>
      <c r="Q27" s="148"/>
      <c r="R27" s="147"/>
      <c r="S27" s="147"/>
      <c r="T27" s="144"/>
      <c r="U27" s="148"/>
      <c r="V27" s="148"/>
      <c r="W27" s="146"/>
      <c r="X27" s="131"/>
      <c r="Y27" s="102"/>
      <c r="Z27" s="97"/>
      <c r="AA27" s="103"/>
      <c r="AB27" s="103"/>
      <c r="AC27" s="143"/>
      <c r="AD27" s="44" t="s">
        <v>165</v>
      </c>
      <c r="AE27" s="39">
        <v>21.85</v>
      </c>
      <c r="AF27" s="40">
        <v>38.479999999999997</v>
      </c>
      <c r="AG27" s="34">
        <v>4.4999999999999997E-3</v>
      </c>
      <c r="AH27" s="27">
        <v>1.43E-2</v>
      </c>
      <c r="AI27" s="27">
        <v>0.4</v>
      </c>
    </row>
    <row r="28" spans="1:36" s="43" customFormat="1" ht="15" customHeight="1" x14ac:dyDescent="0.3">
      <c r="A28" s="144"/>
      <c r="B28" s="144"/>
      <c r="C28" s="144"/>
      <c r="D28" s="144"/>
      <c r="E28" s="145"/>
      <c r="F28" s="145"/>
      <c r="G28" s="145"/>
      <c r="H28" s="144"/>
      <c r="I28" s="144"/>
      <c r="J28" s="144"/>
      <c r="K28" s="146"/>
      <c r="L28" s="144"/>
      <c r="M28" s="144"/>
      <c r="N28" s="144"/>
      <c r="O28" s="147"/>
      <c r="P28" s="144"/>
      <c r="Q28" s="148"/>
      <c r="R28" s="147"/>
      <c r="S28" s="147"/>
      <c r="T28" s="144"/>
      <c r="U28" s="148"/>
      <c r="V28" s="148"/>
      <c r="W28" s="146"/>
      <c r="X28" s="131"/>
      <c r="Y28" s="102"/>
      <c r="Z28" s="97"/>
      <c r="AA28" s="103"/>
      <c r="AB28" s="103"/>
      <c r="AC28" s="143"/>
      <c r="AD28" s="44" t="s">
        <v>23</v>
      </c>
      <c r="AE28" s="30">
        <v>36.75</v>
      </c>
      <c r="AF28" s="31">
        <v>48.59</v>
      </c>
      <c r="AG28" s="35">
        <v>9.1999999999999998E-3</v>
      </c>
      <c r="AH28" s="28">
        <v>1.8100000000000002E-2</v>
      </c>
      <c r="AI28" s="28">
        <v>0.4</v>
      </c>
    </row>
    <row r="29" spans="1:36" s="43" customFormat="1" ht="15" customHeight="1" x14ac:dyDescent="0.3">
      <c r="A29" s="144"/>
      <c r="B29" s="144"/>
      <c r="C29" s="144"/>
      <c r="D29" s="144"/>
      <c r="E29" s="145"/>
      <c r="F29" s="145"/>
      <c r="G29" s="145"/>
      <c r="H29" s="144"/>
      <c r="I29" s="144"/>
      <c r="J29" s="144"/>
      <c r="K29" s="146"/>
      <c r="L29" s="144"/>
      <c r="M29" s="144"/>
      <c r="N29" s="144"/>
      <c r="O29" s="147"/>
      <c r="P29" s="144"/>
      <c r="Q29" s="148"/>
      <c r="R29" s="147"/>
      <c r="S29" s="147"/>
      <c r="T29" s="144"/>
      <c r="U29" s="148"/>
      <c r="V29" s="148"/>
      <c r="W29" s="146"/>
      <c r="X29" s="131"/>
      <c r="Y29" s="102"/>
      <c r="Z29" s="97"/>
      <c r="AA29" s="103"/>
      <c r="AB29" s="103"/>
      <c r="AC29" s="143"/>
    </row>
    <row r="30" spans="1:36" s="43" customFormat="1" ht="15" customHeight="1" x14ac:dyDescent="0.3">
      <c r="A30" s="97"/>
      <c r="B30" s="97"/>
      <c r="C30" s="97"/>
      <c r="D30" s="97"/>
      <c r="E30" s="98"/>
      <c r="F30" s="98"/>
      <c r="G30" s="98"/>
      <c r="H30" s="97"/>
      <c r="I30" s="97"/>
      <c r="J30" s="97"/>
      <c r="K30" s="99"/>
      <c r="L30" s="97"/>
      <c r="M30" s="97"/>
      <c r="N30" s="97"/>
      <c r="O30" s="100"/>
      <c r="P30" s="97"/>
      <c r="Q30" s="101"/>
      <c r="R30" s="100"/>
      <c r="S30" s="100"/>
      <c r="T30" s="97"/>
      <c r="U30" s="101"/>
      <c r="V30" s="101"/>
      <c r="W30" s="99"/>
      <c r="X30" s="131"/>
      <c r="Y30" s="102"/>
      <c r="Z30" s="97"/>
      <c r="AA30" s="103"/>
      <c r="AB30" s="103"/>
      <c r="AC30" s="143"/>
    </row>
    <row r="31" spans="1:36" s="102" customFormat="1" ht="15" customHeight="1" x14ac:dyDescent="0.3">
      <c r="A31" s="97"/>
      <c r="B31" s="97"/>
      <c r="C31" s="97"/>
      <c r="D31" s="97"/>
      <c r="E31" s="98"/>
      <c r="F31" s="98"/>
      <c r="G31" s="98"/>
      <c r="H31" s="97"/>
      <c r="I31" s="97"/>
      <c r="J31" s="97"/>
      <c r="K31" s="99"/>
      <c r="L31" s="97"/>
      <c r="M31" s="97"/>
      <c r="N31" s="97"/>
      <c r="O31" s="100"/>
      <c r="P31" s="97"/>
      <c r="Q31" s="101"/>
      <c r="R31" s="100"/>
      <c r="S31" s="100"/>
      <c r="T31" s="97"/>
      <c r="U31" s="101"/>
      <c r="V31" s="101"/>
      <c r="W31" s="99"/>
      <c r="X31" s="118"/>
      <c r="Z31" s="97"/>
      <c r="AA31" s="103"/>
      <c r="AB31" s="103"/>
      <c r="AC31" s="103"/>
      <c r="AD31" s="43"/>
      <c r="AE31" s="43"/>
      <c r="AF31" s="43"/>
      <c r="AG31" s="43"/>
      <c r="AH31" s="43"/>
      <c r="AI31" s="43"/>
      <c r="AJ31" s="43"/>
    </row>
    <row r="32" spans="1:36" s="102" customFormat="1" ht="15" customHeight="1" x14ac:dyDescent="0.3">
      <c r="A32" s="97"/>
      <c r="B32" s="97"/>
      <c r="C32" s="97"/>
      <c r="D32" s="97"/>
      <c r="E32" s="98"/>
      <c r="F32" s="98"/>
      <c r="G32" s="98"/>
      <c r="H32" s="97"/>
      <c r="I32" s="97"/>
      <c r="J32" s="97"/>
      <c r="K32" s="99"/>
      <c r="L32" s="97"/>
      <c r="M32" s="97"/>
      <c r="N32" s="97"/>
      <c r="O32" s="100"/>
      <c r="P32" s="97"/>
      <c r="Q32" s="101"/>
      <c r="R32" s="100"/>
      <c r="S32" s="100"/>
      <c r="T32" s="97"/>
      <c r="U32" s="101"/>
      <c r="V32" s="101"/>
      <c r="W32" s="99"/>
      <c r="X32" s="118"/>
      <c r="Z32" s="97"/>
      <c r="AA32" s="103"/>
      <c r="AB32" s="103"/>
      <c r="AC32" s="103"/>
      <c r="AD32" s="43"/>
      <c r="AE32" s="43"/>
      <c r="AF32" s="43"/>
      <c r="AG32" s="43"/>
      <c r="AH32" s="43"/>
      <c r="AI32" s="43"/>
      <c r="AJ32" s="43"/>
    </row>
    <row r="33" spans="1:36" s="102" customFormat="1" ht="15" customHeight="1" x14ac:dyDescent="0.3">
      <c r="A33" s="97"/>
      <c r="B33" s="97"/>
      <c r="C33" s="97"/>
      <c r="D33" s="97"/>
      <c r="E33" s="98"/>
      <c r="F33" s="98"/>
      <c r="G33" s="98"/>
      <c r="H33" s="97"/>
      <c r="I33" s="97"/>
      <c r="J33" s="97"/>
      <c r="K33" s="99"/>
      <c r="L33" s="97"/>
      <c r="M33" s="97"/>
      <c r="N33" s="97"/>
      <c r="O33" s="100"/>
      <c r="P33" s="97"/>
      <c r="Q33" s="101"/>
      <c r="R33" s="100"/>
      <c r="S33" s="100"/>
      <c r="T33" s="97"/>
      <c r="U33" s="101"/>
      <c r="V33" s="101"/>
      <c r="W33" s="99"/>
      <c r="X33" s="118"/>
      <c r="Z33" s="97"/>
      <c r="AA33" s="103"/>
      <c r="AB33" s="103"/>
      <c r="AC33" s="103"/>
      <c r="AD33" s="43"/>
      <c r="AE33" s="43"/>
      <c r="AF33" s="43"/>
      <c r="AG33" s="43"/>
      <c r="AH33" s="43"/>
      <c r="AI33" s="43"/>
      <c r="AJ33" s="43"/>
    </row>
    <row r="34" spans="1:36" s="102" customFormat="1" ht="15" customHeight="1" x14ac:dyDescent="0.3">
      <c r="A34" s="97"/>
      <c r="B34" s="97"/>
      <c r="C34" s="97"/>
      <c r="D34" s="97"/>
      <c r="E34" s="98"/>
      <c r="F34" s="98"/>
      <c r="G34" s="98"/>
      <c r="H34" s="97"/>
      <c r="I34" s="97"/>
      <c r="J34" s="97"/>
      <c r="K34" s="99"/>
      <c r="L34" s="97"/>
      <c r="M34" s="97"/>
      <c r="N34" s="97"/>
      <c r="O34" s="100"/>
      <c r="P34" s="97"/>
      <c r="Q34" s="101"/>
      <c r="R34" s="100"/>
      <c r="S34" s="100"/>
      <c r="T34" s="97"/>
      <c r="U34" s="101"/>
      <c r="V34" s="101"/>
      <c r="W34" s="99"/>
      <c r="X34" s="118"/>
      <c r="Z34" s="97"/>
      <c r="AA34" s="103"/>
      <c r="AB34" s="103"/>
      <c r="AC34" s="103"/>
      <c r="AD34" s="43"/>
      <c r="AE34" s="43"/>
      <c r="AF34" s="43"/>
      <c r="AG34" s="43"/>
      <c r="AH34" s="43"/>
      <c r="AI34" s="43"/>
    </row>
    <row r="35" spans="1:36" s="102" customFormat="1" ht="15" customHeight="1" x14ac:dyDescent="0.3">
      <c r="A35" s="97"/>
      <c r="B35" s="97"/>
      <c r="C35" s="97"/>
      <c r="D35" s="97"/>
      <c r="E35" s="98"/>
      <c r="F35" s="98"/>
      <c r="G35" s="98"/>
      <c r="H35" s="97"/>
      <c r="I35" s="97"/>
      <c r="J35" s="97"/>
      <c r="K35" s="99"/>
      <c r="L35" s="97"/>
      <c r="M35" s="97"/>
      <c r="N35" s="97"/>
      <c r="O35" s="100"/>
      <c r="P35" s="97"/>
      <c r="Q35" s="101"/>
      <c r="R35" s="100"/>
      <c r="S35" s="100"/>
      <c r="T35" s="97"/>
      <c r="U35" s="101"/>
      <c r="V35" s="101"/>
      <c r="W35" s="99"/>
      <c r="X35" s="118"/>
      <c r="Z35" s="97"/>
      <c r="AA35" s="103"/>
      <c r="AB35" s="103"/>
      <c r="AC35" s="103"/>
      <c r="AD35" s="43"/>
      <c r="AE35" s="43"/>
      <c r="AF35" s="43"/>
      <c r="AG35" s="43"/>
      <c r="AH35" s="43"/>
      <c r="AI35" s="43"/>
    </row>
    <row r="36" spans="1:36" s="102" customFormat="1" ht="15" customHeight="1" x14ac:dyDescent="0.3">
      <c r="A36" s="97"/>
      <c r="B36" s="97"/>
      <c r="C36" s="97"/>
      <c r="D36" s="97"/>
      <c r="E36" s="98"/>
      <c r="F36" s="98"/>
      <c r="G36" s="98"/>
      <c r="H36" s="97"/>
      <c r="I36" s="97"/>
      <c r="J36" s="97"/>
      <c r="K36" s="99"/>
      <c r="L36" s="97"/>
      <c r="M36" s="97"/>
      <c r="N36" s="97"/>
      <c r="O36" s="100"/>
      <c r="P36" s="97"/>
      <c r="Q36" s="101"/>
      <c r="R36" s="100"/>
      <c r="S36" s="100"/>
      <c r="T36" s="97"/>
      <c r="U36" s="101"/>
      <c r="V36" s="101"/>
      <c r="W36" s="99"/>
      <c r="X36" s="118"/>
      <c r="Z36" s="97"/>
      <c r="AA36" s="103"/>
      <c r="AB36" s="103"/>
      <c r="AC36" s="103"/>
    </row>
    <row r="37" spans="1:36" s="102" customFormat="1" ht="15" customHeight="1" x14ac:dyDescent="0.3">
      <c r="A37" s="97"/>
      <c r="B37" s="97"/>
      <c r="C37" s="97"/>
      <c r="D37" s="97"/>
      <c r="E37" s="98"/>
      <c r="F37" s="98"/>
      <c r="G37" s="98"/>
      <c r="H37" s="97"/>
      <c r="I37" s="97"/>
      <c r="J37" s="97"/>
      <c r="K37" s="99"/>
      <c r="L37" s="97"/>
      <c r="M37" s="97"/>
      <c r="N37" s="97"/>
      <c r="O37" s="100"/>
      <c r="P37" s="97"/>
      <c r="Q37" s="101"/>
      <c r="R37" s="100"/>
      <c r="S37" s="100"/>
      <c r="T37" s="97"/>
      <c r="U37" s="101"/>
      <c r="V37" s="101"/>
      <c r="W37" s="100"/>
      <c r="X37" s="118"/>
      <c r="Z37" s="97"/>
      <c r="AA37" s="103"/>
      <c r="AB37" s="103"/>
      <c r="AC37" s="103"/>
    </row>
    <row r="38" spans="1:36" s="102" customFormat="1" ht="15" customHeight="1" x14ac:dyDescent="0.3">
      <c r="A38" s="97"/>
      <c r="B38" s="97"/>
      <c r="C38" s="97"/>
      <c r="D38" s="97"/>
      <c r="E38" s="98"/>
      <c r="F38" s="98"/>
      <c r="G38" s="98"/>
      <c r="H38" s="97"/>
      <c r="I38" s="97"/>
      <c r="J38" s="97"/>
      <c r="K38" s="99"/>
      <c r="L38" s="97"/>
      <c r="M38" s="97"/>
      <c r="N38" s="97"/>
      <c r="O38" s="100"/>
      <c r="P38" s="97"/>
      <c r="Q38" s="101"/>
      <c r="R38" s="100"/>
      <c r="S38" s="100"/>
      <c r="T38" s="97"/>
      <c r="U38" s="101"/>
      <c r="V38" s="101"/>
      <c r="W38" s="99"/>
      <c r="X38" s="118"/>
      <c r="Z38" s="97"/>
      <c r="AA38" s="103"/>
      <c r="AB38" s="103"/>
      <c r="AC38" s="103"/>
    </row>
    <row r="39" spans="1:36" s="102" customFormat="1" ht="15" customHeight="1" x14ac:dyDescent="0.3">
      <c r="A39" s="97"/>
      <c r="B39" s="97"/>
      <c r="C39" s="97"/>
      <c r="D39" s="97"/>
      <c r="E39" s="98"/>
      <c r="F39" s="98"/>
      <c r="G39" s="98"/>
      <c r="H39" s="97"/>
      <c r="I39" s="97"/>
      <c r="J39" s="97"/>
      <c r="K39" s="100"/>
      <c r="L39" s="97"/>
      <c r="M39" s="97"/>
      <c r="N39" s="97"/>
      <c r="O39" s="99"/>
      <c r="P39" s="97"/>
      <c r="Q39" s="101"/>
      <c r="R39" s="100"/>
      <c r="S39" s="100"/>
      <c r="T39" s="97"/>
      <c r="U39" s="101"/>
      <c r="V39" s="101"/>
      <c r="W39" s="100"/>
      <c r="X39" s="118"/>
      <c r="Z39" s="97"/>
      <c r="AA39" s="103"/>
      <c r="AB39" s="103"/>
      <c r="AC39" s="103"/>
    </row>
    <row r="40" spans="1:36" s="102" customFormat="1" ht="13.8" x14ac:dyDescent="0.25">
      <c r="A40" s="97"/>
      <c r="B40" s="97"/>
      <c r="C40" s="97"/>
      <c r="D40" s="97"/>
      <c r="E40" s="98"/>
      <c r="F40" s="98"/>
      <c r="G40" s="98"/>
      <c r="H40" s="97"/>
      <c r="I40" s="97"/>
      <c r="J40" s="97"/>
      <c r="K40" s="100"/>
      <c r="L40" s="97"/>
      <c r="M40" s="97"/>
      <c r="N40" s="97"/>
      <c r="O40" s="99"/>
      <c r="P40" s="97"/>
      <c r="Q40" s="101"/>
      <c r="R40" s="100"/>
      <c r="S40" s="100"/>
      <c r="T40" s="97"/>
      <c r="U40" s="101"/>
      <c r="V40" s="101"/>
      <c r="W40" s="99"/>
      <c r="X40" s="248"/>
      <c r="Z40" s="97"/>
      <c r="AA40" s="103"/>
      <c r="AB40" s="103"/>
      <c r="AC40" s="103"/>
    </row>
    <row r="41" spans="1:36" s="102" customFormat="1" ht="13.8" x14ac:dyDescent="0.25">
      <c r="A41" s="97"/>
      <c r="B41" s="97"/>
      <c r="C41" s="97"/>
      <c r="D41" s="97"/>
      <c r="E41" s="98"/>
      <c r="F41" s="98"/>
      <c r="G41" s="98"/>
      <c r="H41" s="97"/>
      <c r="I41" s="97"/>
      <c r="J41" s="97"/>
      <c r="K41" s="100"/>
      <c r="L41" s="97"/>
      <c r="M41" s="97"/>
      <c r="N41" s="97"/>
      <c r="O41" s="99"/>
      <c r="P41" s="97"/>
      <c r="Q41" s="101"/>
      <c r="R41" s="100"/>
      <c r="S41" s="100"/>
      <c r="T41" s="97"/>
      <c r="U41" s="101"/>
      <c r="V41" s="101"/>
      <c r="W41" s="99"/>
      <c r="X41" s="248"/>
      <c r="Z41" s="97"/>
      <c r="AA41" s="103"/>
      <c r="AB41" s="103"/>
      <c r="AC41" s="103"/>
    </row>
    <row r="42" spans="1:36" s="102" customFormat="1" ht="13.8" x14ac:dyDescent="0.25">
      <c r="A42" s="97"/>
      <c r="B42" s="97"/>
      <c r="C42" s="97"/>
      <c r="D42" s="97"/>
      <c r="E42" s="98"/>
      <c r="F42" s="98"/>
      <c r="G42" s="98"/>
      <c r="H42" s="97"/>
      <c r="I42" s="97"/>
      <c r="J42" s="97"/>
      <c r="K42" s="100"/>
      <c r="L42" s="97"/>
      <c r="M42" s="97"/>
      <c r="N42" s="97"/>
      <c r="O42" s="99"/>
      <c r="P42" s="97"/>
      <c r="Q42" s="101"/>
      <c r="R42" s="100"/>
      <c r="S42" s="100"/>
      <c r="T42" s="97"/>
      <c r="U42" s="101"/>
      <c r="V42" s="101"/>
      <c r="W42" s="100"/>
      <c r="X42" s="248"/>
      <c r="Z42" s="97"/>
      <c r="AA42" s="103"/>
      <c r="AB42" s="103"/>
      <c r="AC42" s="103"/>
    </row>
    <row r="43" spans="1:36" s="102" customFormat="1" ht="13.8" x14ac:dyDescent="0.25">
      <c r="A43" s="97"/>
      <c r="B43" s="97"/>
      <c r="C43" s="97"/>
      <c r="D43" s="97"/>
      <c r="E43" s="98"/>
      <c r="F43" s="98"/>
      <c r="G43" s="98"/>
      <c r="H43" s="97"/>
      <c r="I43" s="97"/>
      <c r="J43" s="97"/>
      <c r="K43" s="100"/>
      <c r="L43" s="97"/>
      <c r="M43" s="97"/>
      <c r="N43" s="97"/>
      <c r="O43" s="99"/>
      <c r="P43" s="97"/>
      <c r="Q43" s="101"/>
      <c r="R43" s="100"/>
      <c r="S43" s="100"/>
      <c r="T43" s="97"/>
      <c r="U43" s="101"/>
      <c r="V43" s="101"/>
      <c r="W43" s="99"/>
      <c r="X43" s="248"/>
      <c r="Z43" s="97"/>
      <c r="AA43" s="103"/>
      <c r="AB43" s="103"/>
      <c r="AC43" s="103"/>
    </row>
    <row r="44" spans="1:36" s="102" customFormat="1" ht="13.8" x14ac:dyDescent="0.25">
      <c r="A44" s="97"/>
      <c r="B44" s="97"/>
      <c r="C44" s="97"/>
      <c r="D44" s="97"/>
      <c r="E44" s="98"/>
      <c r="F44" s="98"/>
      <c r="G44" s="98"/>
      <c r="H44" s="97"/>
      <c r="I44" s="97"/>
      <c r="J44" s="97"/>
      <c r="K44" s="100"/>
      <c r="L44" s="97"/>
      <c r="M44" s="97"/>
      <c r="N44" s="97"/>
      <c r="O44" s="99"/>
      <c r="P44" s="97"/>
      <c r="Q44" s="101"/>
      <c r="R44" s="100"/>
      <c r="S44" s="100"/>
      <c r="T44" s="97"/>
      <c r="U44" s="101"/>
      <c r="V44" s="101"/>
      <c r="W44" s="99"/>
      <c r="X44" s="248"/>
      <c r="Z44" s="97"/>
      <c r="AA44" s="103"/>
      <c r="AB44" s="103"/>
      <c r="AC44" s="103"/>
    </row>
    <row r="45" spans="1:36" s="102" customFormat="1" ht="13.8" x14ac:dyDescent="0.25">
      <c r="A45" s="97"/>
      <c r="B45" s="97"/>
      <c r="C45" s="97"/>
      <c r="D45" s="97"/>
      <c r="E45" s="98"/>
      <c r="F45" s="98"/>
      <c r="G45" s="98"/>
      <c r="H45" s="97"/>
      <c r="I45" s="97"/>
      <c r="J45" s="97"/>
      <c r="K45" s="100"/>
      <c r="L45" s="97"/>
      <c r="M45" s="97"/>
      <c r="N45" s="97"/>
      <c r="O45" s="99"/>
      <c r="P45" s="97"/>
      <c r="Q45" s="101"/>
      <c r="R45" s="100"/>
      <c r="S45" s="100"/>
      <c r="T45" s="97"/>
      <c r="U45" s="101"/>
      <c r="V45" s="101"/>
      <c r="W45" s="100"/>
      <c r="X45" s="248"/>
      <c r="Z45" s="97"/>
      <c r="AA45" s="103"/>
      <c r="AB45" s="103"/>
      <c r="AC45" s="103"/>
    </row>
    <row r="46" spans="1:36" s="102" customFormat="1" ht="13.8" x14ac:dyDescent="0.25">
      <c r="A46" s="97"/>
      <c r="B46" s="97"/>
      <c r="C46" s="97"/>
      <c r="D46" s="97"/>
      <c r="E46" s="98"/>
      <c r="F46" s="98"/>
      <c r="G46" s="98"/>
      <c r="H46" s="97"/>
      <c r="I46" s="97"/>
      <c r="J46" s="97"/>
      <c r="K46" s="100"/>
      <c r="L46" s="97"/>
      <c r="M46" s="97"/>
      <c r="N46" s="97"/>
      <c r="O46" s="99"/>
      <c r="P46" s="97"/>
      <c r="Q46" s="101"/>
      <c r="R46" s="100"/>
      <c r="S46" s="100"/>
      <c r="T46" s="97"/>
      <c r="U46" s="101"/>
      <c r="V46" s="101"/>
      <c r="W46" s="99"/>
      <c r="X46" s="248"/>
      <c r="Z46" s="97"/>
      <c r="AA46" s="103"/>
      <c r="AB46" s="103"/>
      <c r="AC46" s="103"/>
    </row>
    <row r="47" spans="1:36" s="102" customFormat="1" ht="13.8" x14ac:dyDescent="0.25">
      <c r="A47" s="97"/>
      <c r="B47" s="97"/>
      <c r="C47" s="97"/>
      <c r="D47" s="97"/>
      <c r="E47" s="98"/>
      <c r="F47" s="98"/>
      <c r="G47" s="98"/>
      <c r="H47" s="97"/>
      <c r="I47" s="97"/>
      <c r="J47" s="97"/>
      <c r="K47" s="100"/>
      <c r="L47" s="97"/>
      <c r="M47" s="97"/>
      <c r="N47" s="97"/>
      <c r="O47" s="99"/>
      <c r="P47" s="97"/>
      <c r="Q47" s="101"/>
      <c r="R47" s="100"/>
      <c r="S47" s="100"/>
      <c r="T47" s="97"/>
      <c r="U47" s="101"/>
      <c r="V47" s="101"/>
      <c r="W47" s="99"/>
      <c r="X47" s="248"/>
      <c r="Z47" s="97"/>
      <c r="AA47" s="103"/>
      <c r="AB47" s="103"/>
      <c r="AC47" s="103"/>
    </row>
    <row r="48" spans="1:36" s="102" customFormat="1" ht="13.8" x14ac:dyDescent="0.25">
      <c r="A48" s="97"/>
      <c r="B48" s="97"/>
      <c r="C48" s="97"/>
      <c r="D48" s="97"/>
      <c r="E48" s="98"/>
      <c r="F48" s="98"/>
      <c r="G48" s="98"/>
      <c r="H48" s="97"/>
      <c r="I48" s="97"/>
      <c r="J48" s="97"/>
      <c r="K48" s="100"/>
      <c r="L48" s="97"/>
      <c r="M48" s="97"/>
      <c r="N48" s="97"/>
      <c r="O48" s="99"/>
      <c r="P48" s="97"/>
      <c r="Q48" s="101"/>
      <c r="R48" s="100"/>
      <c r="S48" s="100"/>
      <c r="T48" s="97"/>
      <c r="U48" s="101"/>
      <c r="V48" s="101"/>
      <c r="W48" s="100"/>
      <c r="X48" s="248"/>
      <c r="Z48" s="97"/>
      <c r="AA48" s="103"/>
      <c r="AB48" s="103"/>
      <c r="AC48" s="103"/>
    </row>
    <row r="49" spans="1:36" s="102" customFormat="1" ht="13.8" x14ac:dyDescent="0.25">
      <c r="A49" s="97"/>
      <c r="B49" s="97"/>
      <c r="C49" s="97"/>
      <c r="D49" s="97"/>
      <c r="E49" s="98"/>
      <c r="F49" s="98"/>
      <c r="G49" s="98"/>
      <c r="H49" s="97"/>
      <c r="I49" s="97"/>
      <c r="J49" s="97"/>
      <c r="K49" s="100"/>
      <c r="L49" s="97"/>
      <c r="M49" s="97"/>
      <c r="N49" s="97"/>
      <c r="O49" s="99"/>
      <c r="P49" s="97"/>
      <c r="Q49" s="101"/>
      <c r="R49" s="100"/>
      <c r="S49" s="100"/>
      <c r="T49" s="97"/>
      <c r="U49" s="101"/>
      <c r="V49" s="101"/>
      <c r="W49" s="99"/>
      <c r="X49" s="248"/>
      <c r="Z49" s="97"/>
      <c r="AA49" s="103"/>
      <c r="AB49" s="103"/>
      <c r="AC49" s="103"/>
    </row>
    <row r="50" spans="1:36" s="102" customFormat="1" ht="13.8" x14ac:dyDescent="0.25">
      <c r="A50" s="97"/>
      <c r="B50" s="97"/>
      <c r="C50" s="97"/>
      <c r="D50" s="97"/>
      <c r="E50" s="98"/>
      <c r="F50" s="98"/>
      <c r="G50" s="98"/>
      <c r="H50" s="97"/>
      <c r="I50" s="97"/>
      <c r="J50" s="97"/>
      <c r="K50" s="100"/>
      <c r="L50" s="97"/>
      <c r="M50" s="97"/>
      <c r="N50" s="97"/>
      <c r="O50" s="99"/>
      <c r="P50" s="97"/>
      <c r="Q50" s="101"/>
      <c r="R50" s="100"/>
      <c r="S50" s="100"/>
      <c r="T50" s="97"/>
      <c r="U50" s="101"/>
      <c r="V50" s="101"/>
      <c r="W50" s="99"/>
      <c r="X50" s="248"/>
      <c r="Z50" s="97"/>
      <c r="AA50" s="103"/>
      <c r="AB50" s="103"/>
      <c r="AC50" s="103"/>
    </row>
    <row r="51" spans="1:36" s="102" customFormat="1" ht="13.8" x14ac:dyDescent="0.25">
      <c r="A51" s="97"/>
      <c r="B51" s="97"/>
      <c r="C51" s="97"/>
      <c r="D51" s="97"/>
      <c r="E51" s="98"/>
      <c r="F51" s="98"/>
      <c r="G51" s="98"/>
      <c r="H51" s="97"/>
      <c r="I51" s="97"/>
      <c r="J51" s="97"/>
      <c r="K51" s="100"/>
      <c r="L51" s="97"/>
      <c r="M51" s="97"/>
      <c r="N51" s="97"/>
      <c r="O51" s="99"/>
      <c r="P51" s="97"/>
      <c r="Q51" s="101"/>
      <c r="R51" s="100"/>
      <c r="S51" s="100"/>
      <c r="T51" s="97"/>
      <c r="U51" s="101"/>
      <c r="V51" s="101"/>
      <c r="W51" s="100"/>
      <c r="X51" s="248"/>
      <c r="Z51" s="97"/>
      <c r="AA51" s="103"/>
      <c r="AB51" s="103"/>
      <c r="AC51" s="103"/>
    </row>
    <row r="52" spans="1:36" s="102" customFormat="1" ht="13.8" x14ac:dyDescent="0.25">
      <c r="A52" s="97"/>
      <c r="B52" s="97"/>
      <c r="C52" s="97"/>
      <c r="D52" s="97"/>
      <c r="E52" s="98"/>
      <c r="F52" s="98"/>
      <c r="G52" s="98"/>
      <c r="H52" s="97"/>
      <c r="I52" s="97"/>
      <c r="J52" s="97"/>
      <c r="K52" s="100"/>
      <c r="L52" s="97"/>
      <c r="M52" s="97"/>
      <c r="N52" s="97"/>
      <c r="O52" s="99"/>
      <c r="P52" s="97"/>
      <c r="Q52" s="101"/>
      <c r="R52" s="100"/>
      <c r="S52" s="100"/>
      <c r="T52" s="97"/>
      <c r="U52" s="101"/>
      <c r="V52" s="101"/>
      <c r="W52" s="99"/>
      <c r="X52" s="248"/>
      <c r="Z52" s="97"/>
      <c r="AA52" s="103"/>
      <c r="AB52" s="103"/>
      <c r="AC52" s="103"/>
    </row>
    <row r="53" spans="1:36" s="102" customFormat="1" ht="13.8" x14ac:dyDescent="0.25">
      <c r="A53" s="97"/>
      <c r="B53" s="97"/>
      <c r="C53" s="97"/>
      <c r="D53" s="97"/>
      <c r="E53" s="98"/>
      <c r="F53" s="98"/>
      <c r="G53" s="98"/>
      <c r="H53" s="97"/>
      <c r="I53" s="97"/>
      <c r="J53" s="97"/>
      <c r="K53" s="100"/>
      <c r="L53" s="97"/>
      <c r="M53" s="97"/>
      <c r="N53" s="97"/>
      <c r="O53" s="99"/>
      <c r="P53" s="97"/>
      <c r="Q53" s="101"/>
      <c r="R53" s="100"/>
      <c r="S53" s="100"/>
      <c r="T53" s="97"/>
      <c r="U53" s="101"/>
      <c r="V53" s="101"/>
      <c r="W53" s="99"/>
      <c r="X53" s="248"/>
      <c r="Z53" s="97"/>
      <c r="AA53" s="103"/>
      <c r="AB53" s="103"/>
      <c r="AC53" s="103"/>
    </row>
    <row r="54" spans="1:36" s="102" customFormat="1" x14ac:dyDescent="0.25">
      <c r="A54" s="97"/>
      <c r="B54" s="97"/>
      <c r="C54" s="97"/>
      <c r="D54" s="97"/>
      <c r="E54" s="98"/>
      <c r="F54" s="98"/>
      <c r="G54" s="98"/>
      <c r="H54" s="97"/>
      <c r="I54" s="97"/>
      <c r="J54" s="97"/>
      <c r="K54" s="100"/>
      <c r="L54" s="97"/>
      <c r="M54" s="97"/>
      <c r="N54" s="97"/>
      <c r="O54" s="99"/>
      <c r="P54" s="97"/>
      <c r="Q54" s="101"/>
      <c r="R54" s="100"/>
      <c r="S54" s="100"/>
      <c r="T54" s="97"/>
      <c r="U54" s="101"/>
      <c r="V54" s="101"/>
      <c r="W54" s="100"/>
      <c r="X54" s="248"/>
      <c r="Z54" s="97"/>
      <c r="AA54" s="103"/>
      <c r="AB54" s="103"/>
      <c r="AC54" s="103"/>
      <c r="AJ54" s="43"/>
    </row>
    <row r="55" spans="1:36" s="102" customFormat="1" x14ac:dyDescent="0.25">
      <c r="A55" s="97"/>
      <c r="B55" s="97"/>
      <c r="C55" s="97"/>
      <c r="D55" s="97"/>
      <c r="E55" s="98"/>
      <c r="F55" s="98"/>
      <c r="G55" s="98"/>
      <c r="H55" s="97"/>
      <c r="I55" s="97"/>
      <c r="J55" s="97"/>
      <c r="K55" s="100"/>
      <c r="L55" s="97"/>
      <c r="M55" s="97"/>
      <c r="N55" s="97"/>
      <c r="O55" s="99"/>
      <c r="P55" s="97"/>
      <c r="Q55" s="101"/>
      <c r="R55" s="100"/>
      <c r="S55" s="100"/>
      <c r="T55" s="97"/>
      <c r="U55" s="101"/>
      <c r="V55" s="101"/>
      <c r="W55" s="99"/>
      <c r="X55" s="248"/>
      <c r="Z55" s="97"/>
      <c r="AA55" s="103"/>
      <c r="AB55" s="103"/>
      <c r="AC55" s="103"/>
      <c r="AJ55" s="43"/>
    </row>
    <row r="56" spans="1:36" s="102" customFormat="1" x14ac:dyDescent="0.25">
      <c r="A56" s="97"/>
      <c r="B56" s="97"/>
      <c r="C56" s="97"/>
      <c r="D56" s="97"/>
      <c r="E56" s="98"/>
      <c r="F56" s="98"/>
      <c r="G56" s="98"/>
      <c r="H56" s="97"/>
      <c r="I56" s="97"/>
      <c r="J56" s="97"/>
      <c r="K56" s="100"/>
      <c r="L56" s="97"/>
      <c r="M56" s="97"/>
      <c r="N56" s="97"/>
      <c r="O56" s="99"/>
      <c r="P56" s="97"/>
      <c r="Q56" s="101"/>
      <c r="R56" s="100"/>
      <c r="S56" s="100"/>
      <c r="T56" s="97"/>
      <c r="U56" s="101"/>
      <c r="V56" s="101"/>
      <c r="W56" s="99"/>
      <c r="X56" s="248"/>
      <c r="Z56" s="97"/>
      <c r="AA56" s="103"/>
      <c r="AB56" s="103"/>
      <c r="AC56" s="103"/>
      <c r="AD56" s="43"/>
      <c r="AE56" s="43"/>
      <c r="AF56" s="43"/>
      <c r="AG56" s="43"/>
      <c r="AH56" s="43"/>
      <c r="AI56" s="43"/>
      <c r="AJ56" s="43"/>
    </row>
    <row r="57" spans="1:36" s="102" customFormat="1" x14ac:dyDescent="0.25">
      <c r="A57" s="97"/>
      <c r="B57" s="97"/>
      <c r="C57" s="97"/>
      <c r="D57" s="97"/>
      <c r="E57" s="98"/>
      <c r="F57" s="98"/>
      <c r="G57" s="98"/>
      <c r="H57" s="97"/>
      <c r="I57" s="97"/>
      <c r="J57" s="97"/>
      <c r="K57" s="100"/>
      <c r="L57" s="97"/>
      <c r="M57" s="97"/>
      <c r="N57" s="97"/>
      <c r="O57" s="99"/>
      <c r="P57" s="97"/>
      <c r="Q57" s="101"/>
      <c r="R57" s="100"/>
      <c r="S57" s="100"/>
      <c r="T57" s="97"/>
      <c r="U57" s="101"/>
      <c r="V57" s="101"/>
      <c r="W57" s="99"/>
      <c r="X57" s="248"/>
      <c r="Z57" s="97"/>
      <c r="AA57" s="103"/>
      <c r="AB57" s="103"/>
      <c r="AC57" s="103"/>
      <c r="AD57" s="43"/>
      <c r="AE57" s="43"/>
      <c r="AF57" s="43"/>
      <c r="AG57" s="43"/>
      <c r="AH57" s="43"/>
      <c r="AI57" s="43"/>
      <c r="AJ57" s="43"/>
    </row>
    <row r="58" spans="1:36" s="102" customFormat="1" x14ac:dyDescent="0.25">
      <c r="A58" s="97"/>
      <c r="B58" s="97"/>
      <c r="C58" s="97"/>
      <c r="D58" s="97"/>
      <c r="E58" s="98"/>
      <c r="F58" s="98"/>
      <c r="G58" s="98"/>
      <c r="H58" s="97"/>
      <c r="I58" s="97"/>
      <c r="J58" s="97"/>
      <c r="K58" s="100"/>
      <c r="L58" s="97"/>
      <c r="M58" s="97"/>
      <c r="N58" s="97"/>
      <c r="O58" s="99"/>
      <c r="P58" s="97"/>
      <c r="Q58" s="101"/>
      <c r="R58" s="100"/>
      <c r="S58" s="100"/>
      <c r="T58" s="97"/>
      <c r="U58" s="101"/>
      <c r="V58" s="101"/>
      <c r="W58" s="100"/>
      <c r="X58" s="248"/>
      <c r="Z58" s="97"/>
      <c r="AA58" s="103"/>
      <c r="AB58" s="103"/>
      <c r="AC58" s="103"/>
      <c r="AD58" s="43"/>
      <c r="AE58" s="43"/>
      <c r="AF58" s="43"/>
      <c r="AG58" s="43"/>
      <c r="AH58" s="43"/>
      <c r="AI58" s="43"/>
      <c r="AJ58" s="43"/>
    </row>
    <row r="59" spans="1:36" s="102" customFormat="1" x14ac:dyDescent="0.25">
      <c r="A59" s="97"/>
      <c r="B59" s="97"/>
      <c r="C59" s="97"/>
      <c r="D59" s="97"/>
      <c r="E59" s="98"/>
      <c r="F59" s="98"/>
      <c r="G59" s="98"/>
      <c r="H59" s="97"/>
      <c r="I59" s="97"/>
      <c r="J59" s="97"/>
      <c r="K59" s="100"/>
      <c r="L59" s="97"/>
      <c r="M59" s="97"/>
      <c r="N59" s="97"/>
      <c r="O59" s="99"/>
      <c r="P59" s="97"/>
      <c r="Q59" s="101"/>
      <c r="R59" s="100"/>
      <c r="S59" s="100"/>
      <c r="T59" s="97"/>
      <c r="U59" s="101"/>
      <c r="V59" s="101"/>
      <c r="W59" s="99"/>
      <c r="X59" s="248"/>
      <c r="Z59" s="97"/>
      <c r="AA59" s="103"/>
      <c r="AB59" s="103"/>
      <c r="AC59" s="103"/>
      <c r="AD59" s="43"/>
      <c r="AE59" s="43"/>
      <c r="AF59" s="43"/>
      <c r="AG59" s="43"/>
      <c r="AH59" s="43"/>
      <c r="AI59" s="43"/>
      <c r="AJ59" s="43"/>
    </row>
    <row r="60" spans="1:36" s="102" customFormat="1" x14ac:dyDescent="0.25">
      <c r="A60" s="97"/>
      <c r="B60" s="97"/>
      <c r="C60" s="97"/>
      <c r="D60" s="97"/>
      <c r="E60" s="98"/>
      <c r="F60" s="98"/>
      <c r="G60" s="98"/>
      <c r="H60" s="97"/>
      <c r="I60" s="97"/>
      <c r="J60" s="97"/>
      <c r="K60" s="100"/>
      <c r="L60" s="97"/>
      <c r="M60" s="97"/>
      <c r="N60" s="97"/>
      <c r="O60" s="99"/>
      <c r="P60" s="97"/>
      <c r="Q60" s="101"/>
      <c r="R60" s="100"/>
      <c r="S60" s="100"/>
      <c r="T60" s="97"/>
      <c r="U60" s="101"/>
      <c r="V60" s="101"/>
      <c r="W60" s="99"/>
      <c r="X60" s="248"/>
      <c r="Z60" s="97"/>
      <c r="AA60" s="103"/>
      <c r="AB60" s="103"/>
      <c r="AC60" s="103"/>
      <c r="AD60" s="43"/>
      <c r="AE60" s="43"/>
      <c r="AF60" s="43"/>
      <c r="AG60" s="43"/>
      <c r="AH60" s="43"/>
      <c r="AI60" s="43"/>
      <c r="AJ60" s="43"/>
    </row>
    <row r="61" spans="1:36" s="102" customFormat="1" x14ac:dyDescent="0.25">
      <c r="A61" s="97"/>
      <c r="B61" s="97"/>
      <c r="C61" s="97"/>
      <c r="D61" s="97"/>
      <c r="E61" s="98"/>
      <c r="F61" s="98"/>
      <c r="G61" s="98"/>
      <c r="H61" s="97"/>
      <c r="I61" s="97"/>
      <c r="J61" s="97"/>
      <c r="K61" s="100"/>
      <c r="L61" s="97"/>
      <c r="M61" s="97"/>
      <c r="N61" s="97"/>
      <c r="O61" s="99"/>
      <c r="P61" s="97"/>
      <c r="Q61" s="101"/>
      <c r="R61" s="100"/>
      <c r="S61" s="100"/>
      <c r="T61" s="97"/>
      <c r="U61" s="101"/>
      <c r="V61" s="101"/>
      <c r="W61" s="100"/>
      <c r="X61" s="248"/>
      <c r="Z61" s="97"/>
      <c r="AA61" s="103"/>
      <c r="AB61" s="103"/>
      <c r="AC61" s="103"/>
      <c r="AD61" s="43"/>
      <c r="AE61" s="43"/>
      <c r="AF61" s="43"/>
      <c r="AG61" s="43"/>
      <c r="AH61" s="43"/>
      <c r="AI61" s="43"/>
      <c r="AJ61" s="43"/>
    </row>
    <row r="62" spans="1:36" s="102" customFormat="1" x14ac:dyDescent="0.25">
      <c r="A62" s="97"/>
      <c r="B62" s="97"/>
      <c r="C62" s="97"/>
      <c r="D62" s="97"/>
      <c r="E62" s="98"/>
      <c r="F62" s="98"/>
      <c r="G62" s="98"/>
      <c r="H62" s="97"/>
      <c r="I62" s="97"/>
      <c r="J62" s="97"/>
      <c r="K62" s="100"/>
      <c r="L62" s="97"/>
      <c r="M62" s="97"/>
      <c r="N62" s="97"/>
      <c r="O62" s="99"/>
      <c r="P62" s="97"/>
      <c r="Q62" s="101"/>
      <c r="R62" s="100"/>
      <c r="S62" s="100"/>
      <c r="T62" s="97"/>
      <c r="U62" s="101"/>
      <c r="V62" s="101"/>
      <c r="W62" s="99"/>
      <c r="X62" s="248"/>
      <c r="Z62" s="97"/>
      <c r="AA62" s="103"/>
      <c r="AB62" s="103"/>
      <c r="AC62" s="103"/>
      <c r="AD62" s="43"/>
      <c r="AE62" s="43"/>
      <c r="AF62" s="43"/>
      <c r="AG62" s="43"/>
      <c r="AH62" s="43"/>
      <c r="AI62" s="43"/>
      <c r="AJ62" s="43"/>
    </row>
    <row r="63" spans="1:36" s="102" customFormat="1" x14ac:dyDescent="0.25">
      <c r="A63" s="97"/>
      <c r="B63" s="97"/>
      <c r="C63" s="97"/>
      <c r="D63" s="97"/>
      <c r="E63" s="98"/>
      <c r="F63" s="98"/>
      <c r="G63" s="98"/>
      <c r="H63" s="97"/>
      <c r="I63" s="97"/>
      <c r="J63" s="97"/>
      <c r="K63" s="100"/>
      <c r="L63" s="97"/>
      <c r="M63" s="97"/>
      <c r="N63" s="97"/>
      <c r="O63" s="99"/>
      <c r="P63" s="97"/>
      <c r="Q63" s="101"/>
      <c r="R63" s="100"/>
      <c r="S63" s="100"/>
      <c r="T63" s="97"/>
      <c r="U63" s="101"/>
      <c r="V63" s="101"/>
      <c r="W63" s="100"/>
      <c r="X63" s="248"/>
      <c r="Z63" s="97"/>
      <c r="AA63" s="103"/>
      <c r="AB63" s="103"/>
      <c r="AC63" s="103"/>
      <c r="AD63" s="43"/>
      <c r="AE63" s="43"/>
      <c r="AF63" s="43"/>
      <c r="AG63" s="43"/>
      <c r="AH63" s="43"/>
      <c r="AI63" s="43"/>
      <c r="AJ63" s="43"/>
    </row>
    <row r="64" spans="1:36" s="102" customFormat="1" x14ac:dyDescent="0.3">
      <c r="A64" s="97"/>
      <c r="B64" s="97"/>
      <c r="C64" s="97"/>
      <c r="D64" s="97"/>
      <c r="E64" s="98"/>
      <c r="F64" s="98"/>
      <c r="G64" s="98"/>
      <c r="H64" s="97"/>
      <c r="I64" s="97"/>
      <c r="J64" s="97"/>
      <c r="K64" s="100"/>
      <c r="L64" s="97"/>
      <c r="M64" s="97"/>
      <c r="N64" s="97"/>
      <c r="O64" s="99"/>
      <c r="P64" s="97"/>
      <c r="Q64" s="101"/>
      <c r="R64" s="100"/>
      <c r="S64" s="100"/>
      <c r="T64" s="97"/>
      <c r="U64" s="101"/>
      <c r="V64" s="101"/>
      <c r="W64" s="99"/>
      <c r="X64" s="248"/>
      <c r="Y64" s="96"/>
      <c r="Z64" s="96"/>
      <c r="AA64" s="96"/>
      <c r="AB64" s="96"/>
      <c r="AC64" s="103"/>
      <c r="AD64" s="43"/>
      <c r="AE64" s="43"/>
      <c r="AF64" s="43"/>
      <c r="AG64" s="43"/>
      <c r="AH64" s="43"/>
      <c r="AI64" s="43"/>
      <c r="AJ64" s="43"/>
    </row>
    <row r="65" spans="1:36" s="102" customFormat="1" x14ac:dyDescent="0.3">
      <c r="A65" s="97"/>
      <c r="B65" s="97"/>
      <c r="C65" s="97"/>
      <c r="D65" s="97"/>
      <c r="E65" s="98"/>
      <c r="F65" s="98"/>
      <c r="G65" s="98"/>
      <c r="H65" s="97"/>
      <c r="I65" s="97"/>
      <c r="J65" s="97"/>
      <c r="K65" s="100"/>
      <c r="L65" s="97"/>
      <c r="M65" s="97"/>
      <c r="N65" s="97"/>
      <c r="O65" s="99"/>
      <c r="P65" s="97"/>
      <c r="Q65" s="101"/>
      <c r="R65" s="100"/>
      <c r="S65" s="100"/>
      <c r="T65" s="97"/>
      <c r="U65" s="101"/>
      <c r="V65" s="101"/>
      <c r="W65" s="99"/>
      <c r="X65" s="248"/>
      <c r="Y65" s="96"/>
      <c r="Z65" s="96"/>
      <c r="AA65" s="96"/>
      <c r="AB65" s="96"/>
      <c r="AC65" s="103"/>
      <c r="AD65" s="43"/>
      <c r="AE65" s="43"/>
      <c r="AF65" s="43"/>
      <c r="AG65" s="43"/>
      <c r="AH65" s="43"/>
      <c r="AI65" s="43"/>
      <c r="AJ65" s="43"/>
    </row>
    <row r="66" spans="1:36" s="102" customFormat="1" x14ac:dyDescent="0.3">
      <c r="A66" s="97"/>
      <c r="B66" s="97"/>
      <c r="C66" s="97"/>
      <c r="D66" s="97"/>
      <c r="E66" s="98"/>
      <c r="F66" s="98"/>
      <c r="G66" s="98"/>
      <c r="H66" s="97"/>
      <c r="I66" s="97"/>
      <c r="J66" s="97"/>
      <c r="K66" s="100"/>
      <c r="L66" s="97"/>
      <c r="M66" s="97"/>
      <c r="N66" s="97"/>
      <c r="O66" s="99"/>
      <c r="P66" s="97"/>
      <c r="Q66" s="101"/>
      <c r="R66" s="100"/>
      <c r="S66" s="100"/>
      <c r="T66" s="97"/>
      <c r="U66" s="101"/>
      <c r="V66" s="101"/>
      <c r="W66" s="99"/>
      <c r="X66" s="248"/>
      <c r="Y66" s="96"/>
      <c r="Z66" s="96"/>
      <c r="AA66" s="96"/>
      <c r="AB66" s="96"/>
      <c r="AC66" s="103"/>
      <c r="AD66" s="43"/>
      <c r="AE66" s="43"/>
      <c r="AF66" s="43"/>
      <c r="AG66" s="43"/>
      <c r="AH66" s="43"/>
      <c r="AI66" s="43"/>
      <c r="AJ66" s="43"/>
    </row>
    <row r="67" spans="1:36" s="102" customFormat="1" x14ac:dyDescent="0.3">
      <c r="A67" s="97"/>
      <c r="B67" s="97"/>
      <c r="C67" s="97"/>
      <c r="D67" s="97"/>
      <c r="E67" s="98"/>
      <c r="F67" s="98"/>
      <c r="G67" s="98"/>
      <c r="H67" s="97"/>
      <c r="I67" s="97"/>
      <c r="J67" s="97"/>
      <c r="K67" s="100"/>
      <c r="L67" s="97"/>
      <c r="M67" s="97"/>
      <c r="N67" s="97"/>
      <c r="O67" s="99"/>
      <c r="P67" s="97"/>
      <c r="Q67" s="101"/>
      <c r="R67" s="100"/>
      <c r="S67" s="100"/>
      <c r="T67" s="97"/>
      <c r="U67" s="101"/>
      <c r="V67" s="101"/>
      <c r="W67" s="100"/>
      <c r="X67" s="248"/>
      <c r="Y67" s="96"/>
      <c r="Z67" s="96"/>
      <c r="AA67" s="96"/>
      <c r="AB67" s="96"/>
      <c r="AC67" s="103"/>
      <c r="AD67" s="43"/>
      <c r="AE67" s="43"/>
      <c r="AF67" s="43"/>
      <c r="AG67" s="43"/>
      <c r="AH67" s="43"/>
      <c r="AI67" s="43"/>
      <c r="AJ67" s="43"/>
    </row>
    <row r="68" spans="1:36" s="102" customFormat="1" x14ac:dyDescent="0.3">
      <c r="A68" s="97"/>
      <c r="B68" s="97"/>
      <c r="C68" s="97"/>
      <c r="D68" s="97"/>
      <c r="E68" s="98"/>
      <c r="F68" s="98"/>
      <c r="G68" s="98"/>
      <c r="H68" s="97"/>
      <c r="I68" s="97"/>
      <c r="J68" s="97"/>
      <c r="K68" s="100"/>
      <c r="L68" s="97"/>
      <c r="M68" s="97"/>
      <c r="N68" s="97"/>
      <c r="O68" s="99"/>
      <c r="P68" s="97"/>
      <c r="Q68" s="101"/>
      <c r="R68" s="100"/>
      <c r="S68" s="100"/>
      <c r="T68" s="97"/>
      <c r="U68" s="101"/>
      <c r="V68" s="101"/>
      <c r="W68" s="99"/>
      <c r="X68" s="248"/>
      <c r="Y68" s="96"/>
      <c r="Z68" s="96"/>
      <c r="AA68" s="96"/>
      <c r="AB68" s="96"/>
      <c r="AC68" s="103"/>
      <c r="AD68" s="43"/>
      <c r="AE68" s="43"/>
      <c r="AF68" s="43"/>
      <c r="AG68" s="43"/>
      <c r="AH68" s="43"/>
      <c r="AI68" s="43"/>
      <c r="AJ68" s="43"/>
    </row>
    <row r="69" spans="1:36" s="102" customFormat="1" x14ac:dyDescent="0.3">
      <c r="A69" s="97"/>
      <c r="B69" s="97"/>
      <c r="C69" s="97"/>
      <c r="D69" s="97"/>
      <c r="E69" s="98"/>
      <c r="F69" s="98"/>
      <c r="G69" s="98"/>
      <c r="H69" s="97"/>
      <c r="I69" s="97"/>
      <c r="J69" s="97"/>
      <c r="K69" s="100"/>
      <c r="L69" s="97"/>
      <c r="M69" s="97"/>
      <c r="N69" s="97"/>
      <c r="O69" s="99"/>
      <c r="P69" s="97"/>
      <c r="Q69" s="101"/>
      <c r="R69" s="100"/>
      <c r="S69" s="100"/>
      <c r="T69" s="97"/>
      <c r="U69" s="101"/>
      <c r="V69" s="101"/>
      <c r="W69" s="99"/>
      <c r="X69" s="248"/>
      <c r="Y69" s="96"/>
      <c r="Z69" s="96"/>
      <c r="AA69" s="96"/>
      <c r="AB69" s="96"/>
      <c r="AC69" s="103"/>
      <c r="AD69" s="43"/>
      <c r="AE69" s="43"/>
      <c r="AF69" s="43"/>
      <c r="AG69" s="43"/>
      <c r="AH69" s="43"/>
      <c r="AI69" s="43"/>
      <c r="AJ69" s="43"/>
    </row>
    <row r="70" spans="1:36" s="102" customFormat="1" x14ac:dyDescent="0.3">
      <c r="A70" s="96"/>
      <c r="B70" s="96"/>
      <c r="C70" s="96"/>
      <c r="D70" s="96"/>
      <c r="E70" s="111"/>
      <c r="F70" s="111"/>
      <c r="G70" s="111"/>
      <c r="H70" s="96"/>
      <c r="I70" s="96"/>
      <c r="J70" s="96"/>
      <c r="K70" s="112"/>
      <c r="L70" s="96"/>
      <c r="M70" s="96"/>
      <c r="N70" s="96"/>
      <c r="O70" s="112"/>
      <c r="P70" s="96"/>
      <c r="Q70" s="113"/>
      <c r="R70" s="112"/>
      <c r="S70" s="112"/>
      <c r="T70" s="96"/>
      <c r="U70" s="113"/>
      <c r="V70" s="113"/>
      <c r="W70" s="112"/>
      <c r="X70" s="100"/>
      <c r="Y70" s="96"/>
      <c r="Z70" s="96"/>
      <c r="AA70" s="96"/>
      <c r="AB70" s="96"/>
      <c r="AC70" s="103"/>
      <c r="AD70" s="43"/>
      <c r="AE70" s="43"/>
      <c r="AF70" s="43"/>
      <c r="AG70" s="43"/>
      <c r="AH70" s="43"/>
      <c r="AI70" s="43"/>
      <c r="AJ70" s="43"/>
    </row>
    <row r="71" spans="1:36" x14ac:dyDescent="0.3">
      <c r="D71" s="96"/>
      <c r="Q71" s="113"/>
      <c r="R71" s="112"/>
      <c r="S71" s="112"/>
      <c r="AD71" s="43"/>
      <c r="AE71" s="43"/>
      <c r="AF71" s="43"/>
      <c r="AG71" s="43"/>
      <c r="AH71" s="43"/>
      <c r="AI71" s="43"/>
    </row>
    <row r="72" spans="1:36" x14ac:dyDescent="0.3">
      <c r="D72" s="96"/>
      <c r="Q72" s="113"/>
      <c r="R72" s="112"/>
      <c r="S72" s="112"/>
      <c r="AD72" s="43"/>
      <c r="AE72" s="43"/>
      <c r="AF72" s="43"/>
      <c r="AG72" s="43"/>
      <c r="AH72" s="43"/>
      <c r="AI72" s="43"/>
    </row>
    <row r="73" spans="1:36" x14ac:dyDescent="0.3">
      <c r="D73" s="96"/>
      <c r="Q73" s="113"/>
      <c r="R73" s="112"/>
      <c r="S73" s="112"/>
    </row>
    <row r="74" spans="1:36" x14ac:dyDescent="0.3">
      <c r="D74" s="96"/>
      <c r="Q74" s="113"/>
      <c r="R74" s="112"/>
      <c r="S74" s="112"/>
    </row>
    <row r="75" spans="1:36" x14ac:dyDescent="0.3">
      <c r="D75" s="96"/>
      <c r="Q75" s="113"/>
      <c r="R75" s="112"/>
      <c r="S75" s="112"/>
    </row>
    <row r="76" spans="1:36" x14ac:dyDescent="0.3">
      <c r="D76" s="96"/>
      <c r="Q76" s="113"/>
      <c r="R76" s="112"/>
      <c r="S76" s="112"/>
    </row>
    <row r="77" spans="1:36" x14ac:dyDescent="0.3">
      <c r="D77" s="96"/>
      <c r="Q77" s="113"/>
      <c r="R77" s="112"/>
      <c r="S77" s="112"/>
    </row>
    <row r="78" spans="1:36" x14ac:dyDescent="0.3">
      <c r="D78" s="96"/>
      <c r="Q78" s="113"/>
      <c r="R78" s="112"/>
      <c r="S78" s="112"/>
    </row>
    <row r="79" spans="1:36" x14ac:dyDescent="0.3">
      <c r="D79" s="96"/>
      <c r="Q79" s="113"/>
      <c r="R79" s="112"/>
      <c r="S79" s="112"/>
    </row>
    <row r="80" spans="1:36" x14ac:dyDescent="0.3">
      <c r="D80" s="96"/>
      <c r="Q80" s="113"/>
      <c r="R80" s="112"/>
      <c r="S80" s="112"/>
    </row>
    <row r="81" spans="4:19" x14ac:dyDescent="0.3">
      <c r="D81" s="96"/>
      <c r="Q81" s="113"/>
      <c r="R81" s="112"/>
      <c r="S81" s="112"/>
    </row>
    <row r="82" spans="4:19" x14ac:dyDescent="0.3">
      <c r="D82" s="96"/>
      <c r="Q82" s="113"/>
      <c r="R82" s="112"/>
      <c r="S82" s="112"/>
    </row>
    <row r="83" spans="4:19" x14ac:dyDescent="0.3">
      <c r="D83" s="96"/>
      <c r="Q83" s="113"/>
      <c r="R83" s="112"/>
      <c r="S83" s="112"/>
    </row>
    <row r="84" spans="4:19" x14ac:dyDescent="0.3">
      <c r="D84" s="96"/>
      <c r="Q84" s="113"/>
      <c r="R84" s="112"/>
      <c r="S84" s="112"/>
    </row>
    <row r="85" spans="4:19" x14ac:dyDescent="0.3">
      <c r="D85" s="96"/>
      <c r="Q85" s="113"/>
      <c r="R85" s="112"/>
      <c r="S85" s="112"/>
    </row>
    <row r="86" spans="4:19" x14ac:dyDescent="0.3">
      <c r="D86" s="96"/>
      <c r="Q86" s="113"/>
      <c r="R86" s="112"/>
      <c r="S86" s="112"/>
    </row>
    <row r="87" spans="4:19" x14ac:dyDescent="0.3">
      <c r="D87" s="96"/>
      <c r="Q87" s="113"/>
      <c r="R87" s="112"/>
      <c r="S87" s="112"/>
    </row>
    <row r="88" spans="4:19" x14ac:dyDescent="0.3">
      <c r="D88" s="96"/>
      <c r="Q88" s="113"/>
      <c r="R88" s="112"/>
      <c r="S88" s="112"/>
    </row>
    <row r="89" spans="4:19" x14ac:dyDescent="0.3">
      <c r="D89" s="96"/>
      <c r="Q89" s="113"/>
      <c r="R89" s="112"/>
      <c r="S89" s="112"/>
    </row>
    <row r="90" spans="4:19" x14ac:dyDescent="0.3">
      <c r="D90" s="96"/>
      <c r="Q90" s="113"/>
      <c r="R90" s="112"/>
      <c r="S90" s="112"/>
    </row>
    <row r="91" spans="4:19" x14ac:dyDescent="0.3">
      <c r="D91" s="96"/>
      <c r="Q91" s="113"/>
      <c r="R91" s="112"/>
      <c r="S91" s="112"/>
    </row>
    <row r="92" spans="4:19" x14ac:dyDescent="0.3">
      <c r="D92" s="96"/>
      <c r="Q92" s="113"/>
      <c r="R92" s="112"/>
      <c r="S92" s="112"/>
    </row>
    <row r="93" spans="4:19" x14ac:dyDescent="0.3">
      <c r="D93" s="96"/>
      <c r="Q93" s="113"/>
      <c r="R93" s="112"/>
      <c r="S93" s="112"/>
    </row>
    <row r="94" spans="4:19" x14ac:dyDescent="0.3">
      <c r="D94" s="96"/>
      <c r="Q94" s="113"/>
      <c r="R94" s="112"/>
      <c r="S94" s="112"/>
    </row>
    <row r="95" spans="4:19" x14ac:dyDescent="0.3">
      <c r="D95" s="96"/>
      <c r="Q95" s="113"/>
      <c r="R95" s="112"/>
      <c r="S95" s="112"/>
    </row>
    <row r="96" spans="4:19" x14ac:dyDescent="0.3">
      <c r="D96" s="96"/>
      <c r="Q96" s="113"/>
      <c r="R96" s="112"/>
      <c r="S96" s="112"/>
    </row>
    <row r="97" spans="4:19" x14ac:dyDescent="0.3">
      <c r="D97" s="96"/>
      <c r="Q97" s="113"/>
      <c r="R97" s="112"/>
      <c r="S97" s="112"/>
    </row>
    <row r="98" spans="4:19" x14ac:dyDescent="0.3">
      <c r="D98" s="96"/>
      <c r="Q98" s="113"/>
      <c r="R98" s="112"/>
      <c r="S98" s="112"/>
    </row>
    <row r="99" spans="4:19" x14ac:dyDescent="0.3">
      <c r="D99" s="96"/>
      <c r="Q99" s="113"/>
      <c r="R99" s="112"/>
      <c r="S99" s="112"/>
    </row>
    <row r="100" spans="4:19" x14ac:dyDescent="0.3">
      <c r="D100" s="96"/>
      <c r="Q100" s="113"/>
      <c r="R100" s="112"/>
      <c r="S100" s="112"/>
    </row>
    <row r="101" spans="4:19" x14ac:dyDescent="0.3">
      <c r="D101" s="96"/>
      <c r="Q101" s="113"/>
      <c r="R101" s="112"/>
      <c r="S101" s="112"/>
    </row>
    <row r="102" spans="4:19" x14ac:dyDescent="0.3">
      <c r="D102" s="96"/>
      <c r="Q102" s="113"/>
      <c r="R102" s="112"/>
      <c r="S102" s="112"/>
    </row>
    <row r="103" spans="4:19" x14ac:dyDescent="0.3">
      <c r="D103" s="96"/>
      <c r="Q103" s="113"/>
      <c r="R103" s="112"/>
      <c r="S103" s="112"/>
    </row>
    <row r="104" spans="4:19" x14ac:dyDescent="0.3">
      <c r="D104" s="96"/>
      <c r="Q104" s="113"/>
      <c r="R104" s="112"/>
      <c r="S104" s="112"/>
    </row>
    <row r="105" spans="4:19" x14ac:dyDescent="0.3">
      <c r="D105" s="96"/>
      <c r="Q105" s="113"/>
      <c r="R105" s="112"/>
      <c r="S105" s="112"/>
    </row>
    <row r="106" spans="4:19" x14ac:dyDescent="0.3">
      <c r="D106" s="96"/>
      <c r="Q106" s="113"/>
      <c r="R106" s="112"/>
      <c r="S106" s="112"/>
    </row>
    <row r="107" spans="4:19" x14ac:dyDescent="0.3">
      <c r="D107" s="96"/>
      <c r="Q107" s="113"/>
      <c r="R107" s="112"/>
      <c r="S107" s="112"/>
    </row>
    <row r="108" spans="4:19" x14ac:dyDescent="0.3">
      <c r="D108" s="96"/>
      <c r="Q108" s="113"/>
      <c r="R108" s="112"/>
      <c r="S108" s="112"/>
    </row>
    <row r="109" spans="4:19" x14ac:dyDescent="0.3">
      <c r="D109" s="96"/>
      <c r="Q109" s="113"/>
      <c r="R109" s="112"/>
      <c r="S109" s="112"/>
    </row>
    <row r="110" spans="4:19" x14ac:dyDescent="0.3">
      <c r="D110" s="96"/>
      <c r="Q110" s="113"/>
      <c r="R110" s="112"/>
      <c r="S110" s="112"/>
    </row>
    <row r="111" spans="4:19" x14ac:dyDescent="0.3">
      <c r="D111" s="96"/>
      <c r="Q111" s="113"/>
      <c r="R111" s="112"/>
      <c r="S111" s="112"/>
    </row>
    <row r="112" spans="4:19" x14ac:dyDescent="0.3">
      <c r="D112" s="96"/>
      <c r="Q112" s="113"/>
      <c r="R112" s="112"/>
      <c r="S112" s="112"/>
    </row>
    <row r="113" spans="4:19" x14ac:dyDescent="0.3">
      <c r="D113" s="96"/>
      <c r="Q113" s="113"/>
      <c r="R113" s="112"/>
      <c r="S113" s="112"/>
    </row>
    <row r="114" spans="4:19" x14ac:dyDescent="0.3">
      <c r="D114" s="96"/>
      <c r="Q114" s="113"/>
      <c r="R114" s="112"/>
      <c r="S114" s="112"/>
    </row>
    <row r="115" spans="4:19" x14ac:dyDescent="0.3">
      <c r="D115" s="96"/>
      <c r="Q115" s="113"/>
      <c r="R115" s="112"/>
      <c r="S115" s="112"/>
    </row>
    <row r="116" spans="4:19" x14ac:dyDescent="0.3">
      <c r="D116" s="96"/>
      <c r="Q116" s="113"/>
      <c r="R116" s="112"/>
      <c r="S116" s="112"/>
    </row>
    <row r="117" spans="4:19" x14ac:dyDescent="0.3">
      <c r="D117" s="96"/>
      <c r="Q117" s="113"/>
      <c r="R117" s="112"/>
      <c r="S117" s="112"/>
    </row>
    <row r="118" spans="4:19" x14ac:dyDescent="0.3">
      <c r="D118" s="96"/>
      <c r="Q118" s="113"/>
      <c r="R118" s="112"/>
      <c r="S118" s="112"/>
    </row>
    <row r="119" spans="4:19" x14ac:dyDescent="0.3">
      <c r="D119" s="96"/>
      <c r="Q119" s="113"/>
      <c r="R119" s="112"/>
      <c r="S119" s="112"/>
    </row>
    <row r="120" spans="4:19" x14ac:dyDescent="0.3">
      <c r="D120" s="96"/>
      <c r="Q120" s="113"/>
      <c r="R120" s="112"/>
      <c r="S120" s="112"/>
    </row>
    <row r="121" spans="4:19" x14ac:dyDescent="0.3">
      <c r="D121" s="96"/>
      <c r="Q121" s="113"/>
      <c r="R121" s="112"/>
      <c r="S121" s="112"/>
    </row>
    <row r="122" spans="4:19" x14ac:dyDescent="0.3">
      <c r="D122" s="96"/>
      <c r="Q122" s="113"/>
      <c r="R122" s="112"/>
      <c r="S122" s="112"/>
    </row>
    <row r="123" spans="4:19" x14ac:dyDescent="0.3">
      <c r="D123" s="96"/>
      <c r="Q123" s="113"/>
      <c r="R123" s="112"/>
      <c r="S123" s="112"/>
    </row>
    <row r="124" spans="4:19" x14ac:dyDescent="0.3">
      <c r="D124" s="96"/>
      <c r="Q124" s="113"/>
      <c r="R124" s="112"/>
      <c r="S124" s="112"/>
    </row>
    <row r="125" spans="4:19" x14ac:dyDescent="0.3">
      <c r="D125" s="96"/>
      <c r="Q125" s="113"/>
      <c r="R125" s="112"/>
      <c r="S125" s="112"/>
    </row>
    <row r="126" spans="4:19" x14ac:dyDescent="0.3">
      <c r="D126" s="96"/>
      <c r="Q126" s="113"/>
      <c r="R126" s="112"/>
      <c r="S126" s="112"/>
    </row>
    <row r="127" spans="4:19" x14ac:dyDescent="0.3">
      <c r="D127" s="96"/>
      <c r="Q127" s="113"/>
      <c r="R127" s="112"/>
      <c r="S127" s="112"/>
    </row>
    <row r="128" spans="4:19" x14ac:dyDescent="0.3">
      <c r="D128" s="96"/>
      <c r="Q128" s="113"/>
      <c r="R128" s="112"/>
      <c r="S128" s="112"/>
    </row>
    <row r="129" spans="4:19" x14ac:dyDescent="0.3">
      <c r="D129" s="96"/>
      <c r="Q129" s="113"/>
      <c r="R129" s="112"/>
      <c r="S129" s="112"/>
    </row>
    <row r="130" spans="4:19" x14ac:dyDescent="0.3">
      <c r="D130" s="96"/>
      <c r="Q130" s="113"/>
      <c r="R130" s="112"/>
      <c r="S130" s="112"/>
    </row>
    <row r="131" spans="4:19" x14ac:dyDescent="0.3">
      <c r="D131" s="96"/>
      <c r="Q131" s="113"/>
      <c r="R131" s="112"/>
      <c r="S131" s="112"/>
    </row>
    <row r="132" spans="4:19" x14ac:dyDescent="0.3">
      <c r="D132" s="96"/>
      <c r="Q132" s="113"/>
      <c r="R132" s="112"/>
      <c r="S132" s="112"/>
    </row>
    <row r="133" spans="4:19" x14ac:dyDescent="0.3">
      <c r="D133" s="96"/>
      <c r="Q133" s="113"/>
      <c r="R133" s="112"/>
      <c r="S133" s="112"/>
    </row>
    <row r="134" spans="4:19" x14ac:dyDescent="0.3">
      <c r="D134" s="96"/>
      <c r="Q134" s="113"/>
      <c r="R134" s="112"/>
      <c r="S134" s="112"/>
    </row>
    <row r="135" spans="4:19" x14ac:dyDescent="0.3">
      <c r="D135" s="96"/>
      <c r="Q135" s="113"/>
      <c r="R135" s="112"/>
      <c r="S135" s="112"/>
    </row>
    <row r="136" spans="4:19" x14ac:dyDescent="0.3">
      <c r="D136" s="96"/>
      <c r="Q136" s="113"/>
      <c r="R136" s="112"/>
      <c r="S136" s="112"/>
    </row>
    <row r="137" spans="4:19" x14ac:dyDescent="0.3">
      <c r="D137" s="96"/>
      <c r="Q137" s="113"/>
      <c r="R137" s="112"/>
      <c r="S137" s="112"/>
    </row>
    <row r="138" spans="4:19" x14ac:dyDescent="0.3">
      <c r="D138" s="96"/>
      <c r="Q138" s="113"/>
      <c r="R138" s="112"/>
      <c r="S138" s="112"/>
    </row>
    <row r="139" spans="4:19" x14ac:dyDescent="0.3">
      <c r="D139" s="96"/>
      <c r="Q139" s="113"/>
      <c r="R139" s="112"/>
      <c r="S139" s="112"/>
    </row>
    <row r="140" spans="4:19" x14ac:dyDescent="0.3">
      <c r="D140" s="96"/>
      <c r="Q140" s="113"/>
      <c r="R140" s="112"/>
      <c r="S140" s="112"/>
    </row>
    <row r="141" spans="4:19" x14ac:dyDescent="0.3">
      <c r="D141" s="96"/>
      <c r="Q141" s="113"/>
      <c r="R141" s="112"/>
      <c r="S141" s="112"/>
    </row>
    <row r="142" spans="4:19" x14ac:dyDescent="0.3">
      <c r="D142" s="96"/>
      <c r="Q142" s="113"/>
      <c r="R142" s="112"/>
      <c r="S142" s="112"/>
    </row>
    <row r="143" spans="4:19" x14ac:dyDescent="0.3">
      <c r="D143" s="96"/>
      <c r="Q143" s="113"/>
      <c r="R143" s="112"/>
      <c r="S143" s="112"/>
    </row>
    <row r="144" spans="4:19" x14ac:dyDescent="0.3">
      <c r="D144" s="96"/>
      <c r="Q144" s="113"/>
      <c r="R144" s="112"/>
      <c r="S144" s="112"/>
    </row>
    <row r="145" spans="4:19" x14ac:dyDescent="0.3">
      <c r="D145" s="96"/>
      <c r="Q145" s="113"/>
      <c r="R145" s="112"/>
      <c r="S145" s="112"/>
    </row>
    <row r="146" spans="4:19" x14ac:dyDescent="0.3">
      <c r="D146" s="96"/>
      <c r="Q146" s="113"/>
      <c r="R146" s="112"/>
      <c r="S146" s="112"/>
    </row>
    <row r="147" spans="4:19" x14ac:dyDescent="0.3">
      <c r="D147" s="96"/>
      <c r="Q147" s="113"/>
      <c r="R147" s="112"/>
      <c r="S147" s="112"/>
    </row>
    <row r="148" spans="4:19" x14ac:dyDescent="0.3">
      <c r="D148" s="96"/>
      <c r="Q148" s="113"/>
      <c r="R148" s="112"/>
      <c r="S148" s="112"/>
    </row>
    <row r="149" spans="4:19" x14ac:dyDescent="0.3">
      <c r="D149" s="96"/>
      <c r="Q149" s="113"/>
      <c r="R149" s="112"/>
      <c r="S149" s="112"/>
    </row>
    <row r="150" spans="4:19" x14ac:dyDescent="0.3">
      <c r="D150" s="96"/>
      <c r="Q150" s="113"/>
      <c r="R150" s="112"/>
      <c r="S150" s="112"/>
    </row>
    <row r="151" spans="4:19" x14ac:dyDescent="0.3">
      <c r="D151" s="96"/>
      <c r="Q151" s="113"/>
      <c r="R151" s="112"/>
      <c r="S151" s="112"/>
    </row>
    <row r="152" spans="4:19" x14ac:dyDescent="0.3">
      <c r="D152" s="96"/>
      <c r="Q152" s="113"/>
      <c r="R152" s="112"/>
      <c r="S152" s="112"/>
    </row>
    <row r="153" spans="4:19" x14ac:dyDescent="0.3">
      <c r="D153" s="96"/>
      <c r="Q153" s="113"/>
      <c r="R153" s="112"/>
      <c r="S153" s="112"/>
    </row>
    <row r="154" spans="4:19" x14ac:dyDescent="0.3">
      <c r="D154" s="96"/>
      <c r="Q154" s="113"/>
      <c r="R154" s="112"/>
      <c r="S154" s="112"/>
    </row>
    <row r="155" spans="4:19" x14ac:dyDescent="0.3">
      <c r="D155" s="96"/>
      <c r="Q155" s="113"/>
      <c r="R155" s="112"/>
      <c r="S155" s="112"/>
    </row>
    <row r="156" spans="4:19" x14ac:dyDescent="0.3">
      <c r="D156" s="96"/>
      <c r="Q156" s="113"/>
      <c r="R156" s="112"/>
      <c r="S156" s="112"/>
    </row>
    <row r="157" spans="4:19" x14ac:dyDescent="0.3">
      <c r="D157" s="96"/>
      <c r="Q157" s="113"/>
      <c r="R157" s="112"/>
      <c r="S157" s="112"/>
    </row>
    <row r="158" spans="4:19" x14ac:dyDescent="0.3">
      <c r="D158" s="96"/>
      <c r="Q158" s="113"/>
      <c r="R158" s="112"/>
      <c r="S158" s="112"/>
    </row>
    <row r="159" spans="4:19" x14ac:dyDescent="0.3">
      <c r="D159" s="96"/>
      <c r="Q159" s="113"/>
      <c r="R159" s="112"/>
      <c r="S159" s="112"/>
    </row>
    <row r="160" spans="4:19" x14ac:dyDescent="0.3">
      <c r="D160" s="96"/>
      <c r="Q160" s="113"/>
      <c r="R160" s="112"/>
      <c r="S160" s="112"/>
    </row>
    <row r="161" spans="4:19" x14ac:dyDescent="0.3">
      <c r="D161" s="96"/>
      <c r="Q161" s="113"/>
      <c r="R161" s="112"/>
      <c r="S161" s="112"/>
    </row>
    <row r="162" spans="4:19" x14ac:dyDescent="0.3">
      <c r="D162" s="96"/>
      <c r="Q162" s="113"/>
      <c r="R162" s="112"/>
      <c r="S162" s="112"/>
    </row>
    <row r="163" spans="4:19" x14ac:dyDescent="0.3">
      <c r="D163" s="96"/>
      <c r="Q163" s="113"/>
      <c r="R163" s="112"/>
      <c r="S163" s="112"/>
    </row>
    <row r="164" spans="4:19" x14ac:dyDescent="0.3">
      <c r="D164" s="96"/>
      <c r="Q164" s="113"/>
      <c r="R164" s="112"/>
      <c r="S164" s="112"/>
    </row>
    <row r="165" spans="4:19" x14ac:dyDescent="0.3">
      <c r="D165" s="96"/>
      <c r="Q165" s="113"/>
      <c r="R165" s="112"/>
      <c r="S165" s="112"/>
    </row>
    <row r="166" spans="4:19" x14ac:dyDescent="0.3">
      <c r="D166" s="96"/>
      <c r="Q166" s="113"/>
      <c r="R166" s="112"/>
      <c r="S166" s="112"/>
    </row>
    <row r="167" spans="4:19" x14ac:dyDescent="0.3">
      <c r="D167" s="96"/>
      <c r="Q167" s="113"/>
      <c r="R167" s="112"/>
      <c r="S167" s="112"/>
    </row>
    <row r="168" spans="4:19" x14ac:dyDescent="0.3">
      <c r="D168" s="96"/>
      <c r="Q168" s="113"/>
      <c r="R168" s="112"/>
      <c r="S168" s="112"/>
    </row>
    <row r="169" spans="4:19" x14ac:dyDescent="0.3">
      <c r="D169" s="96"/>
      <c r="Q169" s="113"/>
      <c r="R169" s="112"/>
      <c r="S169" s="112"/>
    </row>
    <row r="170" spans="4:19" x14ac:dyDescent="0.3">
      <c r="D170" s="96"/>
      <c r="Q170" s="113"/>
      <c r="R170" s="112"/>
      <c r="S170" s="112"/>
    </row>
    <row r="171" spans="4:19" x14ac:dyDescent="0.3">
      <c r="D171" s="96"/>
      <c r="Q171" s="113"/>
      <c r="R171" s="112"/>
      <c r="S171" s="112"/>
    </row>
    <row r="172" spans="4:19" x14ac:dyDescent="0.3">
      <c r="D172" s="96"/>
      <c r="Q172" s="113"/>
      <c r="R172" s="112"/>
      <c r="S172" s="112"/>
    </row>
    <row r="173" spans="4:19" x14ac:dyDescent="0.3">
      <c r="D173" s="96"/>
      <c r="Q173" s="113"/>
      <c r="R173" s="112"/>
      <c r="S173" s="112"/>
    </row>
    <row r="174" spans="4:19" x14ac:dyDescent="0.3">
      <c r="D174" s="96"/>
      <c r="Q174" s="113"/>
      <c r="R174" s="112"/>
      <c r="S174" s="112"/>
    </row>
    <row r="175" spans="4:19" x14ac:dyDescent="0.3">
      <c r="D175" s="96"/>
      <c r="Q175" s="113"/>
      <c r="R175" s="112"/>
      <c r="S175" s="112"/>
    </row>
    <row r="176" spans="4:19" x14ac:dyDescent="0.3">
      <c r="D176" s="96"/>
      <c r="Q176" s="113"/>
      <c r="R176" s="112"/>
      <c r="S176" s="112"/>
    </row>
    <row r="177" spans="4:19" x14ac:dyDescent="0.3">
      <c r="D177" s="96"/>
      <c r="Q177" s="113"/>
      <c r="R177" s="112"/>
      <c r="S177" s="112"/>
    </row>
    <row r="178" spans="4:19" x14ac:dyDescent="0.3">
      <c r="D178" s="96"/>
      <c r="Q178" s="113"/>
      <c r="R178" s="112"/>
      <c r="S178" s="112"/>
    </row>
    <row r="179" spans="4:19" x14ac:dyDescent="0.3">
      <c r="D179" s="96"/>
      <c r="Q179" s="113"/>
      <c r="R179" s="112"/>
      <c r="S179" s="112"/>
    </row>
    <row r="180" spans="4:19" x14ac:dyDescent="0.3">
      <c r="D180" s="96"/>
      <c r="Q180" s="113"/>
      <c r="R180" s="112"/>
      <c r="S180" s="112"/>
    </row>
    <row r="181" spans="4:19" x14ac:dyDescent="0.3">
      <c r="D181" s="96"/>
      <c r="Q181" s="113"/>
      <c r="R181" s="112"/>
      <c r="S181" s="112"/>
    </row>
    <row r="182" spans="4:19" x14ac:dyDescent="0.3">
      <c r="D182" s="96"/>
      <c r="Q182" s="113"/>
      <c r="R182" s="112"/>
      <c r="S182" s="112"/>
    </row>
    <row r="183" spans="4:19" x14ac:dyDescent="0.3">
      <c r="D183" s="96"/>
      <c r="Q183" s="113"/>
      <c r="R183" s="112"/>
      <c r="S183" s="112"/>
    </row>
    <row r="184" spans="4:19" x14ac:dyDescent="0.3">
      <c r="D184" s="96"/>
      <c r="Q184" s="113"/>
      <c r="R184" s="112"/>
      <c r="S184" s="112"/>
    </row>
    <row r="185" spans="4:19" x14ac:dyDescent="0.3">
      <c r="D185" s="96"/>
      <c r="Q185" s="113"/>
      <c r="R185" s="112"/>
      <c r="S185" s="112"/>
    </row>
    <row r="186" spans="4:19" x14ac:dyDescent="0.3">
      <c r="D186" s="96"/>
      <c r="Q186" s="113"/>
      <c r="R186" s="112"/>
      <c r="S186" s="112"/>
    </row>
    <row r="187" spans="4:19" x14ac:dyDescent="0.3">
      <c r="D187" s="96"/>
      <c r="Q187" s="113"/>
      <c r="R187" s="112"/>
      <c r="S187" s="112"/>
    </row>
    <row r="188" spans="4:19" x14ac:dyDescent="0.3">
      <c r="D188" s="96"/>
      <c r="Q188" s="113"/>
      <c r="R188" s="112"/>
      <c r="S188" s="112"/>
    </row>
    <row r="189" spans="4:19" x14ac:dyDescent="0.3">
      <c r="D189" s="96"/>
      <c r="Q189" s="113"/>
      <c r="R189" s="112"/>
      <c r="S189" s="112"/>
    </row>
    <row r="190" spans="4:19" x14ac:dyDescent="0.3">
      <c r="D190" s="96"/>
      <c r="Q190" s="113"/>
      <c r="R190" s="112"/>
      <c r="S190" s="112"/>
    </row>
    <row r="191" spans="4:19" x14ac:dyDescent="0.3">
      <c r="D191" s="96"/>
      <c r="Q191" s="113"/>
      <c r="R191" s="112"/>
      <c r="S191" s="112"/>
    </row>
    <row r="192" spans="4:19" x14ac:dyDescent="0.3">
      <c r="D192" s="96"/>
      <c r="Q192" s="113"/>
      <c r="R192" s="112"/>
      <c r="S192" s="112"/>
    </row>
    <row r="193" spans="4:19" x14ac:dyDescent="0.3">
      <c r="D193" s="96"/>
      <c r="Q193" s="113"/>
      <c r="R193" s="112"/>
      <c r="S193" s="112"/>
    </row>
    <row r="194" spans="4:19" x14ac:dyDescent="0.3">
      <c r="D194" s="96"/>
      <c r="Q194" s="113"/>
      <c r="R194" s="112"/>
      <c r="S194" s="112"/>
    </row>
    <row r="195" spans="4:19" x14ac:dyDescent="0.3">
      <c r="D195" s="96"/>
      <c r="Q195" s="113"/>
      <c r="R195" s="112"/>
      <c r="S195" s="112"/>
    </row>
    <row r="196" spans="4:19" x14ac:dyDescent="0.3">
      <c r="D196" s="96"/>
      <c r="Q196" s="113"/>
      <c r="R196" s="112"/>
      <c r="S196" s="112"/>
    </row>
    <row r="197" spans="4:19" x14ac:dyDescent="0.3">
      <c r="D197" s="96"/>
      <c r="Q197" s="113"/>
      <c r="R197" s="112"/>
      <c r="S197" s="112"/>
    </row>
    <row r="198" spans="4:19" x14ac:dyDescent="0.3">
      <c r="D198" s="96"/>
      <c r="Q198" s="113"/>
      <c r="R198" s="112"/>
      <c r="S198" s="112"/>
    </row>
    <row r="199" spans="4:19" x14ac:dyDescent="0.3">
      <c r="D199" s="96"/>
      <c r="Q199" s="113"/>
      <c r="R199" s="112"/>
      <c r="S199" s="112"/>
    </row>
    <row r="200" spans="4:19" x14ac:dyDescent="0.3">
      <c r="D200" s="96"/>
      <c r="Q200" s="113"/>
      <c r="R200" s="112"/>
      <c r="S200" s="112"/>
    </row>
    <row r="201" spans="4:19" x14ac:dyDescent="0.3">
      <c r="D201" s="96"/>
      <c r="Q201" s="113"/>
      <c r="R201" s="112"/>
      <c r="S201" s="112"/>
    </row>
    <row r="202" spans="4:19" x14ac:dyDescent="0.3">
      <c r="D202" s="96"/>
      <c r="Q202" s="113"/>
      <c r="R202" s="112"/>
      <c r="S202" s="112"/>
    </row>
    <row r="203" spans="4:19" x14ac:dyDescent="0.3">
      <c r="D203" s="96"/>
      <c r="Q203" s="113"/>
      <c r="R203" s="112"/>
      <c r="S203" s="112"/>
    </row>
    <row r="204" spans="4:19" x14ac:dyDescent="0.3">
      <c r="D204" s="96"/>
      <c r="Q204" s="113"/>
      <c r="R204" s="112"/>
      <c r="S204" s="112"/>
    </row>
    <row r="205" spans="4:19" x14ac:dyDescent="0.3">
      <c r="D205" s="96"/>
      <c r="Q205" s="113"/>
      <c r="R205" s="112"/>
      <c r="S205" s="112"/>
    </row>
    <row r="206" spans="4:19" x14ac:dyDescent="0.3">
      <c r="D206" s="96"/>
      <c r="Q206" s="113"/>
      <c r="R206" s="112"/>
      <c r="S206" s="112"/>
    </row>
    <row r="207" spans="4:19" x14ac:dyDescent="0.3">
      <c r="D207" s="96"/>
      <c r="Q207" s="113"/>
      <c r="R207" s="112"/>
      <c r="S207" s="112"/>
    </row>
    <row r="208" spans="4:19" x14ac:dyDescent="0.3">
      <c r="D208" s="96"/>
      <c r="Q208" s="113"/>
      <c r="R208" s="112"/>
      <c r="S208" s="112"/>
    </row>
    <row r="209" spans="4:19" x14ac:dyDescent="0.3">
      <c r="D209" s="96"/>
      <c r="Q209" s="113"/>
      <c r="R209" s="112"/>
      <c r="S209" s="112"/>
    </row>
    <row r="210" spans="4:19" x14ac:dyDescent="0.3">
      <c r="D210" s="96"/>
      <c r="Q210" s="113"/>
      <c r="R210" s="112"/>
      <c r="S210" s="112"/>
    </row>
    <row r="211" spans="4:19" x14ac:dyDescent="0.3">
      <c r="D211" s="96"/>
      <c r="Q211" s="113"/>
      <c r="R211" s="112"/>
      <c r="S211" s="112"/>
    </row>
    <row r="212" spans="4:19" x14ac:dyDescent="0.3">
      <c r="D212" s="96"/>
      <c r="Q212" s="113"/>
      <c r="R212" s="112"/>
      <c r="S212" s="112"/>
    </row>
    <row r="213" spans="4:19" x14ac:dyDescent="0.3">
      <c r="D213" s="96"/>
      <c r="Q213" s="113"/>
      <c r="R213" s="112"/>
      <c r="S213" s="112"/>
    </row>
    <row r="214" spans="4:19" x14ac:dyDescent="0.3">
      <c r="D214" s="96"/>
      <c r="Q214" s="113"/>
      <c r="R214" s="112"/>
      <c r="S214" s="112"/>
    </row>
    <row r="215" spans="4:19" x14ac:dyDescent="0.3">
      <c r="D215" s="96"/>
      <c r="Q215" s="113"/>
      <c r="R215" s="112"/>
      <c r="S215" s="112"/>
    </row>
    <row r="216" spans="4:19" x14ac:dyDescent="0.3">
      <c r="D216" s="96"/>
      <c r="Q216" s="113"/>
      <c r="R216" s="112"/>
      <c r="S216" s="112"/>
    </row>
    <row r="217" spans="4:19" x14ac:dyDescent="0.3">
      <c r="D217" s="96"/>
      <c r="Q217" s="113"/>
      <c r="R217" s="112"/>
      <c r="S217" s="112"/>
    </row>
    <row r="218" spans="4:19" x14ac:dyDescent="0.3">
      <c r="D218" s="96"/>
      <c r="Q218" s="113"/>
      <c r="R218" s="112"/>
      <c r="S218" s="112"/>
    </row>
    <row r="219" spans="4:19" x14ac:dyDescent="0.3">
      <c r="D219" s="96"/>
      <c r="Q219" s="113"/>
      <c r="R219" s="112"/>
      <c r="S219" s="112"/>
    </row>
    <row r="220" spans="4:19" x14ac:dyDescent="0.3">
      <c r="D220" s="96"/>
      <c r="Q220" s="113"/>
      <c r="R220" s="112"/>
      <c r="S220" s="112"/>
    </row>
    <row r="221" spans="4:19" x14ac:dyDescent="0.3">
      <c r="D221" s="96"/>
      <c r="Q221" s="113"/>
      <c r="R221" s="112"/>
      <c r="S221" s="112"/>
    </row>
    <row r="222" spans="4:19" x14ac:dyDescent="0.3">
      <c r="D222" s="96"/>
      <c r="Q222" s="113"/>
      <c r="R222" s="112"/>
      <c r="S222" s="112"/>
    </row>
    <row r="223" spans="4:19" x14ac:dyDescent="0.3">
      <c r="D223" s="96"/>
      <c r="Q223" s="113"/>
      <c r="R223" s="112"/>
      <c r="S223" s="112"/>
    </row>
    <row r="224" spans="4:19" x14ac:dyDescent="0.3">
      <c r="D224" s="96"/>
      <c r="Q224" s="113"/>
      <c r="R224" s="112"/>
      <c r="S224" s="112"/>
    </row>
    <row r="225" spans="4:19" x14ac:dyDescent="0.3">
      <c r="D225" s="96"/>
      <c r="Q225" s="113"/>
      <c r="R225" s="112"/>
      <c r="S225" s="112"/>
    </row>
    <row r="226" spans="4:19" x14ac:dyDescent="0.3">
      <c r="D226" s="96"/>
      <c r="Q226" s="113"/>
      <c r="R226" s="112"/>
      <c r="S226" s="112"/>
    </row>
    <row r="227" spans="4:19" x14ac:dyDescent="0.3">
      <c r="D227" s="96"/>
      <c r="Q227" s="113"/>
      <c r="R227" s="112"/>
      <c r="S227" s="112"/>
    </row>
    <row r="228" spans="4:19" x14ac:dyDescent="0.3">
      <c r="D228" s="96"/>
      <c r="Q228" s="113"/>
      <c r="R228" s="112"/>
      <c r="S228" s="112"/>
    </row>
    <row r="229" spans="4:19" x14ac:dyDescent="0.3">
      <c r="D229" s="96"/>
      <c r="Q229" s="113"/>
      <c r="R229" s="112"/>
      <c r="S229" s="112"/>
    </row>
    <row r="230" spans="4:19" x14ac:dyDescent="0.3">
      <c r="D230" s="96"/>
      <c r="Q230" s="113"/>
      <c r="R230" s="112"/>
      <c r="S230" s="112"/>
    </row>
    <row r="231" spans="4:19" x14ac:dyDescent="0.3">
      <c r="D231" s="96"/>
      <c r="Q231" s="113"/>
      <c r="R231" s="112"/>
      <c r="S231" s="112"/>
    </row>
    <row r="232" spans="4:19" x14ac:dyDescent="0.3">
      <c r="D232" s="96"/>
      <c r="Q232" s="113"/>
      <c r="R232" s="112"/>
      <c r="S232" s="112"/>
    </row>
    <row r="233" spans="4:19" x14ac:dyDescent="0.3">
      <c r="D233" s="96"/>
      <c r="Q233" s="113"/>
      <c r="R233" s="112"/>
      <c r="S233" s="112"/>
    </row>
    <row r="234" spans="4:19" x14ac:dyDescent="0.3">
      <c r="D234" s="96"/>
      <c r="Q234" s="113"/>
      <c r="R234" s="112"/>
      <c r="S234" s="112"/>
    </row>
    <row r="235" spans="4:19" x14ac:dyDescent="0.3">
      <c r="D235" s="96"/>
      <c r="Q235" s="113"/>
      <c r="R235" s="112"/>
      <c r="S235" s="112"/>
    </row>
    <row r="236" spans="4:19" x14ac:dyDescent="0.3">
      <c r="D236" s="96"/>
      <c r="Q236" s="113"/>
      <c r="R236" s="112"/>
      <c r="S236" s="112"/>
    </row>
    <row r="237" spans="4:19" x14ac:dyDescent="0.3">
      <c r="D237" s="96"/>
      <c r="Q237" s="113"/>
      <c r="R237" s="112"/>
      <c r="S237" s="112"/>
    </row>
    <row r="238" spans="4:19" x14ac:dyDescent="0.3">
      <c r="D238" s="96"/>
      <c r="Q238" s="113"/>
      <c r="R238" s="112"/>
      <c r="S238" s="112"/>
    </row>
    <row r="239" spans="4:19" x14ac:dyDescent="0.3">
      <c r="D239" s="96"/>
      <c r="Q239" s="113"/>
      <c r="R239" s="112"/>
      <c r="S239" s="112"/>
    </row>
    <row r="240" spans="4:19" x14ac:dyDescent="0.3">
      <c r="D240" s="96"/>
      <c r="Q240" s="113"/>
      <c r="R240" s="112"/>
      <c r="S240" s="112"/>
    </row>
    <row r="241" spans="4:19" x14ac:dyDescent="0.3">
      <c r="D241" s="96"/>
      <c r="Q241" s="113"/>
      <c r="R241" s="112"/>
      <c r="S241" s="112"/>
    </row>
    <row r="242" spans="4:19" x14ac:dyDescent="0.3">
      <c r="D242" s="96"/>
      <c r="Q242" s="113"/>
      <c r="R242" s="112"/>
      <c r="S242" s="112"/>
    </row>
    <row r="243" spans="4:19" x14ac:dyDescent="0.3">
      <c r="D243" s="96"/>
      <c r="Q243" s="113"/>
      <c r="R243" s="112"/>
      <c r="S243" s="112"/>
    </row>
    <row r="244" spans="4:19" x14ac:dyDescent="0.3">
      <c r="D244" s="96"/>
      <c r="Q244" s="113"/>
      <c r="R244" s="112"/>
      <c r="S244" s="112"/>
    </row>
    <row r="245" spans="4:19" x14ac:dyDescent="0.3">
      <c r="D245" s="96"/>
      <c r="Q245" s="113"/>
      <c r="R245" s="112"/>
      <c r="S245" s="112"/>
    </row>
    <row r="246" spans="4:19" x14ac:dyDescent="0.3">
      <c r="D246" s="96"/>
      <c r="Q246" s="113"/>
      <c r="R246" s="112"/>
      <c r="S246" s="112"/>
    </row>
    <row r="247" spans="4:19" x14ac:dyDescent="0.3">
      <c r="D247" s="96"/>
      <c r="Q247" s="113"/>
      <c r="R247" s="112"/>
      <c r="S247" s="112"/>
    </row>
    <row r="248" spans="4:19" x14ac:dyDescent="0.3">
      <c r="D248" s="96"/>
      <c r="Q248" s="113"/>
      <c r="R248" s="112"/>
      <c r="S248" s="112"/>
    </row>
    <row r="249" spans="4:19" x14ac:dyDescent="0.3">
      <c r="D249" s="96"/>
      <c r="Q249" s="113"/>
      <c r="R249" s="112"/>
      <c r="S249" s="112"/>
    </row>
    <row r="250" spans="4:19" x14ac:dyDescent="0.3">
      <c r="D250" s="96"/>
      <c r="Q250" s="113"/>
      <c r="R250" s="112"/>
      <c r="S250" s="112"/>
    </row>
    <row r="251" spans="4:19" x14ac:dyDescent="0.3">
      <c r="D251" s="96"/>
      <c r="Q251" s="113"/>
      <c r="R251" s="112"/>
      <c r="S251" s="112"/>
    </row>
    <row r="252" spans="4:19" x14ac:dyDescent="0.3">
      <c r="D252" s="96"/>
      <c r="Q252" s="113"/>
      <c r="R252" s="112"/>
      <c r="S252" s="112"/>
    </row>
    <row r="253" spans="4:19" x14ac:dyDescent="0.3">
      <c r="D253" s="96"/>
      <c r="Q253" s="113"/>
      <c r="R253" s="112"/>
      <c r="S253" s="112"/>
    </row>
    <row r="254" spans="4:19" x14ac:dyDescent="0.3">
      <c r="D254" s="96"/>
      <c r="Q254" s="113"/>
      <c r="R254" s="112"/>
      <c r="S254" s="112"/>
    </row>
    <row r="255" spans="4:19" x14ac:dyDescent="0.3">
      <c r="D255" s="96"/>
      <c r="Q255" s="113"/>
      <c r="R255" s="112"/>
      <c r="S255" s="112"/>
    </row>
    <row r="256" spans="4:19" x14ac:dyDescent="0.3">
      <c r="D256" s="96"/>
      <c r="Q256" s="113"/>
      <c r="R256" s="112"/>
      <c r="S256" s="112"/>
    </row>
    <row r="257" spans="4:19" x14ac:dyDescent="0.3">
      <c r="D257" s="96"/>
      <c r="Q257" s="113"/>
      <c r="R257" s="112"/>
      <c r="S257" s="112"/>
    </row>
    <row r="258" spans="4:19" x14ac:dyDescent="0.3">
      <c r="D258" s="96"/>
      <c r="Q258" s="113"/>
      <c r="R258" s="112"/>
      <c r="S258" s="112"/>
    </row>
    <row r="259" spans="4:19" x14ac:dyDescent="0.3">
      <c r="D259" s="96"/>
      <c r="Q259" s="113"/>
      <c r="R259" s="112"/>
      <c r="S259" s="112"/>
    </row>
    <row r="260" spans="4:19" x14ac:dyDescent="0.3">
      <c r="D260" s="96"/>
      <c r="Q260" s="113"/>
      <c r="R260" s="112"/>
      <c r="S260" s="112"/>
    </row>
    <row r="261" spans="4:19" x14ac:dyDescent="0.3">
      <c r="D261" s="96"/>
      <c r="Q261" s="113"/>
      <c r="R261" s="112"/>
      <c r="S261" s="112"/>
    </row>
    <row r="262" spans="4:19" x14ac:dyDescent="0.3">
      <c r="D262" s="96"/>
      <c r="Q262" s="113"/>
      <c r="R262" s="112"/>
      <c r="S262" s="112"/>
    </row>
    <row r="263" spans="4:19" x14ac:dyDescent="0.3">
      <c r="D263" s="96"/>
      <c r="Q263" s="113"/>
      <c r="R263" s="112"/>
      <c r="S263" s="112"/>
    </row>
    <row r="264" spans="4:19" x14ac:dyDescent="0.3">
      <c r="D264" s="96"/>
      <c r="Q264" s="113"/>
      <c r="R264" s="112"/>
      <c r="S264" s="112"/>
    </row>
    <row r="265" spans="4:19" x14ac:dyDescent="0.3">
      <c r="D265" s="96"/>
      <c r="Q265" s="113"/>
      <c r="R265" s="112"/>
      <c r="S265" s="112"/>
    </row>
    <row r="266" spans="4:19" x14ac:dyDescent="0.3">
      <c r="D266" s="96"/>
      <c r="Q266" s="113"/>
      <c r="R266" s="112"/>
      <c r="S266" s="112"/>
    </row>
    <row r="267" spans="4:19" x14ac:dyDescent="0.3">
      <c r="D267" s="96"/>
      <c r="Q267" s="113"/>
      <c r="R267" s="112"/>
      <c r="S267" s="112"/>
    </row>
    <row r="268" spans="4:19" x14ac:dyDescent="0.3">
      <c r="D268" s="96"/>
      <c r="Q268" s="113"/>
      <c r="R268" s="112"/>
      <c r="S268" s="112"/>
    </row>
    <row r="269" spans="4:19" x14ac:dyDescent="0.3">
      <c r="D269" s="96"/>
      <c r="Q269" s="113"/>
      <c r="R269" s="112"/>
      <c r="S269" s="112"/>
    </row>
    <row r="270" spans="4:19" x14ac:dyDescent="0.3">
      <c r="D270" s="96"/>
      <c r="Q270" s="113"/>
      <c r="R270" s="112"/>
      <c r="S270" s="112"/>
    </row>
    <row r="271" spans="4:19" x14ac:dyDescent="0.3">
      <c r="D271" s="96"/>
      <c r="Q271" s="113"/>
      <c r="R271" s="112"/>
      <c r="S271" s="112"/>
    </row>
    <row r="272" spans="4:19" x14ac:dyDescent="0.3">
      <c r="D272" s="96"/>
      <c r="Q272" s="113"/>
      <c r="R272" s="112"/>
      <c r="S272" s="112"/>
    </row>
    <row r="273" spans="4:19" x14ac:dyDescent="0.3">
      <c r="D273" s="96"/>
      <c r="Q273" s="113"/>
      <c r="R273" s="112"/>
      <c r="S273" s="112"/>
    </row>
    <row r="274" spans="4:19" x14ac:dyDescent="0.3">
      <c r="D274" s="96"/>
      <c r="Q274" s="113"/>
      <c r="R274" s="112"/>
      <c r="S274" s="112"/>
    </row>
    <row r="275" spans="4:19" x14ac:dyDescent="0.3">
      <c r="D275" s="96"/>
      <c r="Q275" s="113"/>
      <c r="R275" s="112"/>
      <c r="S275" s="112"/>
    </row>
    <row r="276" spans="4:19" x14ac:dyDescent="0.3">
      <c r="D276" s="96"/>
      <c r="Q276" s="113"/>
      <c r="R276" s="112"/>
      <c r="S276" s="112"/>
    </row>
    <row r="277" spans="4:19" x14ac:dyDescent="0.3">
      <c r="D277" s="96"/>
      <c r="Q277" s="113"/>
      <c r="R277" s="112"/>
      <c r="S277" s="112"/>
    </row>
    <row r="278" spans="4:19" x14ac:dyDescent="0.3">
      <c r="D278" s="96"/>
      <c r="Q278" s="113"/>
      <c r="R278" s="112"/>
      <c r="S278" s="112"/>
    </row>
    <row r="279" spans="4:19" x14ac:dyDescent="0.3">
      <c r="D279" s="96"/>
      <c r="Q279" s="113"/>
      <c r="R279" s="112"/>
      <c r="S279" s="112"/>
    </row>
    <row r="280" spans="4:19" x14ac:dyDescent="0.3">
      <c r="D280" s="96"/>
      <c r="Q280" s="113"/>
      <c r="R280" s="112"/>
      <c r="S280" s="112"/>
    </row>
    <row r="281" spans="4:19" x14ac:dyDescent="0.3">
      <c r="D281" s="96"/>
      <c r="Q281" s="113"/>
      <c r="R281" s="112"/>
      <c r="S281" s="112"/>
    </row>
    <row r="282" spans="4:19" x14ac:dyDescent="0.3">
      <c r="D282" s="96"/>
      <c r="Q282" s="113"/>
      <c r="R282" s="112"/>
      <c r="S282" s="112"/>
    </row>
    <row r="283" spans="4:19" x14ac:dyDescent="0.3">
      <c r="D283" s="96"/>
      <c r="Q283" s="113"/>
      <c r="R283" s="112"/>
      <c r="S283" s="112"/>
    </row>
    <row r="284" spans="4:19" x14ac:dyDescent="0.3">
      <c r="D284" s="96"/>
      <c r="Q284" s="113"/>
      <c r="R284" s="112"/>
      <c r="S284" s="112"/>
    </row>
    <row r="285" spans="4:19" x14ac:dyDescent="0.3">
      <c r="D285" s="96"/>
      <c r="Q285" s="113"/>
      <c r="R285" s="112"/>
      <c r="S285" s="112"/>
    </row>
    <row r="286" spans="4:19" x14ac:dyDescent="0.3">
      <c r="D286" s="96"/>
      <c r="Q286" s="113"/>
      <c r="R286" s="112"/>
      <c r="S286" s="112"/>
    </row>
    <row r="287" spans="4:19" x14ac:dyDescent="0.3">
      <c r="D287" s="96"/>
      <c r="Q287" s="113"/>
      <c r="R287" s="112"/>
      <c r="S287" s="112"/>
    </row>
    <row r="288" spans="4:19" x14ac:dyDescent="0.3">
      <c r="D288" s="96"/>
      <c r="Q288" s="113"/>
      <c r="R288" s="112"/>
      <c r="S288" s="112"/>
    </row>
    <row r="289" spans="4:19" x14ac:dyDescent="0.3">
      <c r="D289" s="96"/>
      <c r="Q289" s="113"/>
      <c r="R289" s="112"/>
      <c r="S289" s="112"/>
    </row>
    <row r="290" spans="4:19" x14ac:dyDescent="0.3">
      <c r="D290" s="96"/>
      <c r="Q290" s="113"/>
      <c r="R290" s="112"/>
      <c r="S290" s="112"/>
    </row>
    <row r="291" spans="4:19" x14ac:dyDescent="0.3">
      <c r="D291" s="96"/>
      <c r="Q291" s="113"/>
      <c r="R291" s="112"/>
      <c r="S291" s="112"/>
    </row>
    <row r="292" spans="4:19" x14ac:dyDescent="0.3">
      <c r="D292" s="96"/>
      <c r="Q292" s="113"/>
      <c r="R292" s="112"/>
      <c r="S292" s="112"/>
    </row>
    <row r="293" spans="4:19" x14ac:dyDescent="0.3">
      <c r="D293" s="96"/>
      <c r="Q293" s="113"/>
      <c r="R293" s="112"/>
      <c r="S293" s="112"/>
    </row>
    <row r="294" spans="4:19" x14ac:dyDescent="0.3">
      <c r="D294" s="96"/>
      <c r="Q294" s="113"/>
      <c r="R294" s="112"/>
      <c r="S294" s="112"/>
    </row>
    <row r="295" spans="4:19" x14ac:dyDescent="0.3">
      <c r="D295" s="96"/>
      <c r="Q295" s="113"/>
      <c r="R295" s="112"/>
      <c r="S295" s="112"/>
    </row>
    <row r="296" spans="4:19" x14ac:dyDescent="0.3">
      <c r="D296" s="96"/>
      <c r="Q296" s="113"/>
      <c r="R296" s="112"/>
      <c r="S296" s="112"/>
    </row>
    <row r="297" spans="4:19" x14ac:dyDescent="0.3">
      <c r="D297" s="96"/>
      <c r="Q297" s="113"/>
      <c r="R297" s="112"/>
      <c r="S297" s="112"/>
    </row>
    <row r="298" spans="4:19" x14ac:dyDescent="0.3">
      <c r="D298" s="96"/>
      <c r="Q298" s="113"/>
      <c r="R298" s="112"/>
      <c r="S298" s="112"/>
    </row>
    <row r="299" spans="4:19" x14ac:dyDescent="0.3">
      <c r="D299" s="96"/>
      <c r="Q299" s="113"/>
      <c r="R299" s="112"/>
      <c r="S299" s="112"/>
    </row>
    <row r="300" spans="4:19" x14ac:dyDescent="0.3">
      <c r="D300" s="96"/>
      <c r="Q300" s="113"/>
      <c r="R300" s="112"/>
      <c r="S300" s="112"/>
    </row>
    <row r="301" spans="4:19" x14ac:dyDescent="0.3">
      <c r="D301" s="96"/>
      <c r="Q301" s="113"/>
      <c r="R301" s="112"/>
      <c r="S301" s="112"/>
    </row>
    <row r="302" spans="4:19" x14ac:dyDescent="0.3">
      <c r="D302" s="96"/>
      <c r="Q302" s="113"/>
      <c r="R302" s="112"/>
      <c r="S302" s="112"/>
    </row>
    <row r="303" spans="4:19" x14ac:dyDescent="0.3">
      <c r="D303" s="96"/>
      <c r="Q303" s="113"/>
      <c r="R303" s="112"/>
      <c r="S303" s="112"/>
    </row>
    <row r="304" spans="4:19" x14ac:dyDescent="0.3">
      <c r="D304" s="96"/>
      <c r="Q304" s="113"/>
      <c r="R304" s="112"/>
      <c r="S304" s="112"/>
    </row>
    <row r="305" spans="4:19" x14ac:dyDescent="0.3">
      <c r="D305" s="96"/>
      <c r="Q305" s="113"/>
      <c r="R305" s="112"/>
      <c r="S305" s="112"/>
    </row>
    <row r="306" spans="4:19" x14ac:dyDescent="0.3">
      <c r="D306" s="96"/>
      <c r="Q306" s="113"/>
      <c r="R306" s="112"/>
      <c r="S306" s="112"/>
    </row>
    <row r="307" spans="4:19" x14ac:dyDescent="0.3">
      <c r="D307" s="96"/>
      <c r="Q307" s="113"/>
      <c r="R307" s="112"/>
      <c r="S307" s="112"/>
    </row>
    <row r="308" spans="4:19" x14ac:dyDescent="0.3">
      <c r="D308" s="96"/>
      <c r="Q308" s="113"/>
      <c r="R308" s="112"/>
      <c r="S308" s="112"/>
    </row>
    <row r="309" spans="4:19" x14ac:dyDescent="0.3">
      <c r="D309" s="96"/>
      <c r="Q309" s="113"/>
      <c r="R309" s="112"/>
      <c r="S309" s="112"/>
    </row>
    <row r="310" spans="4:19" x14ac:dyDescent="0.3">
      <c r="D310" s="96"/>
      <c r="Q310" s="113"/>
      <c r="R310" s="112"/>
      <c r="S310" s="112"/>
    </row>
    <row r="311" spans="4:19" x14ac:dyDescent="0.3">
      <c r="D311" s="96"/>
      <c r="Q311" s="113"/>
      <c r="R311" s="112"/>
      <c r="S311" s="112"/>
    </row>
    <row r="312" spans="4:19" x14ac:dyDescent="0.3">
      <c r="D312" s="96"/>
      <c r="Q312" s="113"/>
      <c r="R312" s="112"/>
      <c r="S312" s="112"/>
    </row>
    <row r="313" spans="4:19" x14ac:dyDescent="0.3">
      <c r="D313" s="96"/>
      <c r="Q313" s="113"/>
      <c r="R313" s="112"/>
      <c r="S313" s="112"/>
    </row>
    <row r="314" spans="4:19" x14ac:dyDescent="0.3">
      <c r="D314" s="96"/>
      <c r="Q314" s="113"/>
      <c r="R314" s="112"/>
      <c r="S314" s="112"/>
    </row>
    <row r="315" spans="4:19" x14ac:dyDescent="0.3">
      <c r="D315" s="96"/>
      <c r="Q315" s="113"/>
      <c r="R315" s="112"/>
      <c r="S315" s="112"/>
    </row>
    <row r="316" spans="4:19" x14ac:dyDescent="0.3">
      <c r="D316" s="96"/>
      <c r="Q316" s="113"/>
      <c r="R316" s="112"/>
      <c r="S316" s="112"/>
    </row>
    <row r="317" spans="4:19" x14ac:dyDescent="0.3">
      <c r="D317" s="96"/>
      <c r="Q317" s="113"/>
      <c r="R317" s="112"/>
      <c r="S317" s="112"/>
    </row>
    <row r="318" spans="4:19" x14ac:dyDescent="0.3">
      <c r="D318" s="96"/>
      <c r="Q318" s="113"/>
      <c r="R318" s="112"/>
      <c r="S318" s="112"/>
    </row>
    <row r="319" spans="4:19" x14ac:dyDescent="0.3">
      <c r="D319" s="96"/>
      <c r="Q319" s="113"/>
      <c r="R319" s="112"/>
      <c r="S319" s="112"/>
    </row>
    <row r="320" spans="4:19" x14ac:dyDescent="0.3">
      <c r="D320" s="96"/>
      <c r="Q320" s="113"/>
      <c r="R320" s="112"/>
      <c r="S320" s="112"/>
    </row>
    <row r="321" spans="4:19" x14ac:dyDescent="0.3">
      <c r="D321" s="96"/>
      <c r="Q321" s="113"/>
      <c r="R321" s="112"/>
      <c r="S321" s="112"/>
    </row>
    <row r="322" spans="4:19" x14ac:dyDescent="0.3">
      <c r="D322" s="96"/>
      <c r="Q322" s="113"/>
      <c r="R322" s="112"/>
      <c r="S322" s="112"/>
    </row>
    <row r="323" spans="4:19" x14ac:dyDescent="0.3">
      <c r="D323" s="96"/>
      <c r="Q323" s="113"/>
      <c r="R323" s="112"/>
      <c r="S323" s="112"/>
    </row>
    <row r="324" spans="4:19" x14ac:dyDescent="0.3">
      <c r="D324" s="96"/>
      <c r="Q324" s="113"/>
      <c r="R324" s="112"/>
      <c r="S324" s="112"/>
    </row>
    <row r="325" spans="4:19" x14ac:dyDescent="0.3">
      <c r="D325" s="96"/>
      <c r="Q325" s="113"/>
      <c r="R325" s="112"/>
      <c r="S325" s="112"/>
    </row>
    <row r="326" spans="4:19" x14ac:dyDescent="0.3">
      <c r="D326" s="96"/>
      <c r="Q326" s="113"/>
      <c r="R326" s="112"/>
      <c r="S326" s="112"/>
    </row>
    <row r="327" spans="4:19" x14ac:dyDescent="0.3">
      <c r="D327" s="96"/>
      <c r="Q327" s="113"/>
      <c r="R327" s="112"/>
      <c r="S327" s="112"/>
    </row>
    <row r="328" spans="4:19" x14ac:dyDescent="0.3">
      <c r="D328" s="96"/>
      <c r="Q328" s="113"/>
      <c r="R328" s="112"/>
      <c r="S328" s="112"/>
    </row>
    <row r="329" spans="4:19" x14ac:dyDescent="0.3">
      <c r="D329" s="96"/>
      <c r="Q329" s="113"/>
      <c r="R329" s="112"/>
      <c r="S329" s="112"/>
    </row>
    <row r="330" spans="4:19" x14ac:dyDescent="0.3">
      <c r="D330" s="96"/>
      <c r="Q330" s="113"/>
      <c r="R330" s="112"/>
      <c r="S330" s="112"/>
    </row>
    <row r="331" spans="4:19" x14ac:dyDescent="0.3">
      <c r="D331" s="96"/>
      <c r="Q331" s="113"/>
      <c r="R331" s="112"/>
      <c r="S331" s="112"/>
    </row>
    <row r="332" spans="4:19" x14ac:dyDescent="0.3">
      <c r="D332" s="96"/>
      <c r="Q332" s="113"/>
      <c r="R332" s="112"/>
      <c r="S332" s="112"/>
    </row>
    <row r="333" spans="4:19" x14ac:dyDescent="0.3">
      <c r="D333" s="96"/>
      <c r="Q333" s="113"/>
      <c r="R333" s="112"/>
      <c r="S333" s="112"/>
    </row>
    <row r="334" spans="4:19" x14ac:dyDescent="0.3">
      <c r="D334" s="96"/>
      <c r="Q334" s="113"/>
      <c r="R334" s="112"/>
      <c r="S334" s="112"/>
    </row>
    <row r="335" spans="4:19" x14ac:dyDescent="0.3">
      <c r="D335" s="96"/>
      <c r="Q335" s="113"/>
      <c r="R335" s="112"/>
      <c r="S335" s="112"/>
    </row>
    <row r="336" spans="4:19" x14ac:dyDescent="0.3">
      <c r="D336" s="96"/>
      <c r="Q336" s="113"/>
      <c r="R336" s="112"/>
      <c r="S336" s="112"/>
    </row>
    <row r="337" spans="4:19" x14ac:dyDescent="0.3">
      <c r="D337" s="96"/>
      <c r="Q337" s="113"/>
      <c r="R337" s="112"/>
      <c r="S337" s="112"/>
    </row>
    <row r="338" spans="4:19" x14ac:dyDescent="0.3">
      <c r="D338" s="96"/>
      <c r="Q338" s="113"/>
      <c r="R338" s="112"/>
      <c r="S338" s="112"/>
    </row>
    <row r="339" spans="4:19" x14ac:dyDescent="0.3">
      <c r="D339" s="96"/>
      <c r="Q339" s="113"/>
      <c r="R339" s="112"/>
      <c r="S339" s="112"/>
    </row>
    <row r="340" spans="4:19" x14ac:dyDescent="0.3">
      <c r="D340" s="96"/>
      <c r="Q340" s="113"/>
      <c r="R340" s="112"/>
      <c r="S340" s="112"/>
    </row>
    <row r="341" spans="4:19" x14ac:dyDescent="0.3">
      <c r="D341" s="96"/>
      <c r="Q341" s="113"/>
      <c r="R341" s="112"/>
      <c r="S341" s="112"/>
    </row>
    <row r="342" spans="4:19" x14ac:dyDescent="0.3">
      <c r="D342" s="96"/>
      <c r="Q342" s="113"/>
      <c r="R342" s="112"/>
      <c r="S342" s="112"/>
    </row>
    <row r="343" spans="4:19" x14ac:dyDescent="0.3">
      <c r="D343" s="96"/>
      <c r="Q343" s="113"/>
      <c r="R343" s="112"/>
      <c r="S343" s="112"/>
    </row>
    <row r="344" spans="4:19" x14ac:dyDescent="0.3">
      <c r="D344" s="96"/>
      <c r="Q344" s="113"/>
      <c r="R344" s="112"/>
      <c r="S344" s="112"/>
    </row>
    <row r="345" spans="4:19" x14ac:dyDescent="0.3">
      <c r="D345" s="96"/>
      <c r="Q345" s="113"/>
      <c r="R345" s="112"/>
      <c r="S345" s="112"/>
    </row>
    <row r="346" spans="4:19" x14ac:dyDescent="0.3">
      <c r="D346" s="96"/>
      <c r="Q346" s="113"/>
      <c r="R346" s="112"/>
      <c r="S346" s="112"/>
    </row>
    <row r="347" spans="4:19" x14ac:dyDescent="0.3">
      <c r="D347" s="96"/>
      <c r="Q347" s="113"/>
      <c r="R347" s="112"/>
      <c r="S347" s="112"/>
    </row>
    <row r="348" spans="4:19" x14ac:dyDescent="0.3">
      <c r="D348" s="96"/>
      <c r="Q348" s="113"/>
      <c r="R348" s="112"/>
      <c r="S348" s="112"/>
    </row>
    <row r="349" spans="4:19" x14ac:dyDescent="0.3">
      <c r="D349" s="96"/>
      <c r="Q349" s="113"/>
      <c r="R349" s="112"/>
      <c r="S349" s="112"/>
    </row>
    <row r="350" spans="4:19" x14ac:dyDescent="0.3">
      <c r="D350" s="96"/>
      <c r="Q350" s="113"/>
      <c r="R350" s="112"/>
      <c r="S350" s="112"/>
    </row>
    <row r="351" spans="4:19" x14ac:dyDescent="0.3">
      <c r="D351" s="96"/>
      <c r="Q351" s="113"/>
      <c r="R351" s="112"/>
      <c r="S351" s="112"/>
    </row>
    <row r="352" spans="4:19" x14ac:dyDescent="0.3">
      <c r="D352" s="96"/>
      <c r="Q352" s="113"/>
      <c r="R352" s="112"/>
      <c r="S352" s="112"/>
    </row>
    <row r="353" spans="4:19" x14ac:dyDescent="0.3">
      <c r="D353" s="96"/>
      <c r="Q353" s="113"/>
      <c r="R353" s="112"/>
      <c r="S353" s="112"/>
    </row>
    <row r="354" spans="4:19" x14ac:dyDescent="0.3">
      <c r="D354" s="96"/>
      <c r="Q354" s="113"/>
      <c r="R354" s="112"/>
      <c r="S354" s="112"/>
    </row>
    <row r="355" spans="4:19" x14ac:dyDescent="0.3">
      <c r="D355" s="96"/>
      <c r="Q355" s="113"/>
      <c r="R355" s="112"/>
      <c r="S355" s="112"/>
    </row>
    <row r="356" spans="4:19" x14ac:dyDescent="0.3">
      <c r="D356" s="96"/>
      <c r="Q356" s="113"/>
      <c r="R356" s="112"/>
      <c r="S356" s="112"/>
    </row>
    <row r="357" spans="4:19" x14ac:dyDescent="0.3">
      <c r="D357" s="96"/>
      <c r="Q357" s="113"/>
      <c r="R357" s="112"/>
      <c r="S357" s="112"/>
    </row>
    <row r="358" spans="4:19" x14ac:dyDescent="0.3">
      <c r="D358" s="96"/>
      <c r="Q358" s="113"/>
      <c r="R358" s="112"/>
      <c r="S358" s="112"/>
    </row>
    <row r="359" spans="4:19" x14ac:dyDescent="0.3">
      <c r="D359" s="96"/>
      <c r="Q359" s="113"/>
      <c r="R359" s="112"/>
      <c r="S359" s="112"/>
    </row>
    <row r="360" spans="4:19" x14ac:dyDescent="0.3">
      <c r="D360" s="96"/>
      <c r="Q360" s="113"/>
      <c r="R360" s="112"/>
      <c r="S360" s="112"/>
    </row>
    <row r="361" spans="4:19" x14ac:dyDescent="0.3">
      <c r="D361" s="96"/>
      <c r="Q361" s="113"/>
      <c r="R361" s="112"/>
      <c r="S361" s="112"/>
    </row>
    <row r="362" spans="4:19" x14ac:dyDescent="0.3">
      <c r="D362" s="96"/>
      <c r="Q362" s="113"/>
      <c r="R362" s="112"/>
      <c r="S362" s="112"/>
    </row>
    <row r="363" spans="4:19" x14ac:dyDescent="0.3">
      <c r="D363" s="96"/>
      <c r="Q363" s="113"/>
      <c r="R363" s="112"/>
      <c r="S363" s="112"/>
    </row>
    <row r="364" spans="4:19" x14ac:dyDescent="0.3">
      <c r="D364" s="96"/>
      <c r="Q364" s="113"/>
      <c r="R364" s="112"/>
      <c r="S364" s="112"/>
    </row>
    <row r="365" spans="4:19" x14ac:dyDescent="0.3">
      <c r="D365" s="96"/>
      <c r="Q365" s="113"/>
      <c r="R365" s="112"/>
      <c r="S365" s="112"/>
    </row>
    <row r="366" spans="4:19" x14ac:dyDescent="0.3">
      <c r="D366" s="96"/>
      <c r="Q366" s="113"/>
      <c r="R366" s="112"/>
      <c r="S366" s="112"/>
    </row>
    <row r="367" spans="4:19" x14ac:dyDescent="0.3">
      <c r="D367" s="96"/>
      <c r="Q367" s="113"/>
      <c r="R367" s="112"/>
      <c r="S367" s="112"/>
    </row>
    <row r="368" spans="4:19" x14ac:dyDescent="0.3">
      <c r="D368" s="96"/>
      <c r="Q368" s="113"/>
      <c r="R368" s="112"/>
      <c r="S368" s="112"/>
    </row>
    <row r="369" spans="4:19" x14ac:dyDescent="0.3">
      <c r="D369" s="96"/>
      <c r="Q369" s="113"/>
      <c r="R369" s="112"/>
      <c r="S369" s="112"/>
    </row>
    <row r="370" spans="4:19" x14ac:dyDescent="0.3">
      <c r="D370" s="96"/>
      <c r="Q370" s="113"/>
      <c r="R370" s="112"/>
      <c r="S370" s="112"/>
    </row>
    <row r="371" spans="4:19" x14ac:dyDescent="0.3">
      <c r="D371" s="96"/>
      <c r="Q371" s="113"/>
      <c r="R371" s="112"/>
      <c r="S371" s="112"/>
    </row>
    <row r="372" spans="4:19" x14ac:dyDescent="0.3">
      <c r="D372" s="96"/>
      <c r="Q372" s="113"/>
      <c r="R372" s="112"/>
      <c r="S372" s="112"/>
    </row>
    <row r="373" spans="4:19" x14ac:dyDescent="0.3">
      <c r="D373" s="96"/>
      <c r="Q373" s="113"/>
      <c r="R373" s="112"/>
      <c r="S373" s="112"/>
    </row>
    <row r="374" spans="4:19" x14ac:dyDescent="0.3">
      <c r="D374" s="96"/>
      <c r="Q374" s="113"/>
      <c r="R374" s="112"/>
      <c r="S374" s="112"/>
    </row>
    <row r="375" spans="4:19" x14ac:dyDescent="0.3">
      <c r="D375" s="96"/>
      <c r="Q375" s="113"/>
      <c r="R375" s="112"/>
      <c r="S375" s="112"/>
    </row>
    <row r="376" spans="4:19" x14ac:dyDescent="0.3">
      <c r="D376" s="96"/>
      <c r="Q376" s="113"/>
      <c r="R376" s="112"/>
      <c r="S376" s="112"/>
    </row>
    <row r="377" spans="4:19" x14ac:dyDescent="0.3">
      <c r="D377" s="96"/>
      <c r="Q377" s="113"/>
      <c r="R377" s="112"/>
      <c r="S377" s="112"/>
    </row>
    <row r="378" spans="4:19" x14ac:dyDescent="0.3">
      <c r="D378" s="96"/>
      <c r="Q378" s="113"/>
      <c r="R378" s="112"/>
      <c r="S378" s="112"/>
    </row>
    <row r="379" spans="4:19" x14ac:dyDescent="0.3">
      <c r="D379" s="96"/>
      <c r="Q379" s="113"/>
      <c r="R379" s="112"/>
      <c r="S379" s="112"/>
    </row>
    <row r="380" spans="4:19" x14ac:dyDescent="0.3">
      <c r="D380" s="96"/>
      <c r="Q380" s="113"/>
      <c r="R380" s="112"/>
      <c r="S380" s="112"/>
    </row>
    <row r="381" spans="4:19" x14ac:dyDescent="0.3">
      <c r="D381" s="96"/>
      <c r="Q381" s="113"/>
      <c r="R381" s="112"/>
      <c r="S381" s="112"/>
    </row>
    <row r="382" spans="4:19" x14ac:dyDescent="0.3">
      <c r="D382" s="96"/>
      <c r="Q382" s="113"/>
      <c r="R382" s="112"/>
      <c r="S382" s="112"/>
    </row>
    <row r="383" spans="4:19" x14ac:dyDescent="0.3">
      <c r="D383" s="96"/>
      <c r="Q383" s="113"/>
      <c r="R383" s="112"/>
      <c r="S383" s="112"/>
    </row>
    <row r="384" spans="4:19" x14ac:dyDescent="0.3">
      <c r="D384" s="96"/>
      <c r="Q384" s="113"/>
      <c r="R384" s="112"/>
      <c r="S384" s="112"/>
    </row>
    <row r="385" spans="4:19" x14ac:dyDescent="0.3">
      <c r="D385" s="96"/>
      <c r="Q385" s="113"/>
      <c r="R385" s="112"/>
      <c r="S385" s="112"/>
    </row>
    <row r="386" spans="4:19" x14ac:dyDescent="0.3">
      <c r="D386" s="96"/>
      <c r="Q386" s="113"/>
      <c r="R386" s="112"/>
      <c r="S386" s="112"/>
    </row>
    <row r="387" spans="4:19" x14ac:dyDescent="0.3">
      <c r="D387" s="96"/>
      <c r="Q387" s="113"/>
      <c r="R387" s="112"/>
      <c r="S387" s="112"/>
    </row>
    <row r="388" spans="4:19" x14ac:dyDescent="0.3">
      <c r="D388" s="96"/>
      <c r="Q388" s="113"/>
      <c r="R388" s="112"/>
      <c r="S388" s="112"/>
    </row>
    <row r="389" spans="4:19" x14ac:dyDescent="0.3">
      <c r="D389" s="96"/>
      <c r="Q389" s="113"/>
      <c r="R389" s="112"/>
      <c r="S389" s="112"/>
    </row>
    <row r="390" spans="4:19" x14ac:dyDescent="0.3">
      <c r="D390" s="96"/>
      <c r="Q390" s="113"/>
      <c r="R390" s="112"/>
      <c r="S390" s="112"/>
    </row>
    <row r="391" spans="4:19" x14ac:dyDescent="0.3">
      <c r="D391" s="96"/>
      <c r="Q391" s="113"/>
      <c r="R391" s="112"/>
      <c r="S391" s="112"/>
    </row>
    <row r="392" spans="4:19" x14ac:dyDescent="0.3">
      <c r="D392" s="96"/>
      <c r="Q392" s="113"/>
      <c r="R392" s="112"/>
      <c r="S392" s="112"/>
    </row>
    <row r="393" spans="4:19" x14ac:dyDescent="0.3">
      <c r="D393" s="96"/>
      <c r="Q393" s="113"/>
      <c r="R393" s="112"/>
      <c r="S393" s="112"/>
    </row>
    <row r="394" spans="4:19" x14ac:dyDescent="0.3">
      <c r="D394" s="96"/>
      <c r="Q394" s="113"/>
      <c r="R394" s="112"/>
      <c r="S394" s="112"/>
    </row>
    <row r="395" spans="4:19" x14ac:dyDescent="0.3">
      <c r="D395" s="96"/>
      <c r="Q395" s="113"/>
      <c r="R395" s="112"/>
      <c r="S395" s="112"/>
    </row>
    <row r="396" spans="4:19" x14ac:dyDescent="0.3">
      <c r="D396" s="96"/>
      <c r="Q396" s="113"/>
      <c r="R396" s="112"/>
      <c r="S396" s="112"/>
    </row>
    <row r="397" spans="4:19" x14ac:dyDescent="0.3">
      <c r="D397" s="96"/>
      <c r="Q397" s="113"/>
      <c r="R397" s="112"/>
      <c r="S397" s="112"/>
    </row>
    <row r="398" spans="4:19" x14ac:dyDescent="0.3">
      <c r="D398" s="96"/>
      <c r="Q398" s="113"/>
      <c r="R398" s="112"/>
      <c r="S398" s="112"/>
    </row>
    <row r="399" spans="4:19" x14ac:dyDescent="0.3">
      <c r="D399" s="96"/>
      <c r="Q399" s="113"/>
      <c r="R399" s="112"/>
      <c r="S399" s="112"/>
    </row>
    <row r="400" spans="4:19" x14ac:dyDescent="0.3">
      <c r="D400" s="96"/>
      <c r="Q400" s="113"/>
      <c r="R400" s="112"/>
      <c r="S400" s="112"/>
    </row>
    <row r="401" spans="4:19" x14ac:dyDescent="0.3">
      <c r="D401" s="96"/>
      <c r="Q401" s="113"/>
      <c r="R401" s="112"/>
      <c r="S401" s="112"/>
    </row>
    <row r="402" spans="4:19" x14ac:dyDescent="0.3">
      <c r="D402" s="96"/>
      <c r="Q402" s="113"/>
      <c r="R402" s="112"/>
      <c r="S402" s="112"/>
    </row>
    <row r="403" spans="4:19" x14ac:dyDescent="0.3">
      <c r="D403" s="96"/>
      <c r="Q403" s="113"/>
      <c r="R403" s="112"/>
      <c r="S403" s="112"/>
    </row>
    <row r="404" spans="4:19" x14ac:dyDescent="0.3">
      <c r="D404" s="96"/>
      <c r="Q404" s="113"/>
      <c r="R404" s="112"/>
      <c r="S404" s="112"/>
    </row>
    <row r="405" spans="4:19" x14ac:dyDescent="0.3">
      <c r="D405" s="96"/>
      <c r="Q405" s="113"/>
      <c r="R405" s="112"/>
      <c r="S405" s="112"/>
    </row>
    <row r="406" spans="4:19" x14ac:dyDescent="0.3">
      <c r="D406" s="96"/>
      <c r="Q406" s="113"/>
      <c r="R406" s="112"/>
      <c r="S406" s="112"/>
    </row>
    <row r="407" spans="4:19" x14ac:dyDescent="0.3">
      <c r="D407" s="96"/>
      <c r="Q407" s="113"/>
      <c r="R407" s="112"/>
      <c r="S407" s="112"/>
    </row>
    <row r="408" spans="4:19" x14ac:dyDescent="0.3">
      <c r="D408" s="96"/>
      <c r="Q408" s="113"/>
      <c r="R408" s="112"/>
      <c r="S408" s="112"/>
    </row>
    <row r="409" spans="4:19" x14ac:dyDescent="0.3">
      <c r="D409" s="96"/>
      <c r="Q409" s="113"/>
      <c r="R409" s="112"/>
      <c r="S409" s="112"/>
    </row>
    <row r="410" spans="4:19" x14ac:dyDescent="0.3">
      <c r="D410" s="96"/>
      <c r="Q410" s="113"/>
      <c r="R410" s="112"/>
      <c r="S410" s="112"/>
    </row>
    <row r="411" spans="4:19" x14ac:dyDescent="0.3">
      <c r="D411" s="96"/>
      <c r="Q411" s="113"/>
      <c r="R411" s="112"/>
      <c r="S411" s="112"/>
    </row>
    <row r="412" spans="4:19" x14ac:dyDescent="0.3">
      <c r="D412" s="96"/>
      <c r="Q412" s="113"/>
      <c r="R412" s="112"/>
      <c r="S412" s="112"/>
    </row>
    <row r="413" spans="4:19" x14ac:dyDescent="0.3">
      <c r="D413" s="96"/>
      <c r="Q413" s="113"/>
      <c r="R413" s="112"/>
      <c r="S413" s="112"/>
    </row>
    <row r="414" spans="4:19" x14ac:dyDescent="0.3">
      <c r="D414" s="96"/>
      <c r="Q414" s="113"/>
      <c r="R414" s="112"/>
      <c r="S414" s="112"/>
    </row>
    <row r="415" spans="4:19" x14ac:dyDescent="0.3">
      <c r="D415" s="96"/>
      <c r="Q415" s="113"/>
      <c r="R415" s="112"/>
      <c r="S415" s="112"/>
    </row>
    <row r="416" spans="4:19" x14ac:dyDescent="0.3">
      <c r="D416" s="96"/>
      <c r="Q416" s="113"/>
      <c r="R416" s="112"/>
      <c r="S416" s="112"/>
    </row>
    <row r="417" spans="4:19" x14ac:dyDescent="0.3">
      <c r="D417" s="96"/>
      <c r="Q417" s="113"/>
      <c r="R417" s="112"/>
      <c r="S417" s="112"/>
    </row>
    <row r="418" spans="4:19" x14ac:dyDescent="0.3">
      <c r="D418" s="96"/>
      <c r="Q418" s="113"/>
      <c r="R418" s="112"/>
      <c r="S418" s="112"/>
    </row>
    <row r="419" spans="4:19" x14ac:dyDescent="0.3">
      <c r="D419" s="96"/>
      <c r="Q419" s="113"/>
      <c r="R419" s="112"/>
      <c r="S419" s="112"/>
    </row>
    <row r="420" spans="4:19" x14ac:dyDescent="0.3">
      <c r="D420" s="96"/>
      <c r="Q420" s="113"/>
      <c r="R420" s="112"/>
      <c r="S420" s="112"/>
    </row>
    <row r="421" spans="4:19" x14ac:dyDescent="0.3">
      <c r="D421" s="96"/>
      <c r="Q421" s="113"/>
      <c r="R421" s="112"/>
      <c r="S421" s="112"/>
    </row>
    <row r="422" spans="4:19" x14ac:dyDescent="0.3">
      <c r="D422" s="96"/>
      <c r="Q422" s="113"/>
      <c r="R422" s="112"/>
      <c r="S422" s="112"/>
    </row>
    <row r="423" spans="4:19" x14ac:dyDescent="0.3">
      <c r="D423" s="96"/>
      <c r="Q423" s="113"/>
      <c r="R423" s="112"/>
      <c r="S423" s="112"/>
    </row>
    <row r="424" spans="4:19" x14ac:dyDescent="0.3">
      <c r="D424" s="96"/>
      <c r="Q424" s="113"/>
      <c r="R424" s="112"/>
      <c r="S424" s="112"/>
    </row>
    <row r="425" spans="4:19" x14ac:dyDescent="0.3">
      <c r="D425" s="96"/>
      <c r="Q425" s="113"/>
      <c r="R425" s="112"/>
      <c r="S425" s="112"/>
    </row>
    <row r="426" spans="4:19" x14ac:dyDescent="0.3">
      <c r="D426" s="96"/>
      <c r="Q426" s="113"/>
      <c r="R426" s="112"/>
      <c r="S426" s="112"/>
    </row>
    <row r="427" spans="4:19" x14ac:dyDescent="0.3">
      <c r="D427" s="96"/>
      <c r="Q427" s="113"/>
      <c r="R427" s="112"/>
      <c r="S427" s="112"/>
    </row>
    <row r="428" spans="4:19" x14ac:dyDescent="0.3">
      <c r="D428" s="96"/>
      <c r="Q428" s="113"/>
      <c r="R428" s="112"/>
      <c r="S428" s="112"/>
    </row>
    <row r="429" spans="4:19" x14ac:dyDescent="0.3">
      <c r="D429" s="96"/>
      <c r="Q429" s="113"/>
      <c r="R429" s="112"/>
      <c r="S429" s="112"/>
    </row>
    <row r="430" spans="4:19" x14ac:dyDescent="0.3">
      <c r="D430" s="96"/>
      <c r="Q430" s="113"/>
      <c r="R430" s="112"/>
      <c r="S430" s="112"/>
    </row>
    <row r="431" spans="4:19" x14ac:dyDescent="0.3">
      <c r="D431" s="96"/>
      <c r="Q431" s="113"/>
      <c r="R431" s="112"/>
      <c r="S431" s="112"/>
    </row>
    <row r="432" spans="4:19" x14ac:dyDescent="0.3">
      <c r="D432" s="96"/>
      <c r="Q432" s="113"/>
      <c r="R432" s="112"/>
      <c r="S432" s="112"/>
    </row>
    <row r="433" spans="4:19" x14ac:dyDescent="0.3">
      <c r="D433" s="96"/>
      <c r="Q433" s="113"/>
      <c r="R433" s="112"/>
      <c r="S433" s="112"/>
    </row>
    <row r="434" spans="4:19" x14ac:dyDescent="0.3">
      <c r="D434" s="96"/>
      <c r="Q434" s="113"/>
      <c r="R434" s="112"/>
      <c r="S434" s="112"/>
    </row>
    <row r="435" spans="4:19" x14ac:dyDescent="0.3">
      <c r="D435" s="96"/>
      <c r="Q435" s="113"/>
      <c r="R435" s="112"/>
      <c r="S435" s="112"/>
    </row>
    <row r="436" spans="4:19" x14ac:dyDescent="0.3">
      <c r="D436" s="96"/>
      <c r="Q436" s="113"/>
      <c r="R436" s="112"/>
      <c r="S436" s="112"/>
    </row>
    <row r="437" spans="4:19" x14ac:dyDescent="0.3">
      <c r="D437" s="96"/>
      <c r="Q437" s="113"/>
      <c r="R437" s="112"/>
      <c r="S437" s="112"/>
    </row>
    <row r="438" spans="4:19" x14ac:dyDescent="0.3">
      <c r="D438" s="96"/>
      <c r="Q438" s="113"/>
      <c r="R438" s="112"/>
      <c r="S438" s="112"/>
    </row>
    <row r="439" spans="4:19" x14ac:dyDescent="0.3">
      <c r="D439" s="96"/>
      <c r="Q439" s="113"/>
      <c r="R439" s="112"/>
      <c r="S439" s="112"/>
    </row>
    <row r="440" spans="4:19" x14ac:dyDescent="0.3">
      <c r="D440" s="96"/>
      <c r="Q440" s="113"/>
      <c r="R440" s="112"/>
      <c r="S440" s="112"/>
    </row>
    <row r="441" spans="4:19" x14ac:dyDescent="0.3">
      <c r="D441" s="96"/>
      <c r="Q441" s="113"/>
      <c r="R441" s="112"/>
      <c r="S441" s="112"/>
    </row>
    <row r="442" spans="4:19" x14ac:dyDescent="0.3">
      <c r="D442" s="96"/>
      <c r="Q442" s="113"/>
      <c r="R442" s="112"/>
      <c r="S442" s="112"/>
    </row>
    <row r="443" spans="4:19" x14ac:dyDescent="0.3">
      <c r="D443" s="96"/>
      <c r="Q443" s="113"/>
      <c r="R443" s="112"/>
      <c r="S443" s="112"/>
    </row>
    <row r="444" spans="4:19" x14ac:dyDescent="0.3">
      <c r="D444" s="96"/>
      <c r="Q444" s="113"/>
      <c r="R444" s="112"/>
      <c r="S444" s="112"/>
    </row>
    <row r="445" spans="4:19" x14ac:dyDescent="0.3">
      <c r="D445" s="96"/>
      <c r="Q445" s="113"/>
      <c r="R445" s="112"/>
      <c r="S445" s="112"/>
    </row>
    <row r="446" spans="4:19" x14ac:dyDescent="0.3">
      <c r="D446" s="96"/>
      <c r="Q446" s="113"/>
      <c r="R446" s="112"/>
      <c r="S446" s="112"/>
    </row>
    <row r="447" spans="4:19" x14ac:dyDescent="0.3">
      <c r="D447" s="96"/>
      <c r="Q447" s="113"/>
      <c r="R447" s="112"/>
      <c r="S447" s="112"/>
    </row>
    <row r="448" spans="4:19" x14ac:dyDescent="0.3">
      <c r="D448" s="96"/>
      <c r="Q448" s="113"/>
      <c r="R448" s="112"/>
      <c r="S448" s="112"/>
    </row>
    <row r="449" spans="4:19" x14ac:dyDescent="0.3">
      <c r="D449" s="96"/>
      <c r="Q449" s="113"/>
      <c r="R449" s="112"/>
      <c r="S449" s="112"/>
    </row>
    <row r="450" spans="4:19" x14ac:dyDescent="0.3">
      <c r="D450" s="96"/>
      <c r="Q450" s="113"/>
      <c r="R450" s="112"/>
      <c r="S450" s="112"/>
    </row>
    <row r="451" spans="4:19" x14ac:dyDescent="0.3">
      <c r="D451" s="96"/>
      <c r="Q451" s="113"/>
      <c r="R451" s="112"/>
      <c r="S451" s="112"/>
    </row>
    <row r="452" spans="4:19" x14ac:dyDescent="0.3">
      <c r="D452" s="96"/>
      <c r="Q452" s="113"/>
      <c r="R452" s="112"/>
      <c r="S452" s="112"/>
    </row>
    <row r="453" spans="4:19" x14ac:dyDescent="0.3">
      <c r="D453" s="96"/>
      <c r="Q453" s="113"/>
      <c r="R453" s="112"/>
      <c r="S453" s="112"/>
    </row>
    <row r="454" spans="4:19" x14ac:dyDescent="0.3">
      <c r="D454" s="96"/>
      <c r="Q454" s="113"/>
      <c r="R454" s="112"/>
      <c r="S454" s="112"/>
    </row>
    <row r="455" spans="4:19" x14ac:dyDescent="0.3">
      <c r="D455" s="96"/>
      <c r="Q455" s="113"/>
      <c r="R455" s="112"/>
      <c r="S455" s="112"/>
    </row>
    <row r="456" spans="4:19" x14ac:dyDescent="0.3">
      <c r="D456" s="96"/>
      <c r="Q456" s="113"/>
      <c r="R456" s="112"/>
      <c r="S456" s="112"/>
    </row>
    <row r="457" spans="4:19" x14ac:dyDescent="0.3">
      <c r="D457" s="96"/>
      <c r="Q457" s="113"/>
      <c r="R457" s="112"/>
      <c r="S457" s="112"/>
    </row>
    <row r="458" spans="4:19" x14ac:dyDescent="0.3">
      <c r="D458" s="96"/>
      <c r="Q458" s="113"/>
      <c r="R458" s="112"/>
      <c r="S458" s="112"/>
    </row>
    <row r="459" spans="4:19" x14ac:dyDescent="0.3">
      <c r="D459" s="96"/>
      <c r="Q459" s="113"/>
      <c r="R459" s="112"/>
      <c r="S459" s="112"/>
    </row>
    <row r="460" spans="4:19" x14ac:dyDescent="0.3">
      <c r="D460" s="96"/>
      <c r="Q460" s="113"/>
      <c r="R460" s="112"/>
      <c r="S460" s="112"/>
    </row>
    <row r="461" spans="4:19" x14ac:dyDescent="0.3">
      <c r="D461" s="96"/>
      <c r="Q461" s="113"/>
      <c r="R461" s="112"/>
      <c r="S461" s="112"/>
    </row>
    <row r="462" spans="4:19" x14ac:dyDescent="0.3">
      <c r="D462" s="96"/>
      <c r="Q462" s="113"/>
      <c r="R462" s="112"/>
      <c r="S462" s="112"/>
    </row>
    <row r="463" spans="4:19" x14ac:dyDescent="0.3">
      <c r="D463" s="96"/>
      <c r="Q463" s="113"/>
      <c r="R463" s="112"/>
      <c r="S463" s="112"/>
    </row>
    <row r="464" spans="4:19" x14ac:dyDescent="0.3">
      <c r="D464" s="96"/>
      <c r="Q464" s="113"/>
      <c r="R464" s="112"/>
      <c r="S464" s="112"/>
    </row>
    <row r="465" spans="4:19" x14ac:dyDescent="0.3">
      <c r="D465" s="96"/>
      <c r="Q465" s="113"/>
      <c r="R465" s="112"/>
      <c r="S465" s="112"/>
    </row>
    <row r="466" spans="4:19" x14ac:dyDescent="0.3">
      <c r="D466" s="96"/>
      <c r="Q466" s="113"/>
      <c r="R466" s="112"/>
      <c r="S466" s="112"/>
    </row>
    <row r="467" spans="4:19" x14ac:dyDescent="0.3">
      <c r="D467" s="96"/>
      <c r="Q467" s="113"/>
      <c r="R467" s="112"/>
      <c r="S467" s="112"/>
    </row>
    <row r="468" spans="4:19" x14ac:dyDescent="0.3">
      <c r="D468" s="96"/>
      <c r="Q468" s="113"/>
      <c r="R468" s="112"/>
      <c r="S468" s="112"/>
    </row>
    <row r="469" spans="4:19" x14ac:dyDescent="0.3">
      <c r="D469" s="96"/>
      <c r="Q469" s="113"/>
      <c r="R469" s="112"/>
      <c r="S469" s="112"/>
    </row>
    <row r="470" spans="4:19" x14ac:dyDescent="0.3">
      <c r="D470" s="96"/>
      <c r="Q470" s="113"/>
      <c r="R470" s="112"/>
      <c r="S470" s="112"/>
    </row>
    <row r="471" spans="4:19" x14ac:dyDescent="0.3">
      <c r="D471" s="96"/>
      <c r="Q471" s="113"/>
      <c r="R471" s="112"/>
      <c r="S471" s="112"/>
    </row>
    <row r="472" spans="4:19" x14ac:dyDescent="0.3">
      <c r="D472" s="96"/>
      <c r="Q472" s="113"/>
      <c r="R472" s="112"/>
      <c r="S472" s="112"/>
    </row>
    <row r="473" spans="4:19" x14ac:dyDescent="0.3">
      <c r="D473" s="96"/>
      <c r="Q473" s="113"/>
      <c r="R473" s="112"/>
      <c r="S473" s="112"/>
    </row>
    <row r="474" spans="4:19" x14ac:dyDescent="0.3">
      <c r="D474" s="96"/>
      <c r="Q474" s="113"/>
      <c r="R474" s="112"/>
      <c r="S474" s="112"/>
    </row>
    <row r="475" spans="4:19" x14ac:dyDescent="0.3">
      <c r="D475" s="96"/>
      <c r="Q475" s="113"/>
      <c r="R475" s="112"/>
      <c r="S475" s="112"/>
    </row>
    <row r="476" spans="4:19" x14ac:dyDescent="0.3">
      <c r="D476" s="96"/>
      <c r="Q476" s="113"/>
      <c r="R476" s="112"/>
      <c r="S476" s="112"/>
    </row>
    <row r="477" spans="4:19" x14ac:dyDescent="0.3">
      <c r="D477" s="96"/>
      <c r="Q477" s="113"/>
      <c r="R477" s="112"/>
      <c r="S477" s="112"/>
    </row>
    <row r="478" spans="4:19" x14ac:dyDescent="0.3">
      <c r="D478" s="96"/>
      <c r="Q478" s="113"/>
      <c r="R478" s="112"/>
      <c r="S478" s="112"/>
    </row>
    <row r="479" spans="4:19" x14ac:dyDescent="0.3">
      <c r="D479" s="96"/>
      <c r="Q479" s="113"/>
      <c r="R479" s="112"/>
      <c r="S479" s="112"/>
    </row>
    <row r="480" spans="4:19" x14ac:dyDescent="0.3">
      <c r="D480" s="96"/>
      <c r="Q480" s="113"/>
      <c r="R480" s="112"/>
      <c r="S480" s="112"/>
    </row>
    <row r="481" spans="4:19" x14ac:dyDescent="0.3">
      <c r="D481" s="96"/>
      <c r="Q481" s="113"/>
      <c r="R481" s="112"/>
      <c r="S481" s="112"/>
    </row>
    <row r="482" spans="4:19" x14ac:dyDescent="0.3">
      <c r="D482" s="96"/>
      <c r="Q482" s="113"/>
      <c r="R482" s="112"/>
      <c r="S482" s="112"/>
    </row>
    <row r="483" spans="4:19" x14ac:dyDescent="0.3">
      <c r="D483" s="96"/>
      <c r="Q483" s="113"/>
      <c r="R483" s="112"/>
      <c r="S483" s="112"/>
    </row>
    <row r="484" spans="4:19" x14ac:dyDescent="0.3">
      <c r="D484" s="96"/>
      <c r="Q484" s="113"/>
      <c r="R484" s="112"/>
      <c r="S484" s="112"/>
    </row>
    <row r="485" spans="4:19" x14ac:dyDescent="0.3">
      <c r="D485" s="96"/>
      <c r="Q485" s="113"/>
      <c r="R485" s="112"/>
      <c r="S485" s="112"/>
    </row>
    <row r="486" spans="4:19" x14ac:dyDescent="0.3">
      <c r="D486" s="96"/>
      <c r="Q486" s="113"/>
      <c r="R486" s="112"/>
      <c r="S486" s="112"/>
    </row>
    <row r="487" spans="4:19" x14ac:dyDescent="0.3">
      <c r="D487" s="96"/>
      <c r="Q487" s="113"/>
      <c r="R487" s="112"/>
      <c r="S487" s="112"/>
    </row>
    <row r="488" spans="4:19" x14ac:dyDescent="0.3">
      <c r="D488" s="96"/>
      <c r="Q488" s="113"/>
      <c r="R488" s="112"/>
      <c r="S488" s="112"/>
    </row>
    <row r="489" spans="4:19" x14ac:dyDescent="0.3">
      <c r="D489" s="96"/>
      <c r="Q489" s="113"/>
      <c r="R489" s="112"/>
      <c r="S489" s="112"/>
    </row>
    <row r="490" spans="4:19" x14ac:dyDescent="0.3">
      <c r="D490" s="96"/>
      <c r="Q490" s="113"/>
      <c r="R490" s="112"/>
      <c r="S490" s="112"/>
    </row>
    <row r="491" spans="4:19" x14ac:dyDescent="0.3">
      <c r="D491" s="96"/>
      <c r="Q491" s="113"/>
      <c r="R491" s="112"/>
      <c r="S491" s="112"/>
    </row>
    <row r="492" spans="4:19" x14ac:dyDescent="0.3">
      <c r="D492" s="96"/>
      <c r="Q492" s="113"/>
      <c r="R492" s="112"/>
      <c r="S492" s="112"/>
    </row>
    <row r="493" spans="4:19" x14ac:dyDescent="0.3">
      <c r="D493" s="96"/>
      <c r="Q493" s="113"/>
      <c r="R493" s="112"/>
      <c r="S493" s="112"/>
    </row>
    <row r="494" spans="4:19" x14ac:dyDescent="0.3">
      <c r="D494" s="96"/>
      <c r="Q494" s="113"/>
      <c r="R494" s="112"/>
      <c r="S494" s="112"/>
    </row>
    <row r="495" spans="4:19" x14ac:dyDescent="0.3">
      <c r="D495" s="96"/>
      <c r="Q495" s="113"/>
      <c r="R495" s="112"/>
      <c r="S495" s="112"/>
    </row>
    <row r="496" spans="4:19" x14ac:dyDescent="0.3">
      <c r="D496" s="96"/>
      <c r="Q496" s="113"/>
      <c r="R496" s="112"/>
      <c r="S496" s="112"/>
    </row>
    <row r="497" spans="4:19" x14ac:dyDescent="0.3">
      <c r="D497" s="96"/>
      <c r="Q497" s="113"/>
      <c r="R497" s="112"/>
      <c r="S497" s="112"/>
    </row>
    <row r="498" spans="4:19" x14ac:dyDescent="0.3">
      <c r="D498" s="96"/>
      <c r="Q498" s="113"/>
      <c r="R498" s="112"/>
      <c r="S498" s="112"/>
    </row>
    <row r="499" spans="4:19" x14ac:dyDescent="0.3">
      <c r="D499" s="96"/>
      <c r="Q499" s="113"/>
      <c r="R499" s="112"/>
      <c r="S499" s="112"/>
    </row>
    <row r="500" spans="4:19" x14ac:dyDescent="0.3">
      <c r="D500" s="96"/>
      <c r="Q500" s="113"/>
      <c r="R500" s="112"/>
      <c r="S500" s="112"/>
    </row>
    <row r="501" spans="4:19" x14ac:dyDescent="0.3">
      <c r="D501" s="96"/>
      <c r="Q501" s="113"/>
      <c r="R501" s="112"/>
      <c r="S501" s="112"/>
    </row>
    <row r="502" spans="4:19" x14ac:dyDescent="0.3">
      <c r="D502" s="96"/>
      <c r="Q502" s="113"/>
      <c r="R502" s="112"/>
      <c r="S502" s="112"/>
    </row>
    <row r="503" spans="4:19" x14ac:dyDescent="0.3">
      <c r="D503" s="96"/>
      <c r="Q503" s="113"/>
      <c r="R503" s="112"/>
      <c r="S503" s="112"/>
    </row>
    <row r="504" spans="4:19" x14ac:dyDescent="0.3">
      <c r="D504" s="96"/>
      <c r="Q504" s="113"/>
      <c r="R504" s="112"/>
      <c r="S504" s="112"/>
    </row>
    <row r="505" spans="4:19" x14ac:dyDescent="0.3">
      <c r="D505" s="96"/>
      <c r="Q505" s="113"/>
      <c r="R505" s="112"/>
      <c r="S505" s="112"/>
    </row>
    <row r="506" spans="4:19" x14ac:dyDescent="0.3">
      <c r="D506" s="96"/>
      <c r="Q506" s="113"/>
      <c r="R506" s="112"/>
      <c r="S506" s="112"/>
    </row>
    <row r="507" spans="4:19" x14ac:dyDescent="0.3">
      <c r="D507" s="96"/>
      <c r="Q507" s="113"/>
      <c r="R507" s="112"/>
      <c r="S507" s="112"/>
    </row>
    <row r="508" spans="4:19" x14ac:dyDescent="0.3">
      <c r="D508" s="96"/>
      <c r="Q508" s="113"/>
      <c r="R508" s="112"/>
      <c r="S508" s="112"/>
    </row>
    <row r="509" spans="4:19" x14ac:dyDescent="0.3">
      <c r="D509" s="96"/>
      <c r="Q509" s="113"/>
      <c r="R509" s="112"/>
      <c r="S509" s="112"/>
    </row>
    <row r="510" spans="4:19" x14ac:dyDescent="0.3">
      <c r="D510" s="96"/>
      <c r="Q510" s="113"/>
      <c r="R510" s="112"/>
      <c r="S510" s="112"/>
    </row>
    <row r="511" spans="4:19" x14ac:dyDescent="0.3">
      <c r="D511" s="96"/>
      <c r="Q511" s="113"/>
      <c r="R511" s="112"/>
      <c r="S511" s="112"/>
    </row>
    <row r="512" spans="4:19" x14ac:dyDescent="0.3">
      <c r="D512" s="96"/>
      <c r="Q512" s="113"/>
      <c r="R512" s="112"/>
      <c r="S512" s="112"/>
    </row>
    <row r="513" spans="4:19" x14ac:dyDescent="0.3">
      <c r="D513" s="96"/>
      <c r="Q513" s="113"/>
      <c r="R513" s="112"/>
      <c r="S513" s="112"/>
    </row>
    <row r="514" spans="4:19" x14ac:dyDescent="0.3">
      <c r="D514" s="96"/>
      <c r="Q514" s="113"/>
      <c r="R514" s="112"/>
      <c r="S514" s="112"/>
    </row>
    <row r="515" spans="4:19" x14ac:dyDescent="0.3">
      <c r="D515" s="96"/>
      <c r="Q515" s="113"/>
      <c r="R515" s="112"/>
      <c r="S515" s="112"/>
    </row>
    <row r="516" spans="4:19" x14ac:dyDescent="0.3">
      <c r="D516" s="96"/>
      <c r="Q516" s="113"/>
      <c r="R516" s="112"/>
      <c r="S516" s="112"/>
    </row>
    <row r="517" spans="4:19" x14ac:dyDescent="0.3">
      <c r="D517" s="96"/>
      <c r="Q517" s="113"/>
      <c r="R517" s="112"/>
      <c r="S517" s="112"/>
    </row>
    <row r="518" spans="4:19" x14ac:dyDescent="0.3">
      <c r="D518" s="96"/>
      <c r="Q518" s="113"/>
      <c r="R518" s="112"/>
      <c r="S518" s="112"/>
    </row>
    <row r="519" spans="4:19" x14ac:dyDescent="0.3">
      <c r="D519" s="96"/>
      <c r="Q519" s="113"/>
      <c r="R519" s="112"/>
      <c r="S519" s="112"/>
    </row>
    <row r="520" spans="4:19" x14ac:dyDescent="0.3">
      <c r="D520" s="96"/>
      <c r="Q520" s="113"/>
      <c r="R520" s="112"/>
      <c r="S520" s="112"/>
    </row>
    <row r="521" spans="4:19" x14ac:dyDescent="0.3">
      <c r="D521" s="96"/>
      <c r="Q521" s="113"/>
      <c r="R521" s="112"/>
      <c r="S521" s="112"/>
    </row>
    <row r="522" spans="4:19" x14ac:dyDescent="0.3">
      <c r="D522" s="96"/>
      <c r="Q522" s="113"/>
      <c r="R522" s="112"/>
      <c r="S522" s="112"/>
    </row>
    <row r="523" spans="4:19" x14ac:dyDescent="0.3">
      <c r="D523" s="96"/>
      <c r="Q523" s="113"/>
      <c r="R523" s="112"/>
      <c r="S523" s="112"/>
    </row>
    <row r="524" spans="4:19" x14ac:dyDescent="0.3">
      <c r="D524" s="96"/>
      <c r="Q524" s="113"/>
      <c r="R524" s="112"/>
      <c r="S524" s="112"/>
    </row>
    <row r="525" spans="4:19" x14ac:dyDescent="0.3">
      <c r="D525" s="96"/>
      <c r="Q525" s="113"/>
      <c r="R525" s="112"/>
      <c r="S525" s="112"/>
    </row>
    <row r="526" spans="4:19" x14ac:dyDescent="0.3">
      <c r="D526" s="96"/>
      <c r="Q526" s="113"/>
      <c r="R526" s="112"/>
      <c r="S526" s="112"/>
    </row>
    <row r="527" spans="4:19" x14ac:dyDescent="0.3">
      <c r="D527" s="96"/>
      <c r="Q527" s="113"/>
      <c r="R527" s="112"/>
      <c r="S527" s="112"/>
    </row>
    <row r="528" spans="4:19" x14ac:dyDescent="0.3">
      <c r="D528" s="96"/>
      <c r="Q528" s="113"/>
      <c r="R528" s="112"/>
      <c r="S528" s="112"/>
    </row>
    <row r="529" spans="4:19" x14ac:dyDescent="0.3">
      <c r="D529" s="96"/>
      <c r="Q529" s="113"/>
      <c r="R529" s="112"/>
      <c r="S529" s="112"/>
    </row>
    <row r="530" spans="4:19" x14ac:dyDescent="0.3">
      <c r="D530" s="96"/>
      <c r="Q530" s="113"/>
      <c r="R530" s="112"/>
      <c r="S530" s="112"/>
    </row>
    <row r="531" spans="4:19" x14ac:dyDescent="0.3">
      <c r="D531" s="96"/>
      <c r="Q531" s="113"/>
      <c r="R531" s="112"/>
      <c r="S531" s="112"/>
    </row>
    <row r="532" spans="4:19" x14ac:dyDescent="0.3">
      <c r="D532" s="96"/>
      <c r="Q532" s="113"/>
      <c r="R532" s="112"/>
      <c r="S532" s="112"/>
    </row>
    <row r="533" spans="4:19" x14ac:dyDescent="0.3">
      <c r="D533" s="96"/>
      <c r="Q533" s="113"/>
      <c r="R533" s="112"/>
      <c r="S533" s="112"/>
    </row>
    <row r="534" spans="4:19" x14ac:dyDescent="0.3">
      <c r="D534" s="96"/>
      <c r="Q534" s="113"/>
      <c r="R534" s="112"/>
      <c r="S534" s="112"/>
    </row>
    <row r="535" spans="4:19" x14ac:dyDescent="0.3">
      <c r="D535" s="96"/>
      <c r="Q535" s="113"/>
      <c r="R535" s="112"/>
      <c r="S535" s="112"/>
    </row>
    <row r="536" spans="4:19" x14ac:dyDescent="0.3">
      <c r="D536" s="96"/>
      <c r="Q536" s="113"/>
      <c r="R536" s="112"/>
      <c r="S536" s="112"/>
    </row>
    <row r="537" spans="4:19" x14ac:dyDescent="0.3">
      <c r="D537" s="96"/>
      <c r="Q537" s="113"/>
      <c r="R537" s="112"/>
      <c r="S537" s="112"/>
    </row>
    <row r="538" spans="4:19" x14ac:dyDescent="0.3">
      <c r="D538" s="96"/>
      <c r="Q538" s="113"/>
      <c r="R538" s="112"/>
      <c r="S538" s="112"/>
    </row>
    <row r="539" spans="4:19" x14ac:dyDescent="0.3">
      <c r="D539" s="96"/>
      <c r="Q539" s="113"/>
      <c r="R539" s="112"/>
      <c r="S539" s="112"/>
    </row>
    <row r="540" spans="4:19" x14ac:dyDescent="0.3">
      <c r="D540" s="96"/>
      <c r="Q540" s="113"/>
      <c r="R540" s="112"/>
      <c r="S540" s="112"/>
    </row>
    <row r="541" spans="4:19" x14ac:dyDescent="0.3">
      <c r="D541" s="96"/>
      <c r="Q541" s="113"/>
      <c r="R541" s="112"/>
      <c r="S541" s="112"/>
    </row>
    <row r="542" spans="4:19" x14ac:dyDescent="0.3">
      <c r="D542" s="96"/>
      <c r="Q542" s="113"/>
      <c r="R542" s="112"/>
      <c r="S542" s="112"/>
    </row>
    <row r="543" spans="4:19" x14ac:dyDescent="0.3">
      <c r="D543" s="96"/>
      <c r="Q543" s="113"/>
      <c r="R543" s="112"/>
      <c r="S543" s="112"/>
    </row>
    <row r="544" spans="4:19" x14ac:dyDescent="0.3">
      <c r="D544" s="96"/>
      <c r="Q544" s="113"/>
      <c r="R544" s="112"/>
      <c r="S544" s="112"/>
    </row>
    <row r="545" spans="4:19" x14ac:dyDescent="0.3">
      <c r="D545" s="96"/>
      <c r="Q545" s="113"/>
      <c r="R545" s="112"/>
      <c r="S545" s="112"/>
    </row>
    <row r="546" spans="4:19" x14ac:dyDescent="0.3">
      <c r="D546" s="96"/>
      <c r="Q546" s="113"/>
      <c r="R546" s="112"/>
      <c r="S546" s="112"/>
    </row>
    <row r="547" spans="4:19" x14ac:dyDescent="0.3">
      <c r="D547" s="96"/>
      <c r="Q547" s="113"/>
      <c r="R547" s="112"/>
      <c r="S547" s="112"/>
    </row>
    <row r="548" spans="4:19" x14ac:dyDescent="0.3">
      <c r="D548" s="96"/>
      <c r="Q548" s="113"/>
      <c r="R548" s="112"/>
      <c r="S548" s="112"/>
    </row>
    <row r="549" spans="4:19" x14ac:dyDescent="0.3">
      <c r="D549" s="96"/>
      <c r="Q549" s="113"/>
      <c r="R549" s="112"/>
      <c r="S549" s="112"/>
    </row>
    <row r="550" spans="4:19" x14ac:dyDescent="0.3">
      <c r="D550" s="96"/>
      <c r="Q550" s="113"/>
      <c r="R550" s="112"/>
      <c r="S550" s="112"/>
    </row>
    <row r="551" spans="4:19" x14ac:dyDescent="0.3">
      <c r="D551" s="96"/>
      <c r="Q551" s="113"/>
      <c r="R551" s="112"/>
      <c r="S551" s="112"/>
    </row>
    <row r="552" spans="4:19" x14ac:dyDescent="0.3">
      <c r="D552" s="96"/>
      <c r="Q552" s="113"/>
      <c r="R552" s="112"/>
      <c r="S552" s="112"/>
    </row>
    <row r="553" spans="4:19" x14ac:dyDescent="0.3">
      <c r="D553" s="96"/>
      <c r="Q553" s="113"/>
      <c r="R553" s="112"/>
      <c r="S553" s="112"/>
    </row>
    <row r="554" spans="4:19" x14ac:dyDescent="0.3">
      <c r="D554" s="96"/>
      <c r="Q554" s="113"/>
      <c r="R554" s="112"/>
      <c r="S554" s="112"/>
    </row>
    <row r="555" spans="4:19" x14ac:dyDescent="0.3">
      <c r="D555" s="96"/>
      <c r="Q555" s="113"/>
      <c r="R555" s="112"/>
      <c r="S555" s="112"/>
    </row>
    <row r="556" spans="4:19" x14ac:dyDescent="0.3">
      <c r="D556" s="96"/>
      <c r="Q556" s="113"/>
      <c r="R556" s="112"/>
      <c r="S556" s="112"/>
    </row>
    <row r="557" spans="4:19" x14ac:dyDescent="0.3">
      <c r="D557" s="96"/>
      <c r="Q557" s="113"/>
      <c r="R557" s="112"/>
      <c r="S557" s="112"/>
    </row>
    <row r="558" spans="4:19" x14ac:dyDescent="0.3">
      <c r="D558" s="96"/>
      <c r="Q558" s="113"/>
      <c r="R558" s="112"/>
      <c r="S558" s="112"/>
    </row>
    <row r="559" spans="4:19" x14ac:dyDescent="0.3">
      <c r="D559" s="96"/>
      <c r="Q559" s="113"/>
      <c r="R559" s="112"/>
      <c r="S559" s="112"/>
    </row>
    <row r="560" spans="4:19" x14ac:dyDescent="0.3">
      <c r="D560" s="96"/>
      <c r="Q560" s="113"/>
      <c r="R560" s="112"/>
      <c r="S560" s="112"/>
    </row>
    <row r="561" spans="4:19" x14ac:dyDescent="0.3">
      <c r="D561" s="96"/>
      <c r="Q561" s="113"/>
      <c r="R561" s="112"/>
      <c r="S561" s="112"/>
    </row>
    <row r="562" spans="4:19" x14ac:dyDescent="0.3">
      <c r="D562" s="96"/>
      <c r="Q562" s="113"/>
      <c r="R562" s="112"/>
      <c r="S562" s="112"/>
    </row>
    <row r="563" spans="4:19" x14ac:dyDescent="0.3">
      <c r="D563" s="96"/>
      <c r="Q563" s="113"/>
      <c r="R563" s="112"/>
      <c r="S563" s="112"/>
    </row>
    <row r="564" spans="4:19" x14ac:dyDescent="0.3">
      <c r="D564" s="96"/>
      <c r="Q564" s="113"/>
      <c r="R564" s="112"/>
      <c r="S564" s="112"/>
    </row>
    <row r="565" spans="4:19" x14ac:dyDescent="0.3">
      <c r="D565" s="96"/>
      <c r="Q565" s="113"/>
      <c r="R565" s="112"/>
      <c r="S565" s="112"/>
    </row>
    <row r="566" spans="4:19" x14ac:dyDescent="0.3">
      <c r="D566" s="96"/>
      <c r="Q566" s="113"/>
      <c r="R566" s="112"/>
      <c r="S566" s="112"/>
    </row>
    <row r="567" spans="4:19" x14ac:dyDescent="0.3">
      <c r="D567" s="96"/>
      <c r="Q567" s="113"/>
      <c r="R567" s="112"/>
      <c r="S567" s="112"/>
    </row>
    <row r="568" spans="4:19" x14ac:dyDescent="0.3">
      <c r="D568" s="96"/>
      <c r="Q568" s="113"/>
      <c r="R568" s="112"/>
      <c r="S568" s="112"/>
    </row>
    <row r="569" spans="4:19" x14ac:dyDescent="0.3">
      <c r="D569" s="96"/>
      <c r="Q569" s="113"/>
      <c r="R569" s="112"/>
      <c r="S569" s="112"/>
    </row>
    <row r="570" spans="4:19" x14ac:dyDescent="0.3">
      <c r="D570" s="96"/>
      <c r="Q570" s="113"/>
      <c r="R570" s="112"/>
      <c r="S570" s="112"/>
    </row>
    <row r="571" spans="4:19" x14ac:dyDescent="0.3">
      <c r="D571" s="96"/>
      <c r="Q571" s="113"/>
      <c r="R571" s="112"/>
      <c r="S571" s="112"/>
    </row>
    <row r="572" spans="4:19" x14ac:dyDescent="0.3">
      <c r="D572" s="96"/>
      <c r="Q572" s="113"/>
      <c r="R572" s="112"/>
      <c r="S572" s="112"/>
    </row>
    <row r="573" spans="4:19" x14ac:dyDescent="0.3">
      <c r="D573" s="96"/>
      <c r="Q573" s="113"/>
      <c r="R573" s="112"/>
      <c r="S573" s="112"/>
    </row>
    <row r="574" spans="4:19" x14ac:dyDescent="0.3">
      <c r="D574" s="96"/>
      <c r="Q574" s="113"/>
      <c r="R574" s="112"/>
      <c r="S574" s="112"/>
    </row>
    <row r="575" spans="4:19" x14ac:dyDescent="0.3">
      <c r="D575" s="96"/>
      <c r="Q575" s="113"/>
      <c r="R575" s="112"/>
      <c r="S575" s="112"/>
    </row>
    <row r="576" spans="4:19" x14ac:dyDescent="0.3">
      <c r="D576" s="96"/>
      <c r="Q576" s="113"/>
      <c r="R576" s="112"/>
      <c r="S576" s="112"/>
    </row>
    <row r="577" spans="4:19" x14ac:dyDescent="0.3">
      <c r="D577" s="96"/>
      <c r="Q577" s="113"/>
      <c r="R577" s="112"/>
      <c r="S577" s="112"/>
    </row>
    <row r="578" spans="4:19" x14ac:dyDescent="0.3">
      <c r="D578" s="96"/>
      <c r="Q578" s="113"/>
      <c r="R578" s="112"/>
      <c r="S578" s="112"/>
    </row>
    <row r="579" spans="4:19" x14ac:dyDescent="0.3">
      <c r="D579" s="96"/>
      <c r="Q579" s="113"/>
      <c r="R579" s="112"/>
      <c r="S579" s="112"/>
    </row>
    <row r="580" spans="4:19" x14ac:dyDescent="0.3">
      <c r="D580" s="96"/>
      <c r="Q580" s="113"/>
      <c r="R580" s="112"/>
      <c r="S580" s="112"/>
    </row>
    <row r="581" spans="4:19" x14ac:dyDescent="0.3">
      <c r="D581" s="96"/>
      <c r="Q581" s="113"/>
      <c r="R581" s="112"/>
      <c r="S581" s="112"/>
    </row>
    <row r="582" spans="4:19" x14ac:dyDescent="0.3">
      <c r="D582" s="96"/>
      <c r="Q582" s="113"/>
      <c r="R582" s="112"/>
      <c r="S582" s="112"/>
    </row>
    <row r="583" spans="4:19" x14ac:dyDescent="0.3">
      <c r="D583" s="96"/>
      <c r="Q583" s="113"/>
      <c r="R583" s="112"/>
      <c r="S583" s="112"/>
    </row>
    <row r="584" spans="4:19" x14ac:dyDescent="0.3">
      <c r="D584" s="96"/>
      <c r="Q584" s="113"/>
      <c r="R584" s="112"/>
      <c r="S584" s="112"/>
    </row>
    <row r="585" spans="4:19" x14ac:dyDescent="0.3">
      <c r="D585" s="96"/>
      <c r="Q585" s="113"/>
      <c r="R585" s="112"/>
      <c r="S585" s="112"/>
    </row>
    <row r="586" spans="4:19" x14ac:dyDescent="0.3">
      <c r="D586" s="96"/>
      <c r="Q586" s="113"/>
      <c r="R586" s="112"/>
      <c r="S586" s="112"/>
    </row>
    <row r="587" spans="4:19" x14ac:dyDescent="0.3">
      <c r="D587" s="96"/>
      <c r="Q587" s="113"/>
      <c r="R587" s="112"/>
      <c r="S587" s="112"/>
    </row>
    <row r="588" spans="4:19" x14ac:dyDescent="0.3">
      <c r="D588" s="96"/>
      <c r="Q588" s="113"/>
      <c r="R588" s="112"/>
      <c r="S588" s="112"/>
    </row>
    <row r="589" spans="4:19" x14ac:dyDescent="0.3">
      <c r="D589" s="96"/>
      <c r="Q589" s="113"/>
      <c r="R589" s="112"/>
      <c r="S589" s="112"/>
    </row>
    <row r="590" spans="4:19" x14ac:dyDescent="0.3">
      <c r="D590" s="96"/>
      <c r="Q590" s="113"/>
      <c r="R590" s="112"/>
      <c r="S590" s="112"/>
    </row>
    <row r="591" spans="4:19" x14ac:dyDescent="0.3">
      <c r="D591" s="96"/>
      <c r="Q591" s="113"/>
      <c r="R591" s="112"/>
      <c r="S591" s="112"/>
    </row>
    <row r="592" spans="4:19" x14ac:dyDescent="0.3">
      <c r="D592" s="96"/>
      <c r="Q592" s="113"/>
      <c r="R592" s="112"/>
      <c r="S592" s="112"/>
    </row>
    <row r="593" spans="4:19" x14ac:dyDescent="0.3">
      <c r="D593" s="96"/>
      <c r="Q593" s="113"/>
      <c r="R593" s="112"/>
      <c r="S593" s="112"/>
    </row>
    <row r="594" spans="4:19" x14ac:dyDescent="0.3">
      <c r="D594" s="96"/>
      <c r="Q594" s="113"/>
      <c r="R594" s="112"/>
      <c r="S594" s="112"/>
    </row>
    <row r="595" spans="4:19" x14ac:dyDescent="0.3">
      <c r="D595" s="96"/>
      <c r="Q595" s="113"/>
      <c r="R595" s="112"/>
      <c r="S595" s="112"/>
    </row>
    <row r="596" spans="4:19" x14ac:dyDescent="0.3">
      <c r="D596" s="96"/>
      <c r="Q596" s="113"/>
      <c r="R596" s="112"/>
      <c r="S596" s="112"/>
    </row>
    <row r="597" spans="4:19" x14ac:dyDescent="0.3">
      <c r="D597" s="96"/>
      <c r="Q597" s="113"/>
      <c r="R597" s="112"/>
      <c r="S597" s="112"/>
    </row>
    <row r="598" spans="4:19" x14ac:dyDescent="0.3">
      <c r="D598" s="96"/>
      <c r="Q598" s="113"/>
      <c r="R598" s="112"/>
      <c r="S598" s="112"/>
    </row>
    <row r="599" spans="4:19" x14ac:dyDescent="0.3">
      <c r="D599" s="96"/>
      <c r="Q599" s="113"/>
      <c r="R599" s="112"/>
      <c r="S599" s="112"/>
    </row>
    <row r="600" spans="4:19" x14ac:dyDescent="0.3">
      <c r="D600" s="96"/>
      <c r="Q600" s="113"/>
      <c r="R600" s="112"/>
      <c r="S600" s="112"/>
    </row>
    <row r="601" spans="4:19" x14ac:dyDescent="0.3">
      <c r="D601" s="96"/>
      <c r="Q601" s="113"/>
      <c r="R601" s="112"/>
      <c r="S601" s="112"/>
    </row>
    <row r="602" spans="4:19" x14ac:dyDescent="0.3">
      <c r="D602" s="96"/>
      <c r="Q602" s="113"/>
      <c r="R602" s="112"/>
      <c r="S602" s="112"/>
    </row>
    <row r="603" spans="4:19" x14ac:dyDescent="0.3">
      <c r="D603" s="96"/>
      <c r="Q603" s="113"/>
      <c r="R603" s="112"/>
      <c r="S603" s="112"/>
    </row>
    <row r="604" spans="4:19" x14ac:dyDescent="0.3">
      <c r="D604" s="96"/>
      <c r="Q604" s="113"/>
      <c r="R604" s="112"/>
      <c r="S604" s="112"/>
    </row>
    <row r="605" spans="4:19" x14ac:dyDescent="0.3">
      <c r="D605" s="96"/>
      <c r="Q605" s="113"/>
      <c r="R605" s="112"/>
      <c r="S605" s="112"/>
    </row>
    <row r="606" spans="4:19" x14ac:dyDescent="0.3">
      <c r="D606" s="96"/>
      <c r="Q606" s="113"/>
      <c r="R606" s="112"/>
      <c r="S606" s="112"/>
    </row>
    <row r="607" spans="4:19" x14ac:dyDescent="0.3">
      <c r="D607" s="96"/>
      <c r="Q607" s="113"/>
      <c r="R607" s="112"/>
      <c r="S607" s="112"/>
    </row>
    <row r="608" spans="4:19" x14ac:dyDescent="0.3">
      <c r="D608" s="96"/>
      <c r="Q608" s="113"/>
      <c r="R608" s="112"/>
      <c r="S608" s="112"/>
    </row>
    <row r="609" spans="4:19" x14ac:dyDescent="0.3">
      <c r="D609" s="96"/>
      <c r="Q609" s="113"/>
      <c r="R609" s="112"/>
      <c r="S609" s="112"/>
    </row>
    <row r="610" spans="4:19" x14ac:dyDescent="0.3">
      <c r="D610" s="96"/>
      <c r="Q610" s="113"/>
      <c r="R610" s="112"/>
      <c r="S610" s="112"/>
    </row>
    <row r="611" spans="4:19" x14ac:dyDescent="0.3">
      <c r="D611" s="96"/>
      <c r="Q611" s="113"/>
      <c r="R611" s="112"/>
      <c r="S611" s="112"/>
    </row>
    <row r="612" spans="4:19" x14ac:dyDescent="0.3">
      <c r="D612" s="96"/>
      <c r="Q612" s="113"/>
      <c r="R612" s="112"/>
      <c r="S612" s="112"/>
    </row>
    <row r="613" spans="4:19" x14ac:dyDescent="0.3">
      <c r="D613" s="96"/>
      <c r="Q613" s="113"/>
      <c r="R613" s="112"/>
      <c r="S613" s="112"/>
    </row>
    <row r="614" spans="4:19" x14ac:dyDescent="0.3">
      <c r="D614" s="96"/>
      <c r="Q614" s="113"/>
      <c r="R614" s="112"/>
      <c r="S614" s="112"/>
    </row>
    <row r="615" spans="4:19" x14ac:dyDescent="0.3">
      <c r="D615" s="96"/>
      <c r="Q615" s="113"/>
      <c r="R615" s="112"/>
      <c r="S615" s="112"/>
    </row>
    <row r="616" spans="4:19" x14ac:dyDescent="0.3">
      <c r="D616" s="96"/>
      <c r="Q616" s="113"/>
      <c r="R616" s="112"/>
      <c r="S616" s="112"/>
    </row>
    <row r="617" spans="4:19" x14ac:dyDescent="0.3">
      <c r="D617" s="96"/>
      <c r="Q617" s="113"/>
      <c r="R617" s="112"/>
      <c r="S617" s="112"/>
    </row>
    <row r="618" spans="4:19" x14ac:dyDescent="0.3">
      <c r="D618" s="96"/>
      <c r="Q618" s="113"/>
      <c r="R618" s="112"/>
      <c r="S618" s="112"/>
    </row>
    <row r="619" spans="4:19" x14ac:dyDescent="0.3">
      <c r="D619" s="96"/>
      <c r="Q619" s="113"/>
      <c r="R619" s="112"/>
      <c r="S619" s="112"/>
    </row>
    <row r="620" spans="4:19" x14ac:dyDescent="0.3">
      <c r="D620" s="96"/>
      <c r="Q620" s="113"/>
      <c r="R620" s="112"/>
      <c r="S620" s="112"/>
    </row>
    <row r="621" spans="4:19" x14ac:dyDescent="0.3">
      <c r="D621" s="96"/>
      <c r="Q621" s="113"/>
      <c r="R621" s="112"/>
      <c r="S621" s="112"/>
    </row>
    <row r="622" spans="4:19" x14ac:dyDescent="0.3">
      <c r="D622" s="96"/>
      <c r="Q622" s="113"/>
      <c r="R622" s="112"/>
      <c r="S622" s="112"/>
    </row>
    <row r="623" spans="4:19" x14ac:dyDescent="0.3">
      <c r="D623" s="96"/>
      <c r="Q623" s="113"/>
      <c r="R623" s="112"/>
      <c r="S623" s="112"/>
    </row>
    <row r="624" spans="4:19" x14ac:dyDescent="0.3">
      <c r="D624" s="96"/>
      <c r="Q624" s="113"/>
      <c r="R624" s="112"/>
      <c r="S624" s="112"/>
    </row>
    <row r="625" spans="4:19" x14ac:dyDescent="0.3">
      <c r="D625" s="96"/>
      <c r="Q625" s="113"/>
      <c r="R625" s="112"/>
      <c r="S625" s="112"/>
    </row>
    <row r="626" spans="4:19" x14ac:dyDescent="0.3">
      <c r="D626" s="96"/>
      <c r="Q626" s="113"/>
      <c r="R626" s="112"/>
      <c r="S626" s="112"/>
    </row>
    <row r="627" spans="4:19" x14ac:dyDescent="0.3">
      <c r="D627" s="96"/>
      <c r="Q627" s="113"/>
      <c r="R627" s="112"/>
      <c r="S627" s="112"/>
    </row>
    <row r="628" spans="4:19" x14ac:dyDescent="0.3">
      <c r="D628" s="96"/>
      <c r="Q628" s="113"/>
      <c r="R628" s="112"/>
      <c r="S628" s="112"/>
    </row>
    <row r="629" spans="4:19" x14ac:dyDescent="0.3">
      <c r="D629" s="96"/>
      <c r="Q629" s="113"/>
      <c r="R629" s="112"/>
      <c r="S629" s="112"/>
    </row>
    <row r="630" spans="4:19" x14ac:dyDescent="0.3">
      <c r="D630" s="96"/>
      <c r="Q630" s="113"/>
      <c r="R630" s="112"/>
      <c r="S630" s="112"/>
    </row>
    <row r="631" spans="4:19" x14ac:dyDescent="0.3">
      <c r="D631" s="96"/>
      <c r="Q631" s="113"/>
      <c r="R631" s="112"/>
      <c r="S631" s="112"/>
    </row>
    <row r="632" spans="4:19" x14ac:dyDescent="0.3">
      <c r="D632" s="96"/>
      <c r="Q632" s="113"/>
      <c r="R632" s="112"/>
      <c r="S632" s="112"/>
    </row>
    <row r="633" spans="4:19" x14ac:dyDescent="0.3">
      <c r="D633" s="96"/>
      <c r="Q633" s="113"/>
      <c r="R633" s="112"/>
      <c r="S633" s="112"/>
    </row>
    <row r="634" spans="4:19" x14ac:dyDescent="0.3">
      <c r="D634" s="96"/>
      <c r="Q634" s="113"/>
      <c r="R634" s="112"/>
      <c r="S634" s="112"/>
    </row>
    <row r="635" spans="4:19" x14ac:dyDescent="0.3">
      <c r="D635" s="96"/>
      <c r="Q635" s="113"/>
      <c r="R635" s="112"/>
      <c r="S635" s="112"/>
    </row>
    <row r="636" spans="4:19" x14ac:dyDescent="0.3">
      <c r="D636" s="96"/>
      <c r="Q636" s="113"/>
      <c r="R636" s="112"/>
      <c r="S636" s="112"/>
    </row>
    <row r="637" spans="4:19" x14ac:dyDescent="0.3">
      <c r="D637" s="96"/>
      <c r="Q637" s="113"/>
      <c r="R637" s="112"/>
      <c r="S637" s="112"/>
    </row>
    <row r="638" spans="4:19" x14ac:dyDescent="0.3">
      <c r="D638" s="96"/>
      <c r="Q638" s="113"/>
      <c r="R638" s="112"/>
      <c r="S638" s="112"/>
    </row>
    <row r="639" spans="4:19" x14ac:dyDescent="0.3">
      <c r="D639" s="96"/>
      <c r="Q639" s="113"/>
      <c r="R639" s="112"/>
      <c r="S639" s="112"/>
    </row>
    <row r="640" spans="4:19" x14ac:dyDescent="0.3">
      <c r="D640" s="96"/>
      <c r="Q640" s="113"/>
      <c r="R640" s="112"/>
      <c r="S640" s="112"/>
    </row>
    <row r="641" spans="4:19" x14ac:dyDescent="0.3">
      <c r="D641" s="96"/>
      <c r="Q641" s="113"/>
      <c r="R641" s="112"/>
      <c r="S641" s="112"/>
    </row>
    <row r="642" spans="4:19" x14ac:dyDescent="0.3">
      <c r="D642" s="96"/>
      <c r="Q642" s="113"/>
      <c r="R642" s="112"/>
      <c r="S642" s="112"/>
    </row>
    <row r="643" spans="4:19" x14ac:dyDescent="0.3">
      <c r="D643" s="96"/>
      <c r="Q643" s="113"/>
      <c r="R643" s="112"/>
      <c r="S643" s="112"/>
    </row>
    <row r="644" spans="4:19" x14ac:dyDescent="0.3">
      <c r="D644" s="96"/>
      <c r="Q644" s="113"/>
      <c r="R644" s="112"/>
      <c r="S644" s="112"/>
    </row>
    <row r="645" spans="4:19" x14ac:dyDescent="0.3">
      <c r="D645" s="96"/>
      <c r="Q645" s="113"/>
      <c r="R645" s="112"/>
      <c r="S645" s="112"/>
    </row>
    <row r="646" spans="4:19" x14ac:dyDescent="0.3">
      <c r="D646" s="96"/>
      <c r="Q646" s="113"/>
      <c r="R646" s="112"/>
      <c r="S646" s="112"/>
    </row>
    <row r="647" spans="4:19" x14ac:dyDescent="0.3">
      <c r="D647" s="96"/>
      <c r="Q647" s="113"/>
      <c r="R647" s="112"/>
      <c r="S647" s="112"/>
    </row>
    <row r="648" spans="4:19" x14ac:dyDescent="0.3">
      <c r="D648" s="96"/>
      <c r="Q648" s="113"/>
      <c r="R648" s="112"/>
      <c r="S648" s="112"/>
    </row>
    <row r="649" spans="4:19" x14ac:dyDescent="0.3">
      <c r="D649" s="96"/>
      <c r="Q649" s="113"/>
      <c r="R649" s="112"/>
      <c r="S649" s="112"/>
    </row>
    <row r="650" spans="4:19" x14ac:dyDescent="0.3">
      <c r="D650" s="96"/>
      <c r="Q650" s="113"/>
      <c r="R650" s="112"/>
      <c r="S650" s="112"/>
    </row>
    <row r="651" spans="4:19" x14ac:dyDescent="0.3">
      <c r="D651" s="96"/>
      <c r="Q651" s="113"/>
      <c r="R651" s="112"/>
      <c r="S651" s="112"/>
    </row>
    <row r="652" spans="4:19" x14ac:dyDescent="0.3">
      <c r="D652" s="96"/>
      <c r="Q652" s="113"/>
      <c r="R652" s="112"/>
      <c r="S652" s="112"/>
    </row>
    <row r="653" spans="4:19" x14ac:dyDescent="0.3">
      <c r="D653" s="96"/>
      <c r="Q653" s="113"/>
      <c r="R653" s="112"/>
      <c r="S653" s="112"/>
    </row>
    <row r="654" spans="4:19" x14ac:dyDescent="0.3">
      <c r="D654" s="96"/>
      <c r="Q654" s="113"/>
      <c r="R654" s="112"/>
      <c r="S654" s="112"/>
    </row>
    <row r="655" spans="4:19" x14ac:dyDescent="0.3">
      <c r="D655" s="96"/>
      <c r="Q655" s="113"/>
      <c r="R655" s="112"/>
      <c r="S655" s="112"/>
    </row>
    <row r="656" spans="4:19" x14ac:dyDescent="0.3">
      <c r="D656" s="96"/>
      <c r="Q656" s="113"/>
      <c r="R656" s="112"/>
      <c r="S656" s="112"/>
    </row>
    <row r="657" spans="4:19" x14ac:dyDescent="0.3">
      <c r="D657" s="96"/>
      <c r="Q657" s="113"/>
      <c r="R657" s="112"/>
      <c r="S657" s="112"/>
    </row>
    <row r="658" spans="4:19" x14ac:dyDescent="0.3">
      <c r="D658" s="96"/>
      <c r="Q658" s="113"/>
      <c r="R658" s="112"/>
      <c r="S658" s="112"/>
    </row>
    <row r="659" spans="4:19" x14ac:dyDescent="0.3">
      <c r="D659" s="96"/>
      <c r="Q659" s="113"/>
      <c r="R659" s="112"/>
      <c r="S659" s="112"/>
    </row>
    <row r="660" spans="4:19" x14ac:dyDescent="0.3">
      <c r="D660" s="96"/>
      <c r="Q660" s="113"/>
      <c r="R660" s="112"/>
      <c r="S660" s="112"/>
    </row>
    <row r="661" spans="4:19" x14ac:dyDescent="0.3">
      <c r="D661" s="96"/>
      <c r="Q661" s="113"/>
      <c r="R661" s="112"/>
      <c r="S661" s="112"/>
    </row>
    <row r="662" spans="4:19" x14ac:dyDescent="0.3">
      <c r="D662" s="96"/>
      <c r="Q662" s="113"/>
      <c r="R662" s="112"/>
      <c r="S662" s="112"/>
    </row>
    <row r="663" spans="4:19" x14ac:dyDescent="0.3">
      <c r="D663" s="96"/>
      <c r="Q663" s="113"/>
      <c r="R663" s="112"/>
      <c r="S663" s="112"/>
    </row>
    <row r="664" spans="4:19" x14ac:dyDescent="0.3">
      <c r="D664" s="96"/>
      <c r="Q664" s="113"/>
      <c r="R664" s="112"/>
      <c r="S664" s="112"/>
    </row>
    <row r="665" spans="4:19" x14ac:dyDescent="0.3">
      <c r="D665" s="96"/>
      <c r="Q665" s="113"/>
      <c r="R665" s="112"/>
      <c r="S665" s="112"/>
    </row>
    <row r="666" spans="4:19" x14ac:dyDescent="0.3">
      <c r="D666" s="96"/>
      <c r="Q666" s="113"/>
      <c r="R666" s="112"/>
      <c r="S666" s="112"/>
    </row>
    <row r="667" spans="4:19" x14ac:dyDescent="0.3">
      <c r="D667" s="96"/>
      <c r="Q667" s="113"/>
      <c r="R667" s="112"/>
      <c r="S667" s="112"/>
    </row>
    <row r="668" spans="4:19" x14ac:dyDescent="0.3">
      <c r="D668" s="96"/>
      <c r="Q668" s="113"/>
      <c r="R668" s="112"/>
      <c r="S668" s="112"/>
    </row>
    <row r="669" spans="4:19" x14ac:dyDescent="0.3">
      <c r="D669" s="96"/>
      <c r="Q669" s="113"/>
      <c r="R669" s="112"/>
      <c r="S669" s="112"/>
    </row>
    <row r="670" spans="4:19" x14ac:dyDescent="0.3">
      <c r="D670" s="96"/>
      <c r="Q670" s="113"/>
      <c r="R670" s="112"/>
      <c r="S670" s="112"/>
    </row>
    <row r="671" spans="4:19" x14ac:dyDescent="0.3">
      <c r="D671" s="96"/>
      <c r="Q671" s="113"/>
      <c r="R671" s="112"/>
      <c r="S671" s="112"/>
    </row>
    <row r="672" spans="4:19" x14ac:dyDescent="0.3">
      <c r="D672" s="96"/>
      <c r="Q672" s="113"/>
      <c r="R672" s="112"/>
      <c r="S672" s="112"/>
    </row>
    <row r="673" spans="4:19" x14ac:dyDescent="0.3">
      <c r="D673" s="96"/>
      <c r="Q673" s="113"/>
      <c r="R673" s="112"/>
      <c r="S673" s="112"/>
    </row>
    <row r="674" spans="4:19" x14ac:dyDescent="0.3">
      <c r="D674" s="96"/>
      <c r="Q674" s="113"/>
      <c r="R674" s="112"/>
      <c r="S674" s="112"/>
    </row>
    <row r="675" spans="4:19" x14ac:dyDescent="0.3">
      <c r="D675" s="96"/>
      <c r="Q675" s="113"/>
      <c r="R675" s="112"/>
      <c r="S675" s="112"/>
    </row>
    <row r="676" spans="4:19" x14ac:dyDescent="0.3">
      <c r="D676" s="96"/>
      <c r="Q676" s="113"/>
      <c r="R676" s="112"/>
      <c r="S676" s="112"/>
    </row>
    <row r="677" spans="4:19" x14ac:dyDescent="0.3">
      <c r="D677" s="96"/>
      <c r="Q677" s="113"/>
      <c r="R677" s="112"/>
      <c r="S677" s="112"/>
    </row>
    <row r="678" spans="4:19" x14ac:dyDescent="0.3">
      <c r="D678" s="96"/>
      <c r="Q678" s="113"/>
      <c r="R678" s="112"/>
      <c r="S678" s="112"/>
    </row>
    <row r="679" spans="4:19" x14ac:dyDescent="0.3">
      <c r="D679" s="96"/>
      <c r="Q679" s="113"/>
      <c r="R679" s="112"/>
      <c r="S679" s="112"/>
    </row>
    <row r="680" spans="4:19" x14ac:dyDescent="0.3">
      <c r="D680" s="96"/>
      <c r="Q680" s="113"/>
      <c r="R680" s="112"/>
      <c r="S680" s="112"/>
    </row>
    <row r="681" spans="4:19" x14ac:dyDescent="0.3">
      <c r="D681" s="96"/>
      <c r="Q681" s="113"/>
      <c r="R681" s="112"/>
      <c r="S681" s="112"/>
    </row>
    <row r="682" spans="4:19" x14ac:dyDescent="0.3">
      <c r="D682" s="96"/>
      <c r="Q682" s="113"/>
      <c r="R682" s="112"/>
      <c r="S682" s="112"/>
    </row>
    <row r="683" spans="4:19" x14ac:dyDescent="0.3">
      <c r="D683" s="96"/>
      <c r="Q683" s="113"/>
      <c r="R683" s="112"/>
      <c r="S683" s="112"/>
    </row>
    <row r="684" spans="4:19" x14ac:dyDescent="0.3">
      <c r="D684" s="96"/>
      <c r="Q684" s="113"/>
      <c r="R684" s="112"/>
      <c r="S684" s="112"/>
    </row>
    <row r="685" spans="4:19" x14ac:dyDescent="0.3">
      <c r="D685" s="96"/>
      <c r="Q685" s="113"/>
      <c r="R685" s="112"/>
      <c r="S685" s="112"/>
    </row>
    <row r="686" spans="4:19" x14ac:dyDescent="0.3">
      <c r="D686" s="96"/>
      <c r="Q686" s="113"/>
      <c r="R686" s="112"/>
      <c r="S686" s="112"/>
    </row>
    <row r="687" spans="4:19" x14ac:dyDescent="0.3">
      <c r="D687" s="96"/>
      <c r="Q687" s="113"/>
      <c r="R687" s="112"/>
      <c r="S687" s="112"/>
    </row>
    <row r="688" spans="4:19" x14ac:dyDescent="0.3">
      <c r="D688" s="96"/>
      <c r="Q688" s="113"/>
      <c r="R688" s="112"/>
      <c r="S688" s="112"/>
    </row>
    <row r="689" spans="4:19" x14ac:dyDescent="0.3">
      <c r="D689" s="96"/>
      <c r="Q689" s="113"/>
      <c r="R689" s="112"/>
      <c r="S689" s="112"/>
    </row>
    <row r="690" spans="4:19" x14ac:dyDescent="0.3">
      <c r="D690" s="96"/>
      <c r="Q690" s="113"/>
      <c r="R690" s="112"/>
      <c r="S690" s="112"/>
    </row>
    <row r="691" spans="4:19" x14ac:dyDescent="0.3">
      <c r="D691" s="96"/>
      <c r="Q691" s="113"/>
      <c r="R691" s="112"/>
      <c r="S691" s="112"/>
    </row>
    <row r="692" spans="4:19" x14ac:dyDescent="0.3">
      <c r="D692" s="96"/>
      <c r="Q692" s="113"/>
      <c r="R692" s="112"/>
      <c r="S692" s="112"/>
    </row>
    <row r="693" spans="4:19" x14ac:dyDescent="0.3">
      <c r="D693" s="96"/>
      <c r="Q693" s="113"/>
      <c r="R693" s="112"/>
      <c r="S693" s="112"/>
    </row>
    <row r="694" spans="4:19" x14ac:dyDescent="0.3">
      <c r="D694" s="96"/>
      <c r="Q694" s="113"/>
      <c r="R694" s="112"/>
      <c r="S694" s="112"/>
    </row>
    <row r="695" spans="4:19" x14ac:dyDescent="0.3">
      <c r="D695" s="96"/>
      <c r="Q695" s="113"/>
      <c r="R695" s="112"/>
      <c r="S695" s="112"/>
    </row>
    <row r="696" spans="4:19" x14ac:dyDescent="0.3">
      <c r="D696" s="96"/>
      <c r="Q696" s="113"/>
      <c r="R696" s="112"/>
      <c r="S696" s="112"/>
    </row>
    <row r="697" spans="4:19" x14ac:dyDescent="0.3">
      <c r="D697" s="96"/>
      <c r="Q697" s="113"/>
      <c r="R697" s="112"/>
      <c r="S697" s="112"/>
    </row>
    <row r="698" spans="4:19" x14ac:dyDescent="0.3">
      <c r="D698" s="96"/>
      <c r="Q698" s="113"/>
      <c r="R698" s="112"/>
      <c r="S698" s="112"/>
    </row>
    <row r="699" spans="4:19" x14ac:dyDescent="0.3">
      <c r="D699" s="96"/>
      <c r="Q699" s="113"/>
      <c r="R699" s="112"/>
      <c r="S699" s="112"/>
    </row>
    <row r="700" spans="4:19" x14ac:dyDescent="0.3">
      <c r="D700" s="96"/>
      <c r="Q700" s="113"/>
      <c r="R700" s="112"/>
      <c r="S700" s="112"/>
    </row>
    <row r="701" spans="4:19" x14ac:dyDescent="0.3">
      <c r="D701" s="96"/>
      <c r="Q701" s="113"/>
      <c r="R701" s="112"/>
      <c r="S701" s="112"/>
    </row>
    <row r="702" spans="4:19" x14ac:dyDescent="0.3">
      <c r="D702" s="96"/>
      <c r="Q702" s="113"/>
      <c r="R702" s="112"/>
      <c r="S702" s="112"/>
    </row>
    <row r="703" spans="4:19" x14ac:dyDescent="0.3">
      <c r="D703" s="96"/>
      <c r="Q703" s="113"/>
      <c r="R703" s="112"/>
      <c r="S703" s="112"/>
    </row>
    <row r="704" spans="4:19" x14ac:dyDescent="0.3">
      <c r="D704" s="96"/>
      <c r="Q704" s="113"/>
      <c r="R704" s="112"/>
      <c r="S704" s="112"/>
    </row>
    <row r="705" spans="4:19" x14ac:dyDescent="0.3">
      <c r="D705" s="96"/>
      <c r="Q705" s="113"/>
      <c r="R705" s="112"/>
      <c r="S705" s="112"/>
    </row>
    <row r="706" spans="4:19" x14ac:dyDescent="0.3">
      <c r="D706" s="96"/>
      <c r="Q706" s="113"/>
      <c r="R706" s="112"/>
      <c r="S706" s="112"/>
    </row>
    <row r="707" spans="4:19" x14ac:dyDescent="0.3">
      <c r="D707" s="96"/>
      <c r="Q707" s="113"/>
      <c r="R707" s="112"/>
      <c r="S707" s="112"/>
    </row>
    <row r="708" spans="4:19" x14ac:dyDescent="0.3">
      <c r="D708" s="96"/>
      <c r="Q708" s="113"/>
      <c r="R708" s="112"/>
      <c r="S708" s="112"/>
    </row>
    <row r="709" spans="4:19" x14ac:dyDescent="0.3">
      <c r="D709" s="96"/>
      <c r="Q709" s="113"/>
      <c r="R709" s="112"/>
      <c r="S709" s="112"/>
    </row>
    <row r="710" spans="4:19" x14ac:dyDescent="0.3">
      <c r="D710" s="96"/>
      <c r="Q710" s="113"/>
      <c r="R710" s="112"/>
      <c r="S710" s="112"/>
    </row>
    <row r="711" spans="4:19" x14ac:dyDescent="0.3">
      <c r="D711" s="96"/>
      <c r="Q711" s="113"/>
      <c r="R711" s="112"/>
      <c r="S711" s="112"/>
    </row>
    <row r="712" spans="4:19" x14ac:dyDescent="0.3">
      <c r="D712" s="96"/>
      <c r="Q712" s="113"/>
      <c r="R712" s="112"/>
      <c r="S712" s="112"/>
    </row>
    <row r="713" spans="4:19" x14ac:dyDescent="0.3">
      <c r="D713" s="96"/>
      <c r="Q713" s="113"/>
      <c r="R713" s="112"/>
      <c r="S713" s="112"/>
    </row>
    <row r="714" spans="4:19" x14ac:dyDescent="0.3">
      <c r="D714" s="96"/>
      <c r="Q714" s="113"/>
      <c r="R714" s="112"/>
      <c r="S714" s="112"/>
    </row>
    <row r="715" spans="4:19" x14ac:dyDescent="0.3">
      <c r="D715" s="96"/>
      <c r="Q715" s="113"/>
      <c r="R715" s="112"/>
      <c r="S715" s="112"/>
    </row>
    <row r="716" spans="4:19" x14ac:dyDescent="0.3">
      <c r="D716" s="96"/>
      <c r="Q716" s="113"/>
      <c r="R716" s="112"/>
      <c r="S716" s="112"/>
    </row>
    <row r="717" spans="4:19" x14ac:dyDescent="0.3">
      <c r="D717" s="96"/>
      <c r="Q717" s="113"/>
      <c r="R717" s="112"/>
      <c r="S717" s="112"/>
    </row>
    <row r="718" spans="4:19" x14ac:dyDescent="0.3">
      <c r="D718" s="96"/>
      <c r="Q718" s="113"/>
      <c r="R718" s="112"/>
      <c r="S718" s="112"/>
    </row>
    <row r="719" spans="4:19" x14ac:dyDescent="0.3">
      <c r="D719" s="96"/>
      <c r="Q719" s="113"/>
      <c r="R719" s="112"/>
      <c r="S719" s="112"/>
    </row>
    <row r="720" spans="4:19" x14ac:dyDescent="0.3">
      <c r="D720" s="96"/>
      <c r="Q720" s="113"/>
      <c r="R720" s="112"/>
      <c r="S720" s="112"/>
    </row>
    <row r="721" spans="4:19" x14ac:dyDescent="0.3">
      <c r="D721" s="96"/>
      <c r="Q721" s="113"/>
      <c r="R721" s="112"/>
      <c r="S721" s="112"/>
    </row>
    <row r="722" spans="4:19" x14ac:dyDescent="0.3">
      <c r="D722" s="96"/>
      <c r="Q722" s="113"/>
      <c r="R722" s="112"/>
      <c r="S722" s="112"/>
    </row>
    <row r="723" spans="4:19" x14ac:dyDescent="0.3">
      <c r="D723" s="96"/>
      <c r="Q723" s="113"/>
      <c r="R723" s="112"/>
      <c r="S723" s="112"/>
    </row>
    <row r="724" spans="4:19" x14ac:dyDescent="0.3">
      <c r="D724" s="96"/>
      <c r="Q724" s="113"/>
      <c r="R724" s="112"/>
      <c r="S724" s="112"/>
    </row>
    <row r="725" spans="4:19" x14ac:dyDescent="0.3">
      <c r="D725" s="96"/>
      <c r="Q725" s="113"/>
      <c r="R725" s="112"/>
      <c r="S725" s="112"/>
    </row>
    <row r="726" spans="4:19" x14ac:dyDescent="0.3">
      <c r="D726" s="96"/>
      <c r="Q726" s="113"/>
      <c r="R726" s="112"/>
      <c r="S726" s="112"/>
    </row>
    <row r="727" spans="4:19" x14ac:dyDescent="0.3">
      <c r="D727" s="96"/>
      <c r="Q727" s="113"/>
      <c r="R727" s="112"/>
      <c r="S727" s="112"/>
    </row>
    <row r="728" spans="4:19" x14ac:dyDescent="0.3">
      <c r="D728" s="96"/>
      <c r="Q728" s="113"/>
      <c r="R728" s="112"/>
      <c r="S728" s="112"/>
    </row>
    <row r="729" spans="4:19" x14ac:dyDescent="0.3">
      <c r="D729" s="96"/>
      <c r="Q729" s="113"/>
      <c r="R729" s="112"/>
      <c r="S729" s="112"/>
    </row>
    <row r="730" spans="4:19" x14ac:dyDescent="0.3">
      <c r="D730" s="96"/>
      <c r="Q730" s="113"/>
      <c r="R730" s="112"/>
      <c r="S730" s="112"/>
    </row>
    <row r="731" spans="4:19" x14ac:dyDescent="0.3">
      <c r="D731" s="96"/>
      <c r="Q731" s="113"/>
      <c r="R731" s="112"/>
      <c r="S731" s="112"/>
    </row>
    <row r="732" spans="4:19" x14ac:dyDescent="0.3">
      <c r="D732" s="96"/>
      <c r="Q732" s="113"/>
      <c r="R732" s="112"/>
      <c r="S732" s="112"/>
    </row>
    <row r="733" spans="4:19" x14ac:dyDescent="0.3">
      <c r="D733" s="96"/>
      <c r="Q733" s="113"/>
      <c r="R733" s="112"/>
      <c r="S733" s="112"/>
    </row>
    <row r="734" spans="4:19" x14ac:dyDescent="0.3">
      <c r="D734" s="96"/>
      <c r="Q734" s="113"/>
      <c r="R734" s="112"/>
      <c r="S734" s="112"/>
    </row>
    <row r="735" spans="4:19" x14ac:dyDescent="0.3">
      <c r="D735" s="96"/>
      <c r="Q735" s="113"/>
      <c r="R735" s="112"/>
      <c r="S735" s="112"/>
    </row>
    <row r="736" spans="4:19" x14ac:dyDescent="0.3">
      <c r="D736" s="96"/>
      <c r="Q736" s="113"/>
      <c r="R736" s="112"/>
      <c r="S736" s="112"/>
    </row>
    <row r="737" spans="4:19" x14ac:dyDescent="0.3">
      <c r="D737" s="96"/>
      <c r="Q737" s="113"/>
      <c r="R737" s="112"/>
      <c r="S737" s="112"/>
    </row>
    <row r="738" spans="4:19" x14ac:dyDescent="0.3">
      <c r="D738" s="96"/>
      <c r="Q738" s="113"/>
      <c r="R738" s="112"/>
      <c r="S738" s="112"/>
    </row>
    <row r="739" spans="4:19" x14ac:dyDescent="0.3">
      <c r="D739" s="96"/>
      <c r="Q739" s="113"/>
      <c r="R739" s="112"/>
      <c r="S739" s="112"/>
    </row>
    <row r="740" spans="4:19" x14ac:dyDescent="0.3">
      <c r="D740" s="96"/>
      <c r="Q740" s="113"/>
      <c r="R740" s="112"/>
      <c r="S740" s="112"/>
    </row>
    <row r="741" spans="4:19" x14ac:dyDescent="0.3">
      <c r="D741" s="96"/>
      <c r="Q741" s="113"/>
      <c r="R741" s="112"/>
      <c r="S741" s="112"/>
    </row>
    <row r="742" spans="4:19" x14ac:dyDescent="0.3">
      <c r="D742" s="96"/>
      <c r="Q742" s="113"/>
      <c r="R742" s="112"/>
      <c r="S742" s="112"/>
    </row>
    <row r="743" spans="4:19" x14ac:dyDescent="0.3">
      <c r="D743" s="96"/>
      <c r="Q743" s="113"/>
      <c r="R743" s="112"/>
      <c r="S743" s="112"/>
    </row>
    <row r="744" spans="4:19" x14ac:dyDescent="0.3">
      <c r="D744" s="96"/>
      <c r="Q744" s="113"/>
      <c r="R744" s="112"/>
      <c r="S744" s="112"/>
    </row>
    <row r="745" spans="4:19" x14ac:dyDescent="0.3">
      <c r="D745" s="96"/>
      <c r="Q745" s="113"/>
      <c r="R745" s="112"/>
      <c r="S745" s="112"/>
    </row>
    <row r="746" spans="4:19" x14ac:dyDescent="0.3">
      <c r="D746" s="96"/>
      <c r="Q746" s="113"/>
      <c r="R746" s="112"/>
      <c r="S746" s="112"/>
    </row>
    <row r="747" spans="4:19" x14ac:dyDescent="0.3">
      <c r="D747" s="96"/>
      <c r="Q747" s="113"/>
      <c r="R747" s="112"/>
      <c r="S747" s="112"/>
    </row>
    <row r="748" spans="4:19" x14ac:dyDescent="0.3">
      <c r="D748" s="96"/>
      <c r="Q748" s="113"/>
      <c r="R748" s="112"/>
      <c r="S748" s="112"/>
    </row>
    <row r="749" spans="4:19" x14ac:dyDescent="0.3">
      <c r="D749" s="96"/>
      <c r="Q749" s="113"/>
      <c r="R749" s="112"/>
      <c r="S749" s="112"/>
    </row>
    <row r="750" spans="4:19" x14ac:dyDescent="0.3">
      <c r="D750" s="96"/>
      <c r="Q750" s="113"/>
      <c r="R750" s="112"/>
      <c r="S750" s="112"/>
    </row>
    <row r="751" spans="4:19" x14ac:dyDescent="0.3">
      <c r="D751" s="96"/>
      <c r="Q751" s="113"/>
      <c r="R751" s="112"/>
      <c r="S751" s="112"/>
    </row>
    <row r="752" spans="4:19" x14ac:dyDescent="0.3">
      <c r="D752" s="96"/>
      <c r="Q752" s="113"/>
      <c r="R752" s="112"/>
      <c r="S752" s="112"/>
    </row>
    <row r="753" spans="4:19" x14ac:dyDescent="0.3">
      <c r="D753" s="96"/>
      <c r="Q753" s="113"/>
      <c r="R753" s="112"/>
      <c r="S753" s="112"/>
    </row>
    <row r="754" spans="4:19" x14ac:dyDescent="0.3">
      <c r="D754" s="96"/>
      <c r="Q754" s="113"/>
      <c r="R754" s="112"/>
      <c r="S754" s="112"/>
    </row>
    <row r="755" spans="4:19" x14ac:dyDescent="0.3">
      <c r="D755" s="96"/>
      <c r="Q755" s="113"/>
      <c r="R755" s="112"/>
      <c r="S755" s="112"/>
    </row>
    <row r="756" spans="4:19" x14ac:dyDescent="0.3">
      <c r="D756" s="96"/>
      <c r="Q756" s="113"/>
      <c r="R756" s="112"/>
      <c r="S756" s="112"/>
    </row>
    <row r="757" spans="4:19" x14ac:dyDescent="0.3">
      <c r="D757" s="96"/>
      <c r="Q757" s="113"/>
      <c r="R757" s="112"/>
      <c r="S757" s="112"/>
    </row>
    <row r="758" spans="4:19" x14ac:dyDescent="0.3">
      <c r="D758" s="96"/>
      <c r="Q758" s="113"/>
      <c r="R758" s="112"/>
      <c r="S758" s="112"/>
    </row>
    <row r="759" spans="4:19" x14ac:dyDescent="0.3">
      <c r="D759" s="96"/>
      <c r="Q759" s="113"/>
      <c r="R759" s="112"/>
      <c r="S759" s="112"/>
    </row>
    <row r="760" spans="4:19" x14ac:dyDescent="0.3">
      <c r="D760" s="96"/>
      <c r="Q760" s="113"/>
      <c r="R760" s="112"/>
      <c r="S760" s="112"/>
    </row>
    <row r="761" spans="4:19" x14ac:dyDescent="0.3">
      <c r="D761" s="96"/>
      <c r="Q761" s="113"/>
      <c r="R761" s="112"/>
      <c r="S761" s="112"/>
    </row>
    <row r="762" spans="4:19" x14ac:dyDescent="0.3">
      <c r="D762" s="96"/>
      <c r="Q762" s="113"/>
      <c r="R762" s="112"/>
      <c r="S762" s="112"/>
    </row>
    <row r="763" spans="4:19" x14ac:dyDescent="0.3">
      <c r="D763" s="96"/>
      <c r="Q763" s="113"/>
      <c r="R763" s="112"/>
      <c r="S763" s="112"/>
    </row>
    <row r="764" spans="4:19" x14ac:dyDescent="0.3">
      <c r="D764" s="96"/>
      <c r="Q764" s="113"/>
      <c r="R764" s="112"/>
      <c r="S764" s="112"/>
    </row>
    <row r="765" spans="4:19" x14ac:dyDescent="0.3">
      <c r="D765" s="96"/>
      <c r="Q765" s="113"/>
      <c r="R765" s="112"/>
      <c r="S765" s="112"/>
    </row>
    <row r="766" spans="4:19" x14ac:dyDescent="0.3">
      <c r="D766" s="96"/>
      <c r="Q766" s="113"/>
      <c r="R766" s="112"/>
      <c r="S766" s="112"/>
    </row>
    <row r="767" spans="4:19" x14ac:dyDescent="0.3">
      <c r="D767" s="96"/>
      <c r="Q767" s="113"/>
      <c r="R767" s="112"/>
      <c r="S767" s="112"/>
    </row>
    <row r="768" spans="4:19" x14ac:dyDescent="0.3">
      <c r="D768" s="96"/>
      <c r="Q768" s="113"/>
      <c r="R768" s="112"/>
      <c r="S768" s="112"/>
    </row>
    <row r="769" spans="4:19" x14ac:dyDescent="0.3">
      <c r="D769" s="96"/>
      <c r="Q769" s="113"/>
      <c r="R769" s="112"/>
      <c r="S769" s="112"/>
    </row>
    <row r="770" spans="4:19" x14ac:dyDescent="0.3">
      <c r="D770" s="96"/>
      <c r="Q770" s="113"/>
      <c r="R770" s="112"/>
      <c r="S770" s="112"/>
    </row>
    <row r="771" spans="4:19" x14ac:dyDescent="0.3">
      <c r="D771" s="96"/>
      <c r="Q771" s="113"/>
      <c r="R771" s="112"/>
      <c r="S771" s="112"/>
    </row>
    <row r="772" spans="4:19" x14ac:dyDescent="0.3">
      <c r="D772" s="96"/>
      <c r="Q772" s="113"/>
      <c r="R772" s="112"/>
      <c r="S772" s="112"/>
    </row>
    <row r="773" spans="4:19" x14ac:dyDescent="0.3">
      <c r="D773" s="96"/>
      <c r="Q773" s="113"/>
      <c r="R773" s="112"/>
      <c r="S773" s="112"/>
    </row>
    <row r="774" spans="4:19" x14ac:dyDescent="0.3">
      <c r="D774" s="96"/>
      <c r="Q774" s="113"/>
      <c r="R774" s="112"/>
      <c r="S774" s="112"/>
    </row>
    <row r="775" spans="4:19" x14ac:dyDescent="0.3">
      <c r="D775" s="96"/>
      <c r="Q775" s="113"/>
      <c r="R775" s="112"/>
      <c r="S775" s="112"/>
    </row>
    <row r="776" spans="4:19" x14ac:dyDescent="0.3">
      <c r="D776" s="96"/>
      <c r="Q776" s="113"/>
      <c r="R776" s="112"/>
      <c r="S776" s="112"/>
    </row>
    <row r="777" spans="4:19" x14ac:dyDescent="0.3">
      <c r="D777" s="96"/>
      <c r="Q777" s="113"/>
      <c r="R777" s="112"/>
      <c r="S777" s="112"/>
    </row>
    <row r="778" spans="4:19" x14ac:dyDescent="0.3">
      <c r="D778" s="96"/>
      <c r="Q778" s="113"/>
      <c r="R778" s="112"/>
      <c r="S778" s="112"/>
    </row>
    <row r="779" spans="4:19" x14ac:dyDescent="0.3">
      <c r="D779" s="96"/>
      <c r="Q779" s="113"/>
      <c r="R779" s="112"/>
      <c r="S779" s="112"/>
    </row>
    <row r="780" spans="4:19" x14ac:dyDescent="0.3">
      <c r="D780" s="96"/>
      <c r="Q780" s="113"/>
      <c r="R780" s="112"/>
      <c r="S780" s="112"/>
    </row>
    <row r="781" spans="4:19" x14ac:dyDescent="0.3">
      <c r="D781" s="96"/>
      <c r="Q781" s="113"/>
      <c r="R781" s="112"/>
      <c r="S781" s="112"/>
    </row>
    <row r="782" spans="4:19" x14ac:dyDescent="0.3">
      <c r="D782" s="96"/>
      <c r="Q782" s="113"/>
      <c r="R782" s="112"/>
      <c r="S782" s="112"/>
    </row>
    <row r="783" spans="4:19" x14ac:dyDescent="0.3">
      <c r="D783" s="96"/>
      <c r="Q783" s="113"/>
      <c r="R783" s="112"/>
      <c r="S783" s="112"/>
    </row>
    <row r="784" spans="4:19" x14ac:dyDescent="0.3">
      <c r="D784" s="96"/>
      <c r="Q784" s="113"/>
      <c r="R784" s="112"/>
      <c r="S784" s="112"/>
    </row>
    <row r="785" spans="4:19" x14ac:dyDescent="0.3">
      <c r="D785" s="96"/>
      <c r="Q785" s="113"/>
      <c r="R785" s="112"/>
      <c r="S785" s="112"/>
    </row>
    <row r="786" spans="4:19" x14ac:dyDescent="0.3">
      <c r="D786" s="96"/>
      <c r="Q786" s="113"/>
      <c r="R786" s="112"/>
      <c r="S786" s="112"/>
    </row>
    <row r="787" spans="4:19" x14ac:dyDescent="0.3">
      <c r="D787" s="96"/>
      <c r="Q787" s="113"/>
      <c r="R787" s="112"/>
      <c r="S787" s="112"/>
    </row>
    <row r="788" spans="4:19" x14ac:dyDescent="0.3">
      <c r="D788" s="96"/>
      <c r="Q788" s="113"/>
      <c r="R788" s="112"/>
      <c r="S788" s="112"/>
    </row>
    <row r="789" spans="4:19" x14ac:dyDescent="0.3">
      <c r="D789" s="96"/>
      <c r="Q789" s="113"/>
      <c r="R789" s="112"/>
      <c r="S789" s="112"/>
    </row>
    <row r="790" spans="4:19" x14ac:dyDescent="0.3">
      <c r="D790" s="96"/>
      <c r="Q790" s="113"/>
      <c r="R790" s="112"/>
      <c r="S790" s="112"/>
    </row>
    <row r="791" spans="4:19" x14ac:dyDescent="0.3">
      <c r="D791" s="96"/>
      <c r="Q791" s="113"/>
      <c r="R791" s="112"/>
      <c r="S791" s="112"/>
    </row>
    <row r="792" spans="4:19" x14ac:dyDescent="0.3">
      <c r="D792" s="96"/>
      <c r="Q792" s="113"/>
      <c r="R792" s="112"/>
      <c r="S792" s="112"/>
    </row>
    <row r="793" spans="4:19" x14ac:dyDescent="0.3">
      <c r="D793" s="96"/>
      <c r="Q793" s="113"/>
      <c r="R793" s="112"/>
      <c r="S793" s="112"/>
    </row>
    <row r="794" spans="4:19" x14ac:dyDescent="0.3">
      <c r="D794" s="96"/>
      <c r="Q794" s="113"/>
      <c r="R794" s="112"/>
      <c r="S794" s="112"/>
    </row>
    <row r="795" spans="4:19" x14ac:dyDescent="0.3">
      <c r="D795" s="96"/>
      <c r="Q795" s="113"/>
      <c r="R795" s="112"/>
      <c r="S795" s="112"/>
    </row>
    <row r="796" spans="4:19" x14ac:dyDescent="0.3">
      <c r="D796" s="96"/>
      <c r="Q796" s="113"/>
      <c r="R796" s="112"/>
      <c r="S796" s="112"/>
    </row>
    <row r="797" spans="4:19" x14ac:dyDescent="0.3">
      <c r="D797" s="96"/>
      <c r="Q797" s="113"/>
      <c r="R797" s="112"/>
      <c r="S797" s="112"/>
    </row>
    <row r="798" spans="4:19" x14ac:dyDescent="0.3">
      <c r="D798" s="96"/>
      <c r="Q798" s="113"/>
      <c r="R798" s="112"/>
      <c r="S798" s="112"/>
    </row>
    <row r="799" spans="4:19" x14ac:dyDescent="0.3">
      <c r="D799" s="96"/>
      <c r="Q799" s="113"/>
      <c r="R799" s="112"/>
      <c r="S799" s="112"/>
    </row>
    <row r="800" spans="4:19" x14ac:dyDescent="0.3">
      <c r="D800" s="96"/>
      <c r="Q800" s="113"/>
      <c r="R800" s="112"/>
      <c r="S800" s="112"/>
    </row>
    <row r="801" spans="4:19" x14ac:dyDescent="0.3">
      <c r="D801" s="96"/>
      <c r="Q801" s="113"/>
      <c r="R801" s="112"/>
      <c r="S801" s="112"/>
    </row>
    <row r="802" spans="4:19" x14ac:dyDescent="0.3">
      <c r="D802" s="96"/>
      <c r="Q802" s="113"/>
      <c r="R802" s="112"/>
      <c r="S802" s="112"/>
    </row>
    <row r="803" spans="4:19" x14ac:dyDescent="0.3">
      <c r="D803" s="96"/>
      <c r="Q803" s="113"/>
      <c r="R803" s="112"/>
      <c r="S803" s="112"/>
    </row>
    <row r="804" spans="4:19" x14ac:dyDescent="0.3">
      <c r="D804" s="96"/>
      <c r="Q804" s="113"/>
      <c r="R804" s="112"/>
      <c r="S804" s="112"/>
    </row>
    <row r="805" spans="4:19" x14ac:dyDescent="0.3">
      <c r="D805" s="96"/>
      <c r="Q805" s="113"/>
      <c r="R805" s="112"/>
      <c r="S805" s="112"/>
    </row>
    <row r="806" spans="4:19" x14ac:dyDescent="0.3">
      <c r="D806" s="96"/>
      <c r="Q806" s="113"/>
      <c r="R806" s="112"/>
      <c r="S806" s="112"/>
    </row>
    <row r="807" spans="4:19" x14ac:dyDescent="0.3">
      <c r="D807" s="96"/>
      <c r="Q807" s="113"/>
      <c r="R807" s="112"/>
      <c r="S807" s="112"/>
    </row>
    <row r="808" spans="4:19" x14ac:dyDescent="0.3">
      <c r="D808" s="96"/>
      <c r="Q808" s="113"/>
      <c r="R808" s="112"/>
      <c r="S808" s="112"/>
    </row>
    <row r="809" spans="4:19" x14ac:dyDescent="0.3">
      <c r="D809" s="96"/>
      <c r="Q809" s="113"/>
      <c r="R809" s="112"/>
      <c r="S809" s="112"/>
    </row>
    <row r="810" spans="4:19" x14ac:dyDescent="0.3">
      <c r="D810" s="96"/>
      <c r="Q810" s="113"/>
      <c r="R810" s="112"/>
      <c r="S810" s="112"/>
    </row>
    <row r="811" spans="4:19" x14ac:dyDescent="0.3">
      <c r="D811" s="96"/>
      <c r="Q811" s="113"/>
      <c r="R811" s="112"/>
      <c r="S811" s="112"/>
    </row>
    <row r="812" spans="4:19" x14ac:dyDescent="0.3">
      <c r="D812" s="96"/>
      <c r="Q812" s="113"/>
      <c r="R812" s="112"/>
      <c r="S812" s="112"/>
    </row>
    <row r="813" spans="4:19" x14ac:dyDescent="0.3">
      <c r="D813" s="96"/>
      <c r="Q813" s="113"/>
      <c r="R813" s="112"/>
      <c r="S813" s="112"/>
    </row>
    <row r="814" spans="4:19" x14ac:dyDescent="0.3">
      <c r="D814" s="96"/>
      <c r="Q814" s="113"/>
      <c r="R814" s="112"/>
      <c r="S814" s="112"/>
    </row>
    <row r="815" spans="4:19" x14ac:dyDescent="0.3">
      <c r="D815" s="96"/>
      <c r="Q815" s="113"/>
      <c r="R815" s="112"/>
      <c r="S815" s="112"/>
    </row>
    <row r="816" spans="4:19" x14ac:dyDescent="0.3">
      <c r="D816" s="96"/>
      <c r="Q816" s="113"/>
      <c r="R816" s="112"/>
      <c r="S816" s="112"/>
    </row>
    <row r="817" spans="4:19" x14ac:dyDescent="0.3">
      <c r="D817" s="96"/>
      <c r="Q817" s="113"/>
      <c r="R817" s="112"/>
      <c r="S817" s="112"/>
    </row>
    <row r="818" spans="4:19" x14ac:dyDescent="0.3">
      <c r="D818" s="96"/>
      <c r="Q818" s="113"/>
      <c r="R818" s="112"/>
      <c r="S818" s="112"/>
    </row>
    <row r="819" spans="4:19" x14ac:dyDescent="0.3">
      <c r="D819" s="96"/>
      <c r="Q819" s="113"/>
      <c r="R819" s="112"/>
      <c r="S819" s="112"/>
    </row>
    <row r="820" spans="4:19" x14ac:dyDescent="0.3">
      <c r="D820" s="96"/>
      <c r="Q820" s="113"/>
      <c r="R820" s="112"/>
      <c r="S820" s="112"/>
    </row>
    <row r="821" spans="4:19" x14ac:dyDescent="0.3">
      <c r="D821" s="96"/>
      <c r="Q821" s="113"/>
      <c r="R821" s="112"/>
      <c r="S821" s="112"/>
    </row>
    <row r="822" spans="4:19" x14ac:dyDescent="0.3">
      <c r="D822" s="96"/>
      <c r="Q822" s="113"/>
      <c r="R822" s="112"/>
      <c r="S822" s="112"/>
    </row>
    <row r="823" spans="4:19" x14ac:dyDescent="0.3">
      <c r="D823" s="96"/>
      <c r="Q823" s="113"/>
      <c r="R823" s="112"/>
      <c r="S823" s="112"/>
    </row>
    <row r="824" spans="4:19" x14ac:dyDescent="0.3">
      <c r="D824" s="96"/>
      <c r="Q824" s="113"/>
      <c r="R824" s="112"/>
      <c r="S824" s="112"/>
    </row>
    <row r="825" spans="4:19" x14ac:dyDescent="0.3">
      <c r="D825" s="96"/>
      <c r="Q825" s="113"/>
      <c r="R825" s="112"/>
      <c r="S825" s="112"/>
    </row>
    <row r="826" spans="4:19" x14ac:dyDescent="0.3">
      <c r="D826" s="96"/>
      <c r="Q826" s="113"/>
      <c r="R826" s="112"/>
      <c r="S826" s="112"/>
    </row>
    <row r="827" spans="4:19" x14ac:dyDescent="0.3">
      <c r="D827" s="96"/>
      <c r="Q827" s="113"/>
      <c r="R827" s="112"/>
      <c r="S827" s="112"/>
    </row>
    <row r="828" spans="4:19" x14ac:dyDescent="0.3">
      <c r="D828" s="96"/>
      <c r="Q828" s="113"/>
      <c r="R828" s="112"/>
      <c r="S828" s="112"/>
    </row>
    <row r="829" spans="4:19" x14ac:dyDescent="0.3">
      <c r="D829" s="96"/>
      <c r="Q829" s="113"/>
      <c r="R829" s="112"/>
      <c r="S829" s="112"/>
    </row>
    <row r="830" spans="4:19" x14ac:dyDescent="0.3">
      <c r="D830" s="96"/>
      <c r="Q830" s="113"/>
      <c r="R830" s="112"/>
      <c r="S830" s="112"/>
    </row>
    <row r="831" spans="4:19" x14ac:dyDescent="0.3">
      <c r="D831" s="96"/>
      <c r="Q831" s="113"/>
      <c r="R831" s="112"/>
      <c r="S831" s="112"/>
    </row>
    <row r="832" spans="4:19" x14ac:dyDescent="0.3">
      <c r="D832" s="96"/>
      <c r="Q832" s="113"/>
      <c r="R832" s="112"/>
      <c r="S832" s="112"/>
    </row>
    <row r="833" spans="4:19" x14ac:dyDescent="0.3">
      <c r="D833" s="96"/>
      <c r="Q833" s="113"/>
      <c r="R833" s="112"/>
      <c r="S833" s="112"/>
    </row>
    <row r="834" spans="4:19" x14ac:dyDescent="0.3">
      <c r="D834" s="96"/>
      <c r="Q834" s="113"/>
      <c r="R834" s="112"/>
      <c r="S834" s="112"/>
    </row>
    <row r="835" spans="4:19" x14ac:dyDescent="0.3">
      <c r="D835" s="96"/>
      <c r="Q835" s="113"/>
      <c r="R835" s="112"/>
      <c r="S835" s="112"/>
    </row>
    <row r="836" spans="4:19" x14ac:dyDescent="0.3">
      <c r="D836" s="96"/>
      <c r="Q836" s="113"/>
      <c r="R836" s="112"/>
      <c r="S836" s="112"/>
    </row>
    <row r="837" spans="4:19" x14ac:dyDescent="0.3">
      <c r="D837" s="96"/>
      <c r="Q837" s="113"/>
      <c r="R837" s="112"/>
      <c r="S837" s="112"/>
    </row>
    <row r="838" spans="4:19" x14ac:dyDescent="0.3">
      <c r="D838" s="96"/>
      <c r="Q838" s="113"/>
      <c r="R838" s="112"/>
      <c r="S838" s="112"/>
    </row>
    <row r="839" spans="4:19" x14ac:dyDescent="0.3">
      <c r="D839" s="96"/>
      <c r="Q839" s="113"/>
      <c r="R839" s="112"/>
      <c r="S839" s="112"/>
    </row>
    <row r="840" spans="4:19" x14ac:dyDescent="0.3">
      <c r="D840" s="96"/>
      <c r="Q840" s="113"/>
      <c r="R840" s="112"/>
      <c r="S840" s="112"/>
    </row>
    <row r="841" spans="4:19" x14ac:dyDescent="0.3">
      <c r="D841" s="96"/>
      <c r="Q841" s="113"/>
      <c r="R841" s="112"/>
      <c r="S841" s="112"/>
    </row>
    <row r="842" spans="4:19" x14ac:dyDescent="0.3">
      <c r="D842" s="96"/>
      <c r="Q842" s="113"/>
      <c r="R842" s="112"/>
      <c r="S842" s="112"/>
    </row>
    <row r="843" spans="4:19" x14ac:dyDescent="0.3">
      <c r="D843" s="96"/>
      <c r="Q843" s="113"/>
      <c r="R843" s="112"/>
      <c r="S843" s="112"/>
    </row>
    <row r="844" spans="4:19" x14ac:dyDescent="0.3">
      <c r="D844" s="96"/>
      <c r="Q844" s="113"/>
      <c r="R844" s="112"/>
      <c r="S844" s="112"/>
    </row>
    <row r="845" spans="4:19" x14ac:dyDescent="0.3">
      <c r="D845" s="96"/>
      <c r="Q845" s="113"/>
      <c r="R845" s="112"/>
      <c r="S845" s="112"/>
    </row>
    <row r="846" spans="4:19" x14ac:dyDescent="0.3">
      <c r="D846" s="96"/>
      <c r="Q846" s="113"/>
      <c r="R846" s="112"/>
      <c r="S846" s="112"/>
    </row>
    <row r="847" spans="4:19" x14ac:dyDescent="0.3">
      <c r="D847" s="96"/>
      <c r="Q847" s="113"/>
      <c r="R847" s="112"/>
      <c r="S847" s="112"/>
    </row>
    <row r="848" spans="4:19" x14ac:dyDescent="0.3">
      <c r="D848" s="96"/>
      <c r="Q848" s="113"/>
      <c r="R848" s="112"/>
      <c r="S848" s="112"/>
    </row>
    <row r="849" spans="4:19" x14ac:dyDescent="0.3">
      <c r="D849" s="96"/>
      <c r="Q849" s="113"/>
      <c r="R849" s="112"/>
      <c r="S849" s="112"/>
    </row>
    <row r="850" spans="4:19" x14ac:dyDescent="0.3">
      <c r="D850" s="96"/>
      <c r="Q850" s="113"/>
      <c r="R850" s="112"/>
      <c r="S850" s="112"/>
    </row>
    <row r="851" spans="4:19" x14ac:dyDescent="0.3">
      <c r="D851" s="96"/>
      <c r="Q851" s="113"/>
      <c r="R851" s="112"/>
      <c r="S851" s="112"/>
    </row>
    <row r="852" spans="4:19" x14ac:dyDescent="0.3">
      <c r="D852" s="96"/>
      <c r="Q852" s="113"/>
      <c r="R852" s="112"/>
      <c r="S852" s="112"/>
    </row>
    <row r="853" spans="4:19" x14ac:dyDescent="0.3">
      <c r="D853" s="96"/>
      <c r="Q853" s="113"/>
      <c r="R853" s="112"/>
      <c r="S853" s="112"/>
    </row>
    <row r="854" spans="4:19" x14ac:dyDescent="0.3">
      <c r="D854" s="96"/>
      <c r="Q854" s="113"/>
      <c r="R854" s="112"/>
      <c r="S854" s="112"/>
    </row>
    <row r="855" spans="4:19" x14ac:dyDescent="0.3">
      <c r="D855" s="96"/>
      <c r="Q855" s="113"/>
      <c r="R855" s="112"/>
      <c r="S855" s="112"/>
    </row>
    <row r="856" spans="4:19" x14ac:dyDescent="0.3">
      <c r="D856" s="96"/>
      <c r="Q856" s="113"/>
      <c r="R856" s="112"/>
      <c r="S856" s="112"/>
    </row>
    <row r="857" spans="4:19" x14ac:dyDescent="0.3">
      <c r="D857" s="96"/>
      <c r="Q857" s="113"/>
      <c r="R857" s="112"/>
      <c r="S857" s="112"/>
    </row>
    <row r="858" spans="4:19" x14ac:dyDescent="0.3">
      <c r="D858" s="96"/>
      <c r="Q858" s="113"/>
      <c r="R858" s="112"/>
      <c r="S858" s="112"/>
    </row>
    <row r="859" spans="4:19" x14ac:dyDescent="0.3">
      <c r="D859" s="96"/>
      <c r="Q859" s="113"/>
      <c r="R859" s="112"/>
      <c r="S859" s="112"/>
    </row>
    <row r="860" spans="4:19" x14ac:dyDescent="0.3">
      <c r="D860" s="96"/>
      <c r="Q860" s="113"/>
      <c r="R860" s="112"/>
      <c r="S860" s="112"/>
    </row>
    <row r="861" spans="4:19" x14ac:dyDescent="0.3">
      <c r="D861" s="96"/>
      <c r="Q861" s="113"/>
      <c r="R861" s="112"/>
      <c r="S861" s="112"/>
    </row>
    <row r="862" spans="4:19" x14ac:dyDescent="0.3">
      <c r="D862" s="96"/>
      <c r="Q862" s="113"/>
      <c r="R862" s="112"/>
      <c r="S862" s="112"/>
    </row>
    <row r="863" spans="4:19" x14ac:dyDescent="0.3">
      <c r="D863" s="96"/>
      <c r="Q863" s="113"/>
      <c r="R863" s="112"/>
      <c r="S863" s="112"/>
    </row>
    <row r="864" spans="4:19" x14ac:dyDescent="0.3">
      <c r="D864" s="96"/>
      <c r="Q864" s="113"/>
      <c r="R864" s="112"/>
      <c r="S864" s="112"/>
    </row>
    <row r="865" spans="4:19" x14ac:dyDescent="0.3">
      <c r="D865" s="96"/>
      <c r="Q865" s="113"/>
      <c r="R865" s="112"/>
      <c r="S865" s="112"/>
    </row>
    <row r="866" spans="4:19" x14ac:dyDescent="0.3">
      <c r="D866" s="96"/>
      <c r="Q866" s="113"/>
      <c r="R866" s="112"/>
      <c r="S866" s="112"/>
    </row>
    <row r="867" spans="4:19" x14ac:dyDescent="0.3">
      <c r="D867" s="96"/>
      <c r="Q867" s="113"/>
      <c r="R867" s="112"/>
      <c r="S867" s="112"/>
    </row>
    <row r="868" spans="4:19" x14ac:dyDescent="0.3">
      <c r="D868" s="96"/>
      <c r="Q868" s="113"/>
      <c r="R868" s="112"/>
      <c r="S868" s="112"/>
    </row>
    <row r="869" spans="4:19" x14ac:dyDescent="0.3">
      <c r="D869" s="96"/>
      <c r="Q869" s="113"/>
      <c r="R869" s="112"/>
      <c r="S869" s="112"/>
    </row>
    <row r="870" spans="4:19" x14ac:dyDescent="0.3">
      <c r="D870" s="96"/>
      <c r="Q870" s="113"/>
      <c r="R870" s="112"/>
      <c r="S870" s="112"/>
    </row>
    <row r="871" spans="4:19" x14ac:dyDescent="0.3">
      <c r="D871" s="96"/>
      <c r="Q871" s="113"/>
      <c r="R871" s="112"/>
      <c r="S871" s="112"/>
    </row>
    <row r="872" spans="4:19" x14ac:dyDescent="0.3">
      <c r="D872" s="96"/>
      <c r="Q872" s="113"/>
      <c r="R872" s="112"/>
      <c r="S872" s="112"/>
    </row>
    <row r="873" spans="4:19" x14ac:dyDescent="0.3">
      <c r="D873" s="96"/>
      <c r="Q873" s="113"/>
      <c r="R873" s="112"/>
      <c r="S873" s="112"/>
    </row>
    <row r="874" spans="4:19" x14ac:dyDescent="0.3">
      <c r="D874" s="96"/>
      <c r="Q874" s="113"/>
      <c r="R874" s="112"/>
      <c r="S874" s="112"/>
    </row>
    <row r="875" spans="4:19" x14ac:dyDescent="0.3">
      <c r="D875" s="96"/>
      <c r="Q875" s="113"/>
      <c r="R875" s="112"/>
      <c r="S875" s="112"/>
    </row>
    <row r="876" spans="4:19" x14ac:dyDescent="0.3">
      <c r="D876" s="96"/>
      <c r="Q876" s="113"/>
      <c r="R876" s="112"/>
      <c r="S876" s="112"/>
    </row>
    <row r="877" spans="4:19" x14ac:dyDescent="0.3">
      <c r="D877" s="96"/>
      <c r="Q877" s="113"/>
      <c r="R877" s="112"/>
      <c r="S877" s="112"/>
    </row>
    <row r="878" spans="4:19" x14ac:dyDescent="0.3">
      <c r="D878" s="96"/>
      <c r="Q878" s="113"/>
      <c r="R878" s="112"/>
      <c r="S878" s="112"/>
    </row>
    <row r="879" spans="4:19" x14ac:dyDescent="0.3">
      <c r="D879" s="96"/>
      <c r="Q879" s="113"/>
      <c r="R879" s="112"/>
      <c r="S879" s="112"/>
    </row>
    <row r="880" spans="4:19" x14ac:dyDescent="0.3">
      <c r="D880" s="96"/>
      <c r="Q880" s="113"/>
      <c r="R880" s="112"/>
      <c r="S880" s="112"/>
    </row>
    <row r="881" spans="4:19" x14ac:dyDescent="0.3">
      <c r="D881" s="96"/>
      <c r="Q881" s="113"/>
      <c r="R881" s="112"/>
      <c r="S881" s="112"/>
    </row>
    <row r="882" spans="4:19" x14ac:dyDescent="0.3">
      <c r="D882" s="96"/>
      <c r="Q882" s="113"/>
      <c r="R882" s="112"/>
      <c r="S882" s="112"/>
    </row>
    <row r="883" spans="4:19" x14ac:dyDescent="0.3">
      <c r="D883" s="96"/>
      <c r="Q883" s="113"/>
      <c r="R883" s="112"/>
      <c r="S883" s="112"/>
    </row>
    <row r="884" spans="4:19" x14ac:dyDescent="0.3">
      <c r="D884" s="96"/>
      <c r="Q884" s="113"/>
      <c r="R884" s="112"/>
      <c r="S884" s="112"/>
    </row>
    <row r="885" spans="4:19" x14ac:dyDescent="0.3">
      <c r="D885" s="96"/>
      <c r="Q885" s="113"/>
      <c r="R885" s="112"/>
      <c r="S885" s="112"/>
    </row>
    <row r="886" spans="4:19" x14ac:dyDescent="0.3">
      <c r="D886" s="96"/>
      <c r="Q886" s="113"/>
      <c r="R886" s="112"/>
      <c r="S886" s="112"/>
    </row>
    <row r="887" spans="4:19" x14ac:dyDescent="0.3">
      <c r="D887" s="96"/>
      <c r="Q887" s="113"/>
      <c r="R887" s="112"/>
      <c r="S887" s="112"/>
    </row>
    <row r="888" spans="4:19" x14ac:dyDescent="0.3">
      <c r="D888" s="96"/>
      <c r="Q888" s="113"/>
      <c r="R888" s="112"/>
      <c r="S888" s="112"/>
    </row>
    <row r="889" spans="4:19" x14ac:dyDescent="0.3">
      <c r="D889" s="96"/>
      <c r="Q889" s="113"/>
      <c r="R889" s="112"/>
      <c r="S889" s="112"/>
    </row>
    <row r="890" spans="4:19" x14ac:dyDescent="0.3">
      <c r="D890" s="96"/>
      <c r="Q890" s="113"/>
      <c r="R890" s="112"/>
      <c r="S890" s="112"/>
    </row>
    <row r="891" spans="4:19" x14ac:dyDescent="0.3">
      <c r="D891" s="96"/>
      <c r="Q891" s="113"/>
      <c r="R891" s="112"/>
      <c r="S891" s="112"/>
    </row>
    <row r="892" spans="4:19" x14ac:dyDescent="0.3">
      <c r="D892" s="96"/>
      <c r="Q892" s="113"/>
      <c r="R892" s="112"/>
      <c r="S892" s="112"/>
    </row>
    <row r="893" spans="4:19" x14ac:dyDescent="0.3">
      <c r="D893" s="96"/>
      <c r="Q893" s="113"/>
      <c r="R893" s="112"/>
      <c r="S893" s="112"/>
    </row>
    <row r="894" spans="4:19" x14ac:dyDescent="0.3">
      <c r="D894" s="96"/>
      <c r="Q894" s="113"/>
      <c r="R894" s="112"/>
      <c r="S894" s="112"/>
    </row>
    <row r="895" spans="4:19" x14ac:dyDescent="0.3">
      <c r="D895" s="96"/>
      <c r="Q895" s="113"/>
      <c r="R895" s="112"/>
      <c r="S895" s="112"/>
    </row>
    <row r="896" spans="4:19" x14ac:dyDescent="0.3">
      <c r="D896" s="96"/>
      <c r="Q896" s="113"/>
      <c r="R896" s="112"/>
      <c r="S896" s="112"/>
    </row>
    <row r="897" spans="4:19" x14ac:dyDescent="0.3">
      <c r="D897" s="96"/>
      <c r="Q897" s="113"/>
      <c r="R897" s="112"/>
      <c r="S897" s="112"/>
    </row>
    <row r="898" spans="4:19" x14ac:dyDescent="0.3">
      <c r="D898" s="96"/>
      <c r="Q898" s="113"/>
      <c r="R898" s="112"/>
      <c r="S898" s="112"/>
    </row>
    <row r="899" spans="4:19" x14ac:dyDescent="0.3">
      <c r="D899" s="96"/>
      <c r="Q899" s="113"/>
      <c r="R899" s="112"/>
      <c r="S899" s="112"/>
    </row>
    <row r="900" spans="4:19" x14ac:dyDescent="0.3">
      <c r="D900" s="96"/>
      <c r="Q900" s="113"/>
      <c r="R900" s="112"/>
      <c r="S900" s="112"/>
    </row>
    <row r="901" spans="4:19" x14ac:dyDescent="0.3">
      <c r="D901" s="96"/>
      <c r="Q901" s="113"/>
      <c r="R901" s="112"/>
      <c r="S901" s="112"/>
    </row>
    <row r="902" spans="4:19" x14ac:dyDescent="0.3">
      <c r="D902" s="96"/>
      <c r="Q902" s="113"/>
      <c r="R902" s="112"/>
      <c r="S902" s="112"/>
    </row>
  </sheetData>
  <mergeCells count="30">
    <mergeCell ref="X61:X63"/>
    <mergeCell ref="X64:X66"/>
    <mergeCell ref="X67:X69"/>
    <mergeCell ref="X52:X54"/>
    <mergeCell ref="X55:X57"/>
    <mergeCell ref="X58:X60"/>
    <mergeCell ref="X43:X45"/>
    <mergeCell ref="X46:X48"/>
    <mergeCell ref="X49:X51"/>
    <mergeCell ref="X40:X42"/>
    <mergeCell ref="F7:F9"/>
    <mergeCell ref="G7:G9"/>
    <mergeCell ref="H7:I9"/>
    <mergeCell ref="J7:J9"/>
    <mergeCell ref="K7:L9"/>
    <mergeCell ref="M7:N9"/>
    <mergeCell ref="O7:P9"/>
    <mergeCell ref="R7:W7"/>
    <mergeCell ref="R8:W8"/>
    <mergeCell ref="R9:S9"/>
    <mergeCell ref="AE17:AF17"/>
    <mergeCell ref="AG17:AH17"/>
    <mergeCell ref="AA7:AA9"/>
    <mergeCell ref="AB7:AB9"/>
    <mergeCell ref="A7:A9"/>
    <mergeCell ref="E7:E9"/>
    <mergeCell ref="B7:B9"/>
    <mergeCell ref="C7:C9"/>
    <mergeCell ref="D7:D9"/>
    <mergeCell ref="Y7:Y9"/>
  </mergeCells>
  <phoneticPr fontId="42" type="noConversion"/>
  <conditionalFormatting sqref="AA4:AB4">
    <cfRule type="cellIs" dxfId="39" priority="26" operator="lessThan">
      <formula>0</formula>
    </cfRule>
    <cfRule type="cellIs" dxfId="38" priority="27" operator="greaterThan">
      <formula>0</formula>
    </cfRule>
  </conditionalFormatting>
  <conditionalFormatting sqref="Y4">
    <cfRule type="cellIs" dxfId="37" priority="24" operator="lessThan">
      <formula>0</formula>
    </cfRule>
    <cfRule type="cellIs" dxfId="36" priority="25" operator="greaterThan">
      <formula>0</formula>
    </cfRule>
  </conditionalFormatting>
  <conditionalFormatting sqref="S7:W7 T9:W9">
    <cfRule type="cellIs" dxfId="35" priority="21" stopIfTrue="1" operator="lessThan">
      <formula>0</formula>
    </cfRule>
  </conditionalFormatting>
  <conditionalFormatting sqref="AA14:AB14">
    <cfRule type="cellIs" dxfId="24" priority="1" operator="lessThan">
      <formula>0</formula>
    </cfRule>
    <cfRule type="cellIs" dxfId="23" priority="2" operator="greaterThan">
      <formula>0</formula>
    </cfRule>
  </conditionalFormatting>
  <conditionalFormatting sqref="AA11:AB13">
    <cfRule type="cellIs" dxfId="22" priority="5" operator="lessThan">
      <formula>0</formula>
    </cfRule>
    <cfRule type="cellIs" dxfId="21" priority="6" operator="greaterThan">
      <formula>0</formula>
    </cfRule>
  </conditionalFormatting>
  <printOptions horizontalCentered="1"/>
  <pageMargins left="0.25" right="0.25" top="0.38" bottom="0.4" header="0.3" footer="0.3"/>
  <pageSetup scale="53"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965"/>
  <sheetViews>
    <sheetView showGridLines="0" topLeftCell="Z1" zoomScale="85" zoomScaleNormal="85" workbookViewId="0">
      <selection activeCell="AC2" sqref="AC2:AF8"/>
    </sheetView>
  </sheetViews>
  <sheetFormatPr baseColWidth="10" defaultColWidth="9.109375" defaultRowHeight="14.4" x14ac:dyDescent="0.3"/>
  <cols>
    <col min="1" max="1" width="16" style="96" customWidth="1"/>
    <col min="2" max="2" width="9.77734375" style="96" bestFit="1" customWidth="1"/>
    <col min="3" max="3" width="7.44140625" style="96" customWidth="1"/>
    <col min="4" max="4" width="11.44140625" style="114" bestFit="1" customWidth="1"/>
    <col min="5" max="5" width="9.44140625" style="111" customWidth="1"/>
    <col min="6" max="6" width="9.5546875" style="111" customWidth="1"/>
    <col min="7" max="7" width="9.33203125" style="111" customWidth="1"/>
    <col min="8" max="8" width="7.44140625" style="96" bestFit="1" customWidth="1"/>
    <col min="9" max="9" width="12.6640625" style="96" customWidth="1"/>
    <col min="10" max="10" width="4" style="96" customWidth="1"/>
    <col min="11" max="11" width="15.44140625" style="112" customWidth="1"/>
    <col min="12" max="12" width="7.44140625" style="96" hidden="1" customWidth="1"/>
    <col min="13" max="13" width="9.88671875" style="96" hidden="1" customWidth="1"/>
    <col min="14" max="14" width="4" style="96" customWidth="1"/>
    <col min="15" max="15" width="15.44140625" style="112" customWidth="1"/>
    <col min="16" max="16" width="6.88671875" style="96" bestFit="1" customWidth="1"/>
    <col min="17" max="17" width="12" style="115" bestFit="1" customWidth="1"/>
    <col min="18" max="18" width="6.6640625" style="115" hidden="1" customWidth="1"/>
    <col min="19" max="19" width="6" style="116" hidden="1" customWidth="1"/>
    <col min="20" max="20" width="4.109375" style="116" hidden="1" customWidth="1"/>
    <col min="21" max="21" width="1.6640625" style="96" customWidth="1"/>
    <col min="22" max="22" width="8.44140625" style="113" customWidth="1"/>
    <col min="23" max="23" width="11.44140625" style="113" customWidth="1"/>
    <col min="24" max="24" width="13.33203125" style="112" bestFit="1" customWidth="1"/>
    <col min="25" max="27" width="15.5546875" style="112" customWidth="1"/>
    <col min="28" max="28" width="15.6640625" style="96" customWidth="1"/>
    <col min="29" max="29" width="26.88671875" style="96" bestFit="1" customWidth="1"/>
    <col min="30" max="30" width="2.88671875" style="96" customWidth="1"/>
    <col min="31" max="32" width="14.6640625" style="96" customWidth="1"/>
    <col min="33" max="33" width="17.88671875" style="96" customWidth="1"/>
    <col min="34" max="34" width="17.44140625" style="25" customWidth="1"/>
    <col min="35" max="35" width="11.88671875" style="25" bestFit="1" customWidth="1"/>
    <col min="36" max="36" width="13" style="25" customWidth="1"/>
    <col min="37" max="37" width="12.88671875" style="25" bestFit="1" customWidth="1"/>
    <col min="38" max="38" width="18" style="25" bestFit="1" customWidth="1"/>
    <col min="39" max="39" width="9.109375" style="25"/>
    <col min="40" max="40" width="9.33203125" style="25" bestFit="1" customWidth="1"/>
    <col min="41" max="16384" width="9.109375" style="96"/>
  </cols>
  <sheetData>
    <row r="1" spans="1:40" s="77" customFormat="1" ht="31.8" thickBot="1" x14ac:dyDescent="0.65">
      <c r="A1" s="67" t="s">
        <v>144</v>
      </c>
      <c r="B1" s="68"/>
      <c r="C1" s="68"/>
      <c r="D1" s="69"/>
      <c r="E1" s="70"/>
      <c r="F1" s="70"/>
      <c r="G1" s="70"/>
      <c r="H1" s="68"/>
      <c r="I1" s="68"/>
      <c r="J1" s="68"/>
      <c r="K1" s="71"/>
      <c r="L1" s="68"/>
      <c r="M1" s="68"/>
      <c r="N1" s="68"/>
      <c r="O1" s="71"/>
      <c r="P1" s="68"/>
      <c r="Q1" s="72"/>
      <c r="R1" s="72"/>
      <c r="S1" s="73"/>
      <c r="T1" s="73"/>
      <c r="U1" s="74"/>
      <c r="V1" s="75"/>
      <c r="W1" s="75"/>
      <c r="X1" s="76"/>
      <c r="Y1" s="76"/>
      <c r="Z1" s="76"/>
      <c r="AA1" s="76"/>
      <c r="AB1" s="77" t="s">
        <v>146</v>
      </c>
      <c r="AH1" s="41"/>
      <c r="AI1" s="41"/>
      <c r="AJ1" s="41"/>
      <c r="AK1" s="41"/>
      <c r="AL1" s="41"/>
      <c r="AM1" s="41"/>
      <c r="AN1" s="41"/>
    </row>
    <row r="2" spans="1:40" s="88" customFormat="1" ht="15" customHeight="1" thickBot="1" x14ac:dyDescent="0.5">
      <c r="A2" s="119" t="s">
        <v>69</v>
      </c>
      <c r="B2" s="119">
        <v>42094</v>
      </c>
      <c r="C2" s="78"/>
      <c r="D2" s="79"/>
      <c r="E2" s="80"/>
      <c r="F2" s="80"/>
      <c r="G2" s="80"/>
      <c r="H2" s="81"/>
      <c r="I2" s="81"/>
      <c r="J2" s="81"/>
      <c r="K2" s="82"/>
      <c r="L2" s="81"/>
      <c r="M2" s="81"/>
      <c r="N2" s="81"/>
      <c r="O2" s="82"/>
      <c r="P2" s="81"/>
      <c r="Q2" s="83"/>
      <c r="R2" s="83"/>
      <c r="S2" s="84"/>
      <c r="T2" s="84"/>
      <c r="U2" s="85"/>
      <c r="V2" s="86"/>
      <c r="W2" s="86"/>
      <c r="X2" s="87"/>
      <c r="Y2" s="87"/>
      <c r="Z2" s="87"/>
      <c r="AA2" s="87"/>
      <c r="AD2" s="77"/>
      <c r="AE2" s="161" t="s">
        <v>70</v>
      </c>
      <c r="AF2" s="162" t="s">
        <v>71</v>
      </c>
      <c r="AH2" s="41"/>
      <c r="AI2" s="41"/>
      <c r="AJ2" s="41"/>
      <c r="AK2" s="41"/>
      <c r="AL2" s="41"/>
      <c r="AM2" s="41"/>
      <c r="AN2" s="41"/>
    </row>
    <row r="3" spans="1:40" s="88" customFormat="1" ht="6.6" customHeight="1" thickBot="1" x14ac:dyDescent="0.35">
      <c r="A3" s="119"/>
      <c r="B3" s="119"/>
      <c r="C3" s="78"/>
      <c r="D3" s="79"/>
      <c r="E3" s="80"/>
      <c r="F3" s="80"/>
      <c r="G3" s="80"/>
      <c r="H3" s="81"/>
      <c r="I3" s="81"/>
      <c r="J3" s="81"/>
      <c r="K3" s="82"/>
      <c r="L3" s="81"/>
      <c r="M3" s="81"/>
      <c r="N3" s="81"/>
      <c r="O3" s="82"/>
      <c r="P3" s="81"/>
      <c r="Q3" s="83"/>
      <c r="R3" s="83"/>
      <c r="S3" s="84"/>
      <c r="T3" s="84"/>
      <c r="U3" s="85"/>
      <c r="V3" s="86"/>
      <c r="W3" s="86"/>
      <c r="X3" s="87"/>
      <c r="Y3" s="87"/>
      <c r="Z3" s="87"/>
      <c r="AA3" s="87"/>
      <c r="AI3" s="41"/>
      <c r="AJ3" s="41"/>
      <c r="AK3" s="41"/>
      <c r="AL3" s="41"/>
      <c r="AM3" s="41"/>
      <c r="AN3" s="41"/>
    </row>
    <row r="4" spans="1:40" s="88" customFormat="1" ht="15" customHeight="1" thickBot="1" x14ac:dyDescent="0.5">
      <c r="A4" s="119" t="s">
        <v>143</v>
      </c>
      <c r="B4" s="119">
        <v>42095</v>
      </c>
      <c r="C4" s="89"/>
      <c r="D4" s="90"/>
      <c r="E4" s="80"/>
      <c r="F4" s="80"/>
      <c r="G4" s="80"/>
      <c r="H4" s="81"/>
      <c r="I4" s="81"/>
      <c r="J4" s="81"/>
      <c r="K4" s="82"/>
      <c r="L4" s="81"/>
      <c r="M4" s="81"/>
      <c r="N4" s="81"/>
      <c r="O4" s="82"/>
      <c r="P4" s="81"/>
      <c r="Q4" s="83"/>
      <c r="R4" s="83"/>
      <c r="S4" s="84"/>
      <c r="T4" s="84"/>
      <c r="U4" s="85"/>
      <c r="V4" s="86"/>
      <c r="W4" s="86"/>
      <c r="X4" s="87"/>
      <c r="Y4" s="87"/>
      <c r="Z4" s="87"/>
      <c r="AA4" s="87"/>
      <c r="AC4" s="151" t="s">
        <v>72</v>
      </c>
      <c r="AD4" s="77"/>
      <c r="AE4" s="161">
        <f>SUM(AE6:AE8)</f>
        <v>-21789.86575183177</v>
      </c>
      <c r="AF4" s="162">
        <f>SUM(AF6:AF8)</f>
        <v>453833.69349315896</v>
      </c>
      <c r="AH4" s="312"/>
      <c r="AI4" s="41"/>
      <c r="AJ4" s="41"/>
      <c r="AK4" s="41"/>
      <c r="AL4" s="41"/>
      <c r="AM4" s="41"/>
      <c r="AN4" s="41"/>
    </row>
    <row r="5" spans="1:40" s="88" customFormat="1" ht="5.0999999999999996" customHeight="1" thickBot="1" x14ac:dyDescent="0.5">
      <c r="A5" s="78"/>
      <c r="B5" s="89"/>
      <c r="C5" s="89"/>
      <c r="D5" s="90"/>
      <c r="E5" s="80"/>
      <c r="F5" s="80"/>
      <c r="G5" s="80"/>
      <c r="H5" s="81"/>
      <c r="I5" s="81"/>
      <c r="J5" s="81"/>
      <c r="K5" s="82"/>
      <c r="L5" s="81"/>
      <c r="M5" s="81"/>
      <c r="N5" s="81"/>
      <c r="O5" s="82"/>
      <c r="P5" s="81"/>
      <c r="Q5" s="83"/>
      <c r="R5" s="83"/>
      <c r="S5" s="84"/>
      <c r="T5" s="84"/>
      <c r="U5" s="85"/>
      <c r="V5" s="86"/>
      <c r="W5" s="86"/>
      <c r="X5" s="87"/>
      <c r="Y5" s="87"/>
      <c r="Z5" s="87"/>
      <c r="AA5" s="87"/>
      <c r="AD5" s="77"/>
      <c r="AH5" s="41"/>
      <c r="AI5" s="41"/>
      <c r="AJ5" s="41"/>
      <c r="AK5" s="41"/>
      <c r="AL5" s="41"/>
      <c r="AM5" s="41"/>
      <c r="AN5" s="41"/>
    </row>
    <row r="6" spans="1:40" s="88" customFormat="1" ht="15" customHeight="1" x14ac:dyDescent="0.45">
      <c r="A6" s="78"/>
      <c r="B6" s="89"/>
      <c r="C6" s="89"/>
      <c r="D6" s="90"/>
      <c r="E6" s="80"/>
      <c r="F6" s="80"/>
      <c r="G6" s="80"/>
      <c r="H6" s="81"/>
      <c r="I6" s="81"/>
      <c r="J6" s="81"/>
      <c r="K6" s="82"/>
      <c r="L6" s="81"/>
      <c r="M6" s="81"/>
      <c r="N6" s="81"/>
      <c r="O6" s="82"/>
      <c r="P6" s="81"/>
      <c r="Q6" s="83"/>
      <c r="R6" s="83"/>
      <c r="S6" s="84"/>
      <c r="T6" s="84"/>
      <c r="U6" s="85"/>
      <c r="V6" s="86"/>
      <c r="W6" s="86"/>
      <c r="X6" s="87"/>
      <c r="Y6" s="87"/>
      <c r="Z6" s="87"/>
      <c r="AA6" s="87"/>
      <c r="AC6" s="152" t="s">
        <v>28</v>
      </c>
      <c r="AD6" s="77"/>
      <c r="AE6" s="155">
        <f>SUM(AE14:AE60)</f>
        <v>-2188.2085436317593</v>
      </c>
      <c r="AF6" s="156">
        <f>SUM(AF14:AF60)</f>
        <v>3775.5088999026243</v>
      </c>
      <c r="AH6" s="41"/>
      <c r="AI6" s="41"/>
      <c r="AJ6" s="41"/>
      <c r="AK6" s="41"/>
      <c r="AL6" s="41"/>
      <c r="AM6" s="41"/>
      <c r="AN6" s="41"/>
    </row>
    <row r="7" spans="1:40" s="88" customFormat="1" ht="15" customHeight="1" x14ac:dyDescent="0.45">
      <c r="A7" s="78"/>
      <c r="B7" s="89"/>
      <c r="C7" s="89"/>
      <c r="D7" s="90"/>
      <c r="E7" s="80"/>
      <c r="F7" s="80"/>
      <c r="G7" s="80"/>
      <c r="H7" s="81"/>
      <c r="I7" s="81"/>
      <c r="J7" s="81"/>
      <c r="K7" s="82"/>
      <c r="L7" s="81"/>
      <c r="M7" s="81"/>
      <c r="N7" s="81"/>
      <c r="O7" s="82"/>
      <c r="P7" s="81"/>
      <c r="Q7" s="83"/>
      <c r="R7" s="83"/>
      <c r="S7" s="84"/>
      <c r="T7" s="84"/>
      <c r="U7" s="85"/>
      <c r="V7" s="86"/>
      <c r="W7" s="86"/>
      <c r="X7" s="87"/>
      <c r="Y7" s="87"/>
      <c r="Z7" s="87"/>
      <c r="AA7" s="87"/>
      <c r="AC7" s="153" t="s">
        <v>43</v>
      </c>
      <c r="AD7" s="77"/>
      <c r="AE7" s="157">
        <f>SUM(AE65:AE210)</f>
        <v>-19600.122872909487</v>
      </c>
      <c r="AF7" s="158">
        <f>SUM(AF65:AF210)</f>
        <v>442317.3059185571</v>
      </c>
      <c r="AH7" s="41"/>
      <c r="AI7" s="41"/>
      <c r="AJ7" s="41"/>
      <c r="AK7" s="41"/>
      <c r="AL7" s="41"/>
      <c r="AM7" s="41"/>
      <c r="AN7" s="41"/>
    </row>
    <row r="8" spans="1:40" s="88" customFormat="1" ht="15" customHeight="1" thickBot="1" x14ac:dyDescent="0.5">
      <c r="B8" s="91"/>
      <c r="C8" s="91"/>
      <c r="D8" s="90"/>
      <c r="E8" s="80"/>
      <c r="F8" s="80"/>
      <c r="G8" s="80"/>
      <c r="H8" s="81"/>
      <c r="I8" s="81"/>
      <c r="J8" s="81"/>
      <c r="K8" s="82"/>
      <c r="L8" s="81"/>
      <c r="M8" s="81"/>
      <c r="N8" s="81"/>
      <c r="O8" s="82"/>
      <c r="P8" s="81"/>
      <c r="Q8" s="83"/>
      <c r="R8" s="83"/>
      <c r="S8" s="84"/>
      <c r="T8" s="84"/>
      <c r="U8" s="85"/>
      <c r="V8" s="86"/>
      <c r="W8" s="86"/>
      <c r="X8" s="87"/>
      <c r="Y8" s="87"/>
      <c r="Z8" s="87"/>
      <c r="AA8" s="87"/>
      <c r="AC8" s="154" t="s">
        <v>54</v>
      </c>
      <c r="AD8" s="77"/>
      <c r="AE8" s="159">
        <f>SUM(AE215:AE232)</f>
        <v>-1.5343352905243299</v>
      </c>
      <c r="AF8" s="160">
        <f>SUM(AF215:AF232)</f>
        <v>7740.8786746992037</v>
      </c>
      <c r="AH8" s="41"/>
      <c r="AI8" s="41"/>
      <c r="AJ8" s="41"/>
      <c r="AK8" s="41"/>
      <c r="AL8" s="41"/>
      <c r="AM8" s="41"/>
      <c r="AN8" s="41"/>
    </row>
    <row r="9" spans="1:40" s="88" customFormat="1" ht="5.0999999999999996" customHeight="1" x14ac:dyDescent="0.45">
      <c r="B9" s="91"/>
      <c r="C9" s="91"/>
      <c r="D9" s="90"/>
      <c r="E9" s="80"/>
      <c r="F9" s="80"/>
      <c r="G9" s="80"/>
      <c r="H9" s="81"/>
      <c r="I9" s="81"/>
      <c r="J9" s="81"/>
      <c r="K9" s="82"/>
      <c r="L9" s="81"/>
      <c r="M9" s="81"/>
      <c r="N9" s="81"/>
      <c r="O9" s="82"/>
      <c r="P9" s="81"/>
      <c r="Q9" s="83"/>
      <c r="R9" s="83"/>
      <c r="S9" s="84"/>
      <c r="T9" s="84"/>
      <c r="U9" s="85"/>
      <c r="V9" s="86"/>
      <c r="W9" s="86"/>
      <c r="X9" s="92"/>
      <c r="Y9" s="92"/>
      <c r="Z9" s="87"/>
      <c r="AA9" s="87"/>
      <c r="AC9" s="91"/>
      <c r="AD9" s="77"/>
      <c r="AH9" s="41"/>
      <c r="AI9" s="41"/>
      <c r="AJ9" s="41"/>
      <c r="AK9" s="41"/>
      <c r="AL9" s="41"/>
      <c r="AM9" s="41"/>
      <c r="AN9" s="41"/>
    </row>
    <row r="10" spans="1:40" s="93" customFormat="1" ht="23.4" x14ac:dyDescent="0.45">
      <c r="A10" s="295" t="s">
        <v>0</v>
      </c>
      <c r="B10" s="298" t="s">
        <v>1</v>
      </c>
      <c r="C10" s="298" t="s">
        <v>2</v>
      </c>
      <c r="D10" s="298" t="s">
        <v>3</v>
      </c>
      <c r="E10" s="299" t="s">
        <v>4</v>
      </c>
      <c r="F10" s="299" t="s">
        <v>5</v>
      </c>
      <c r="G10" s="299" t="s">
        <v>6</v>
      </c>
      <c r="H10" s="279" t="s">
        <v>7</v>
      </c>
      <c r="I10" s="295" t="s">
        <v>8</v>
      </c>
      <c r="J10" s="279" t="s">
        <v>9</v>
      </c>
      <c r="K10" s="280"/>
      <c r="L10" s="279" t="s">
        <v>7</v>
      </c>
      <c r="M10" s="295" t="s">
        <v>8</v>
      </c>
      <c r="N10" s="279" t="s">
        <v>10</v>
      </c>
      <c r="O10" s="280"/>
      <c r="P10" s="279" t="s">
        <v>11</v>
      </c>
      <c r="Q10" s="280"/>
      <c r="R10" s="295" t="s">
        <v>151</v>
      </c>
      <c r="S10" s="285" t="s">
        <v>19</v>
      </c>
      <c r="T10" s="286"/>
      <c r="U10" s="163"/>
      <c r="V10" s="291" t="s">
        <v>12</v>
      </c>
      <c r="W10" s="292"/>
      <c r="X10" s="292"/>
      <c r="Y10" s="292"/>
      <c r="Z10" s="292"/>
      <c r="AA10" s="293"/>
      <c r="AB10" s="294" t="s">
        <v>68</v>
      </c>
      <c r="AC10" s="294" t="s">
        <v>18</v>
      </c>
      <c r="AD10" s="77"/>
      <c r="AE10" s="294" t="s">
        <v>70</v>
      </c>
      <c r="AF10" s="294" t="s">
        <v>71</v>
      </c>
      <c r="AG10" s="88"/>
      <c r="AH10" s="42"/>
      <c r="AI10" s="42"/>
      <c r="AJ10" s="42"/>
      <c r="AK10" s="42"/>
      <c r="AL10" s="42"/>
      <c r="AM10" s="42"/>
      <c r="AN10" s="42"/>
    </row>
    <row r="11" spans="1:40" s="93" customFormat="1" ht="23.4" x14ac:dyDescent="0.45">
      <c r="A11" s="296"/>
      <c r="B11" s="298"/>
      <c r="C11" s="298"/>
      <c r="D11" s="298"/>
      <c r="E11" s="300"/>
      <c r="F11" s="300"/>
      <c r="G11" s="300"/>
      <c r="H11" s="281"/>
      <c r="I11" s="296"/>
      <c r="J11" s="281"/>
      <c r="K11" s="282"/>
      <c r="L11" s="281"/>
      <c r="M11" s="296"/>
      <c r="N11" s="281"/>
      <c r="O11" s="282"/>
      <c r="P11" s="281"/>
      <c r="Q11" s="282"/>
      <c r="R11" s="296"/>
      <c r="S11" s="287"/>
      <c r="T11" s="288"/>
      <c r="U11" s="164"/>
      <c r="V11" s="302" t="s">
        <v>13</v>
      </c>
      <c r="W11" s="302" t="s">
        <v>14</v>
      </c>
      <c r="X11" s="291" t="s">
        <v>26</v>
      </c>
      <c r="Y11" s="292"/>
      <c r="Z11" s="292"/>
      <c r="AA11" s="293"/>
      <c r="AB11" s="294"/>
      <c r="AC11" s="294"/>
      <c r="AD11" s="77"/>
      <c r="AE11" s="294"/>
      <c r="AF11" s="294"/>
      <c r="AG11" s="88"/>
      <c r="AH11" s="42"/>
      <c r="AI11" s="42"/>
      <c r="AJ11" s="42"/>
      <c r="AK11" s="42"/>
      <c r="AL11" s="42"/>
      <c r="AM11" s="42"/>
      <c r="AN11" s="42"/>
    </row>
    <row r="12" spans="1:40" s="93" customFormat="1" ht="23.4" x14ac:dyDescent="0.45">
      <c r="A12" s="297"/>
      <c r="B12" s="298"/>
      <c r="C12" s="298"/>
      <c r="D12" s="298"/>
      <c r="E12" s="301"/>
      <c r="F12" s="301"/>
      <c r="G12" s="301"/>
      <c r="H12" s="283"/>
      <c r="I12" s="297"/>
      <c r="J12" s="283"/>
      <c r="K12" s="284"/>
      <c r="L12" s="283"/>
      <c r="M12" s="297"/>
      <c r="N12" s="283"/>
      <c r="O12" s="284"/>
      <c r="P12" s="283"/>
      <c r="Q12" s="284"/>
      <c r="R12" s="297"/>
      <c r="S12" s="289"/>
      <c r="T12" s="290"/>
      <c r="U12" s="165"/>
      <c r="V12" s="303"/>
      <c r="W12" s="303"/>
      <c r="X12" s="304" t="s">
        <v>15</v>
      </c>
      <c r="Y12" s="305"/>
      <c r="Z12" s="94" t="s">
        <v>16</v>
      </c>
      <c r="AA12" s="94" t="s">
        <v>17</v>
      </c>
      <c r="AB12" s="294"/>
      <c r="AC12" s="294"/>
      <c r="AD12" s="77"/>
      <c r="AE12" s="294"/>
      <c r="AF12" s="294"/>
      <c r="AG12" s="88"/>
      <c r="AH12" s="42"/>
      <c r="AI12" s="42"/>
      <c r="AJ12" s="42"/>
      <c r="AK12" s="42"/>
      <c r="AL12" s="42"/>
      <c r="AM12" s="42"/>
      <c r="AN12" s="42"/>
    </row>
    <row r="13" spans="1:40" ht="15" customHeight="1" x14ac:dyDescent="0.45">
      <c r="A13" s="202"/>
      <c r="B13" s="202"/>
      <c r="C13" s="202"/>
      <c r="D13" s="202"/>
      <c r="E13" s="201"/>
      <c r="F13" s="201"/>
      <c r="G13" s="201"/>
      <c r="H13" s="202"/>
      <c r="I13" s="202"/>
      <c r="J13" s="202"/>
      <c r="K13" s="202"/>
      <c r="L13" s="202"/>
      <c r="M13" s="202"/>
      <c r="N13" s="202"/>
      <c r="O13" s="202"/>
      <c r="P13" s="202"/>
      <c r="Q13" s="202"/>
      <c r="R13" s="202"/>
      <c r="S13" s="200"/>
      <c r="T13" s="200"/>
      <c r="U13" s="199"/>
      <c r="V13" s="198"/>
      <c r="W13" s="198"/>
      <c r="X13" s="197"/>
      <c r="Y13" s="197"/>
      <c r="Z13" s="196"/>
      <c r="AA13" s="196"/>
      <c r="AB13" s="200"/>
      <c r="AC13" s="200"/>
      <c r="AD13" s="77"/>
    </row>
    <row r="14" spans="1:40" s="102" customFormat="1" ht="15" customHeight="1" x14ac:dyDescent="0.45">
      <c r="A14" s="166">
        <v>2015</v>
      </c>
      <c r="B14" s="166" t="s">
        <v>32</v>
      </c>
      <c r="C14" s="166">
        <v>113</v>
      </c>
      <c r="D14" s="166" t="s">
        <v>23</v>
      </c>
      <c r="E14" s="167">
        <v>41809</v>
      </c>
      <c r="F14" s="167">
        <v>42121</v>
      </c>
      <c r="G14" s="167">
        <v>42123</v>
      </c>
      <c r="H14" s="166" t="s">
        <v>30</v>
      </c>
      <c r="I14" s="166" t="s">
        <v>29</v>
      </c>
      <c r="J14" s="166" t="s">
        <v>26</v>
      </c>
      <c r="K14" s="234">
        <v>-2000000</v>
      </c>
      <c r="L14" s="166" t="s">
        <v>30</v>
      </c>
      <c r="M14" s="166" t="s">
        <v>25</v>
      </c>
      <c r="N14" s="166" t="s">
        <v>27</v>
      </c>
      <c r="O14" s="235">
        <v>53500000</v>
      </c>
      <c r="P14" s="166" t="s">
        <v>28</v>
      </c>
      <c r="Q14" s="170">
        <v>26.75</v>
      </c>
      <c r="R14" s="170"/>
      <c r="S14" s="235"/>
      <c r="T14" s="235">
        <v>0</v>
      </c>
      <c r="U14" s="166"/>
      <c r="V14" s="170">
        <v>27.532999999999998</v>
      </c>
      <c r="W14" s="170">
        <v>27.533859516446565</v>
      </c>
      <c r="X14" s="235">
        <v>1128.1004003200028</v>
      </c>
      <c r="Y14" s="277">
        <v>-31362.729297344962</v>
      </c>
      <c r="Z14" s="235">
        <v>0</v>
      </c>
      <c r="AA14" s="235">
        <v>1128.1004003200028</v>
      </c>
      <c r="AB14" s="102">
        <v>18</v>
      </c>
      <c r="AC14" s="166" t="s">
        <v>31</v>
      </c>
      <c r="AD14" s="77"/>
      <c r="AE14" s="117">
        <f>-IF($X14&gt;0,$X14*(1-VLOOKUP($D14,$AH$24:$AM$33,6,FALSE))*VLOOKUP($D14,$AH$24:$AM$33,IF(($G14-$B$2)/365&lt;1,4,5),FALSE),0)</f>
        <v>-4.8057077053632122</v>
      </c>
      <c r="AF14" s="117">
        <f>-IF($X14&lt;0,$X14*(1-VLOOKUP($AB14,$AH$15:$AM$21,6,FALSE))*VLOOKUP($AB14,$AH$15:$AM$21,5,FALSE),0)</f>
        <v>0</v>
      </c>
      <c r="AG14" s="103"/>
      <c r="AH14" s="47" t="s">
        <v>63</v>
      </c>
      <c r="AI14" s="47" t="s">
        <v>64</v>
      </c>
      <c r="AJ14" s="47" t="s">
        <v>65</v>
      </c>
      <c r="AK14" s="49" t="s">
        <v>58</v>
      </c>
      <c r="AL14" s="49" t="s">
        <v>59</v>
      </c>
      <c r="AM14" s="49" t="s">
        <v>66</v>
      </c>
      <c r="AN14" s="44" t="s">
        <v>67</v>
      </c>
    </row>
    <row r="15" spans="1:40" s="102" customFormat="1" ht="15" customHeight="1" x14ac:dyDescent="0.45">
      <c r="A15" s="166">
        <v>2015</v>
      </c>
      <c r="B15" s="166" t="s">
        <v>32</v>
      </c>
      <c r="C15" s="166">
        <v>114</v>
      </c>
      <c r="D15" s="166" t="s">
        <v>23</v>
      </c>
      <c r="E15" s="167">
        <v>41809</v>
      </c>
      <c r="F15" s="167">
        <v>42121</v>
      </c>
      <c r="G15" s="167">
        <v>42123</v>
      </c>
      <c r="H15" s="166" t="s">
        <v>24</v>
      </c>
      <c r="I15" s="166" t="s">
        <v>25</v>
      </c>
      <c r="J15" s="166" t="s">
        <v>26</v>
      </c>
      <c r="K15" s="234">
        <v>-2000000</v>
      </c>
      <c r="L15" s="166" t="s">
        <v>24</v>
      </c>
      <c r="M15" s="166" t="s">
        <v>29</v>
      </c>
      <c r="N15" s="166" t="s">
        <v>27</v>
      </c>
      <c r="O15" s="235">
        <v>55360000</v>
      </c>
      <c r="P15" s="166" t="s">
        <v>28</v>
      </c>
      <c r="Q15" s="170">
        <v>27.68</v>
      </c>
      <c r="R15" s="170"/>
      <c r="S15" s="235"/>
      <c r="T15" s="235">
        <v>0</v>
      </c>
      <c r="U15" s="166"/>
      <c r="V15" s="170">
        <v>27.532999999999998</v>
      </c>
      <c r="W15" s="170">
        <v>27.533859516446565</v>
      </c>
      <c r="X15" s="234">
        <v>-8139.326039782416</v>
      </c>
      <c r="Y15" s="278"/>
      <c r="Z15" s="235">
        <v>0</v>
      </c>
      <c r="AA15" s="234">
        <v>-8139.326039782416</v>
      </c>
      <c r="AB15" s="102">
        <v>18</v>
      </c>
      <c r="AC15" s="166" t="s">
        <v>31</v>
      </c>
      <c r="AD15" s="77"/>
      <c r="AE15" s="117">
        <f>-IF($X15&gt;0,$X15*(1-VLOOKUP($D15,$AH$24:$AM$33,6,FALSE))*VLOOKUP($D15,$AH$24:$AM$33,IF(($G15-$B$2)/365&lt;1,4,5),FALSE),0)</f>
        <v>0</v>
      </c>
      <c r="AF15" s="117">
        <f>-IF($X15&lt;0,$X15*(1-VLOOKUP($AB15,$AH$15:$AM$21,6,FALSE))*VLOOKUP($AB15,$AH$15:$AM$21,5,FALSE),0)</f>
        <v>32.720090679925313</v>
      </c>
      <c r="AG15" s="103"/>
      <c r="AH15" s="47">
        <v>14</v>
      </c>
      <c r="AI15" s="53">
        <v>40441</v>
      </c>
      <c r="AJ15" s="54">
        <v>41628</v>
      </c>
      <c r="AK15" s="55"/>
      <c r="AL15" s="55"/>
      <c r="AM15" s="56">
        <v>0.4</v>
      </c>
      <c r="AN15" s="57">
        <v>0</v>
      </c>
    </row>
    <row r="16" spans="1:40" s="102" customFormat="1" ht="15" customHeight="1" x14ac:dyDescent="0.45">
      <c r="A16" s="166">
        <v>2015</v>
      </c>
      <c r="B16" s="166" t="s">
        <v>32</v>
      </c>
      <c r="C16" s="166">
        <v>115</v>
      </c>
      <c r="D16" s="166" t="s">
        <v>23</v>
      </c>
      <c r="E16" s="167">
        <v>41809</v>
      </c>
      <c r="F16" s="167">
        <v>42121</v>
      </c>
      <c r="G16" s="167">
        <v>42123</v>
      </c>
      <c r="H16" s="166" t="s">
        <v>24</v>
      </c>
      <c r="I16" s="166" t="s">
        <v>25</v>
      </c>
      <c r="J16" s="166" t="s">
        <v>26</v>
      </c>
      <c r="K16" s="234">
        <v>-2000000</v>
      </c>
      <c r="L16" s="166" t="s">
        <v>24</v>
      </c>
      <c r="M16" s="166" t="s">
        <v>29</v>
      </c>
      <c r="N16" s="166" t="s">
        <v>27</v>
      </c>
      <c r="O16" s="235">
        <v>53500000</v>
      </c>
      <c r="P16" s="166" t="s">
        <v>28</v>
      </c>
      <c r="Q16" s="170">
        <v>26.75</v>
      </c>
      <c r="R16" s="170">
        <v>27.68</v>
      </c>
      <c r="S16" s="235"/>
      <c r="T16" s="235">
        <v>0</v>
      </c>
      <c r="U16" s="166"/>
      <c r="V16" s="170">
        <v>27.532999999999998</v>
      </c>
      <c r="W16" s="170">
        <v>27.533859516446565</v>
      </c>
      <c r="X16" s="234">
        <v>-24351.503657882549</v>
      </c>
      <c r="Y16" s="278"/>
      <c r="Z16" s="235">
        <v>0</v>
      </c>
      <c r="AA16" s="234">
        <v>-24351.503657882549</v>
      </c>
      <c r="AB16" s="102">
        <v>18</v>
      </c>
      <c r="AC16" s="166" t="s">
        <v>89</v>
      </c>
      <c r="AD16" s="77"/>
      <c r="AE16" s="117">
        <f>-IF($X16&gt;0,$X16*(1-VLOOKUP($D16,$AH$24:$AM$33,6,FALSE))*VLOOKUP($D16,$AH$24:$AM$33,IF(($G16-$B$2)/365&lt;1,4,5),FALSE),0)</f>
        <v>0</v>
      </c>
      <c r="AF16" s="117">
        <f>-IF($X16&lt;0,$X16*(1-VLOOKUP($AB16,$AH$15:$AM$21,6,FALSE))*VLOOKUP($AB16,$AH$15:$AM$21,5,FALSE),0)</f>
        <v>97.893044704687853</v>
      </c>
      <c r="AG16" s="103"/>
      <c r="AH16" s="48">
        <v>15</v>
      </c>
      <c r="AI16" s="58">
        <v>40623</v>
      </c>
      <c r="AJ16" s="59">
        <v>41810</v>
      </c>
      <c r="AK16" s="60"/>
      <c r="AL16" s="61"/>
      <c r="AM16" s="62">
        <v>0.4</v>
      </c>
      <c r="AN16" s="57">
        <v>0</v>
      </c>
    </row>
    <row r="17" spans="1:40" s="102" customFormat="1" ht="15" customHeight="1" x14ac:dyDescent="0.3">
      <c r="A17" s="166">
        <v>2015</v>
      </c>
      <c r="B17" s="166" t="s">
        <v>33</v>
      </c>
      <c r="C17" s="166">
        <v>116</v>
      </c>
      <c r="D17" s="166" t="s">
        <v>23</v>
      </c>
      <c r="E17" s="167">
        <v>41809</v>
      </c>
      <c r="F17" s="167">
        <v>42150</v>
      </c>
      <c r="G17" s="167">
        <v>42152</v>
      </c>
      <c r="H17" s="166" t="s">
        <v>30</v>
      </c>
      <c r="I17" s="166" t="s">
        <v>29</v>
      </c>
      <c r="J17" s="166" t="s">
        <v>26</v>
      </c>
      <c r="K17" s="234">
        <v>-2000000</v>
      </c>
      <c r="L17" s="166" t="s">
        <v>30</v>
      </c>
      <c r="M17" s="166" t="s">
        <v>25</v>
      </c>
      <c r="N17" s="166" t="s">
        <v>27</v>
      </c>
      <c r="O17" s="235">
        <v>53500000</v>
      </c>
      <c r="P17" s="166" t="s">
        <v>28</v>
      </c>
      <c r="Q17" s="170">
        <v>26.75</v>
      </c>
      <c r="R17" s="170"/>
      <c r="S17" s="235"/>
      <c r="T17" s="235">
        <v>0</v>
      </c>
      <c r="U17" s="166"/>
      <c r="V17" s="170">
        <v>27.532999999999998</v>
      </c>
      <c r="W17" s="170">
        <v>27.531196736858046</v>
      </c>
      <c r="X17" s="235">
        <v>2798.8356665672359</v>
      </c>
      <c r="Y17" s="277">
        <v>-35607.604252915291</v>
      </c>
      <c r="Z17" s="235">
        <v>0</v>
      </c>
      <c r="AA17" s="235">
        <v>2798.8356665672359</v>
      </c>
      <c r="AB17" s="102">
        <v>18</v>
      </c>
      <c r="AC17" s="166" t="s">
        <v>31</v>
      </c>
      <c r="AD17" s="97"/>
      <c r="AE17" s="117">
        <f>-IF($X17&gt;0,$X17*(1-VLOOKUP($D17,$AH$24:$AM$33,6,FALSE))*VLOOKUP($D17,$AH$24:$AM$33,IF(($G17-$B$2)/365&lt;1,4,5),FALSE),0)</f>
        <v>-11.923039939576425</v>
      </c>
      <c r="AF17" s="117">
        <f>-IF($X17&lt;0,$X17*(1-VLOOKUP($AB17,$AH$15:$AM$21,6,FALSE))*VLOOKUP($AB17,$AH$15:$AM$21,5,FALSE),0)</f>
        <v>0</v>
      </c>
      <c r="AG17" s="103"/>
      <c r="AH17" s="47">
        <v>16</v>
      </c>
      <c r="AI17" s="104">
        <v>40806</v>
      </c>
      <c r="AJ17" s="105">
        <v>41993</v>
      </c>
      <c r="AK17" s="50"/>
      <c r="AL17" s="51"/>
      <c r="AM17" s="52">
        <v>0.4</v>
      </c>
      <c r="AN17" s="46">
        <v>0.5</v>
      </c>
    </row>
    <row r="18" spans="1:40" s="102" customFormat="1" ht="15" customHeight="1" x14ac:dyDescent="0.3">
      <c r="A18" s="166">
        <v>2015</v>
      </c>
      <c r="B18" s="166" t="s">
        <v>33</v>
      </c>
      <c r="C18" s="166">
        <v>117</v>
      </c>
      <c r="D18" s="166" t="s">
        <v>23</v>
      </c>
      <c r="E18" s="167">
        <v>41809</v>
      </c>
      <c r="F18" s="167">
        <v>42150</v>
      </c>
      <c r="G18" s="167">
        <v>42152</v>
      </c>
      <c r="H18" s="166" t="s">
        <v>24</v>
      </c>
      <c r="I18" s="166" t="s">
        <v>25</v>
      </c>
      <c r="J18" s="166" t="s">
        <v>26</v>
      </c>
      <c r="K18" s="234">
        <v>-2000000</v>
      </c>
      <c r="L18" s="166" t="s">
        <v>24</v>
      </c>
      <c r="M18" s="166" t="s">
        <v>29</v>
      </c>
      <c r="N18" s="166" t="s">
        <v>27</v>
      </c>
      <c r="O18" s="235">
        <v>55360000</v>
      </c>
      <c r="P18" s="166" t="s">
        <v>28</v>
      </c>
      <c r="Q18" s="170">
        <v>27.68</v>
      </c>
      <c r="R18" s="170"/>
      <c r="S18" s="235"/>
      <c r="T18" s="235">
        <v>0</v>
      </c>
      <c r="U18" s="166"/>
      <c r="V18" s="170">
        <v>27.532999999999998</v>
      </c>
      <c r="W18" s="170">
        <v>27.531196736858046</v>
      </c>
      <c r="X18" s="234">
        <v>-12896.277209961834</v>
      </c>
      <c r="Y18" s="278"/>
      <c r="Z18" s="235">
        <v>0</v>
      </c>
      <c r="AA18" s="234">
        <v>-12896.277209961834</v>
      </c>
      <c r="AB18" s="102">
        <v>18</v>
      </c>
      <c r="AC18" s="166" t="s">
        <v>31</v>
      </c>
      <c r="AD18" s="97"/>
      <c r="AE18" s="117">
        <f>-IF($X18&gt;0,$X18*(1-VLOOKUP($D18,$AH$24:$AM$33,6,FALSE))*VLOOKUP($D18,$AH$24:$AM$33,IF(($G18-$B$2)/365&lt;1,4,5),FALSE),0)</f>
        <v>0</v>
      </c>
      <c r="AF18" s="117">
        <f>-IF($X18&lt;0,$X18*(1-VLOOKUP($AB18,$AH$15:$AM$21,6,FALSE))*VLOOKUP($AB18,$AH$15:$AM$21,5,FALSE),0)</f>
        <v>51.843034384046568</v>
      </c>
      <c r="AG18" s="103"/>
      <c r="AH18" s="47">
        <v>17</v>
      </c>
      <c r="AI18" s="104">
        <v>40988</v>
      </c>
      <c r="AJ18" s="105">
        <v>42175</v>
      </c>
      <c r="AK18" s="50"/>
      <c r="AL18" s="51"/>
      <c r="AM18" s="52">
        <v>0.4</v>
      </c>
      <c r="AN18" s="46">
        <v>1</v>
      </c>
    </row>
    <row r="19" spans="1:40" s="102" customFormat="1" ht="15" customHeight="1" x14ac:dyDescent="0.3">
      <c r="A19" s="166">
        <v>2015</v>
      </c>
      <c r="B19" s="166" t="s">
        <v>33</v>
      </c>
      <c r="C19" s="166">
        <v>118</v>
      </c>
      <c r="D19" s="166" t="s">
        <v>23</v>
      </c>
      <c r="E19" s="167">
        <v>41809</v>
      </c>
      <c r="F19" s="167">
        <v>42150</v>
      </c>
      <c r="G19" s="167">
        <v>42152</v>
      </c>
      <c r="H19" s="166" t="s">
        <v>24</v>
      </c>
      <c r="I19" s="166" t="s">
        <v>25</v>
      </c>
      <c r="J19" s="166" t="s">
        <v>26</v>
      </c>
      <c r="K19" s="234">
        <v>-2000000</v>
      </c>
      <c r="L19" s="166" t="s">
        <v>24</v>
      </c>
      <c r="M19" s="166" t="s">
        <v>29</v>
      </c>
      <c r="N19" s="166" t="s">
        <v>27</v>
      </c>
      <c r="O19" s="235">
        <v>53500000</v>
      </c>
      <c r="P19" s="166" t="s">
        <v>28</v>
      </c>
      <c r="Q19" s="170">
        <v>26.75</v>
      </c>
      <c r="R19" s="170">
        <v>27.68</v>
      </c>
      <c r="S19" s="235"/>
      <c r="T19" s="235">
        <v>0</v>
      </c>
      <c r="U19" s="166"/>
      <c r="V19" s="170">
        <v>27.532999999999998</v>
      </c>
      <c r="W19" s="170">
        <v>27.531196736858046</v>
      </c>
      <c r="X19" s="234">
        <v>-25510.162709520693</v>
      </c>
      <c r="Y19" s="278"/>
      <c r="Z19" s="235">
        <v>0</v>
      </c>
      <c r="AA19" s="234">
        <v>-25510.162709520693</v>
      </c>
      <c r="AB19" s="102">
        <v>18</v>
      </c>
      <c r="AC19" s="166" t="s">
        <v>89</v>
      </c>
      <c r="AD19" s="97"/>
      <c r="AE19" s="117">
        <f>-IF($X19&gt;0,$X19*(1-VLOOKUP($D19,$AH$24:$AM$33,6,FALSE))*VLOOKUP($D19,$AH$24:$AM$33,IF(($G19-$B$2)/365&lt;1,4,5),FALSE),0)</f>
        <v>0</v>
      </c>
      <c r="AF19" s="117">
        <f>-IF($X19&lt;0,$X19*(1-VLOOKUP($AB19,$AH$15:$AM$21,6,FALSE))*VLOOKUP($AB19,$AH$15:$AM$21,5,FALSE),0)</f>
        <v>102.55085409227318</v>
      </c>
      <c r="AG19" s="103"/>
      <c r="AH19" s="47">
        <v>18</v>
      </c>
      <c r="AI19" s="104">
        <v>41172</v>
      </c>
      <c r="AJ19" s="105">
        <v>42358</v>
      </c>
      <c r="AK19" s="50">
        <v>55.36</v>
      </c>
      <c r="AL19" s="51">
        <v>6.7000000000000002E-3</v>
      </c>
      <c r="AM19" s="52">
        <v>0.4</v>
      </c>
      <c r="AN19" s="46">
        <v>1.5</v>
      </c>
    </row>
    <row r="20" spans="1:40" s="102" customFormat="1" ht="15" customHeight="1" x14ac:dyDescent="0.3">
      <c r="A20" s="166">
        <v>2015</v>
      </c>
      <c r="B20" s="166" t="s">
        <v>34</v>
      </c>
      <c r="C20" s="166">
        <v>119</v>
      </c>
      <c r="D20" s="166" t="s">
        <v>23</v>
      </c>
      <c r="E20" s="167">
        <v>41809</v>
      </c>
      <c r="F20" s="167">
        <v>42180</v>
      </c>
      <c r="G20" s="167">
        <v>42184</v>
      </c>
      <c r="H20" s="166" t="s">
        <v>30</v>
      </c>
      <c r="I20" s="166" t="s">
        <v>29</v>
      </c>
      <c r="J20" s="166" t="s">
        <v>26</v>
      </c>
      <c r="K20" s="234">
        <v>-2000000</v>
      </c>
      <c r="L20" s="166" t="s">
        <v>30</v>
      </c>
      <c r="M20" s="166" t="s">
        <v>25</v>
      </c>
      <c r="N20" s="166" t="s">
        <v>27</v>
      </c>
      <c r="O20" s="235">
        <v>53500000</v>
      </c>
      <c r="P20" s="166" t="s">
        <v>28</v>
      </c>
      <c r="Q20" s="170">
        <v>26.75</v>
      </c>
      <c r="R20" s="170"/>
      <c r="S20" s="235"/>
      <c r="T20" s="235">
        <v>0</v>
      </c>
      <c r="U20" s="166"/>
      <c r="V20" s="170">
        <v>27.532999999999998</v>
      </c>
      <c r="W20" s="170">
        <v>27.527709500999073</v>
      </c>
      <c r="X20" s="235">
        <v>4609.9884649091855</v>
      </c>
      <c r="Y20" s="277">
        <v>-38078.842452468511</v>
      </c>
      <c r="Z20" s="235">
        <v>0</v>
      </c>
      <c r="AA20" s="235">
        <v>4609.9884649091855</v>
      </c>
      <c r="AB20" s="102">
        <v>18</v>
      </c>
      <c r="AC20" s="166" t="s">
        <v>31</v>
      </c>
      <c r="AD20" s="97"/>
      <c r="AE20" s="117">
        <f>-IF($X20&gt;0,$X20*(1-VLOOKUP($D20,$AH$24:$AM$33,6,FALSE))*VLOOKUP($D20,$AH$24:$AM$33,IF(($G20-$B$2)/365&lt;1,4,5),FALSE),0)</f>
        <v>-19.638550860513131</v>
      </c>
      <c r="AF20" s="117">
        <f>-IF($X20&lt;0,$X20*(1-VLOOKUP($AB20,$AH$15:$AM$21,6,FALSE))*VLOOKUP($AB20,$AH$15:$AM$21,5,FALSE),0)</f>
        <v>0</v>
      </c>
      <c r="AG20" s="103"/>
      <c r="AH20" s="47">
        <v>19</v>
      </c>
      <c r="AI20" s="104">
        <v>41353</v>
      </c>
      <c r="AJ20" s="105">
        <v>42541</v>
      </c>
      <c r="AK20" s="50">
        <v>70.900000000000006</v>
      </c>
      <c r="AL20" s="51">
        <v>1.46E-2</v>
      </c>
      <c r="AM20" s="52">
        <v>0.4</v>
      </c>
      <c r="AN20" s="46">
        <v>2</v>
      </c>
    </row>
    <row r="21" spans="1:40" s="102" customFormat="1" ht="15" customHeight="1" x14ac:dyDescent="0.3">
      <c r="A21" s="166">
        <v>2015</v>
      </c>
      <c r="B21" s="166" t="s">
        <v>34</v>
      </c>
      <c r="C21" s="166">
        <v>120</v>
      </c>
      <c r="D21" s="166" t="s">
        <v>23</v>
      </c>
      <c r="E21" s="167">
        <v>41809</v>
      </c>
      <c r="F21" s="167">
        <v>42180</v>
      </c>
      <c r="G21" s="167">
        <v>42184</v>
      </c>
      <c r="H21" s="166" t="s">
        <v>24</v>
      </c>
      <c r="I21" s="166" t="s">
        <v>25</v>
      </c>
      <c r="J21" s="166" t="s">
        <v>26</v>
      </c>
      <c r="K21" s="234">
        <v>-2000000</v>
      </c>
      <c r="L21" s="166" t="s">
        <v>24</v>
      </c>
      <c r="M21" s="166" t="s">
        <v>29</v>
      </c>
      <c r="N21" s="166" t="s">
        <v>27</v>
      </c>
      <c r="O21" s="235">
        <v>55360000</v>
      </c>
      <c r="P21" s="166" t="s">
        <v>28</v>
      </c>
      <c r="Q21" s="170">
        <v>27.68</v>
      </c>
      <c r="R21" s="170"/>
      <c r="S21" s="235"/>
      <c r="T21" s="235">
        <v>0</v>
      </c>
      <c r="U21" s="166"/>
      <c r="V21" s="170">
        <v>27.532999999999998</v>
      </c>
      <c r="W21" s="170">
        <v>27.527709500999073</v>
      </c>
      <c r="X21" s="234">
        <v>-16744.637385913964</v>
      </c>
      <c r="Y21" s="278"/>
      <c r="Z21" s="235">
        <v>0</v>
      </c>
      <c r="AA21" s="234">
        <v>-16744.637385913964</v>
      </c>
      <c r="AB21" s="102">
        <v>18</v>
      </c>
      <c r="AC21" s="166" t="s">
        <v>31</v>
      </c>
      <c r="AD21" s="97"/>
      <c r="AE21" s="117">
        <f>-IF($X21&gt;0,$X21*(1-VLOOKUP($D21,$AH$24:$AM$33,6,FALSE))*VLOOKUP($D21,$AH$24:$AM$33,IF(($G21-$B$2)/365&lt;1,4,5),FALSE),0)</f>
        <v>0</v>
      </c>
      <c r="AF21" s="117">
        <f>-IF($X21&lt;0,$X21*(1-VLOOKUP($AB21,$AH$15:$AM$21,6,FALSE))*VLOOKUP($AB21,$AH$15:$AM$21,5,FALSE),0)</f>
        <v>67.31344229137413</v>
      </c>
      <c r="AG21" s="103"/>
      <c r="AH21" s="47">
        <v>20</v>
      </c>
      <c r="AI21" s="63">
        <v>41537</v>
      </c>
      <c r="AJ21" s="64">
        <v>42724</v>
      </c>
      <c r="AK21" s="65"/>
      <c r="AL21" s="65"/>
      <c r="AM21" s="66">
        <v>0.4</v>
      </c>
      <c r="AN21" s="57">
        <v>2.5</v>
      </c>
    </row>
    <row r="22" spans="1:40" s="102" customFormat="1" ht="15" customHeight="1" x14ac:dyDescent="0.25">
      <c r="A22" s="166">
        <v>2015</v>
      </c>
      <c r="B22" s="166" t="s">
        <v>34</v>
      </c>
      <c r="C22" s="166">
        <v>121</v>
      </c>
      <c r="D22" s="166" t="s">
        <v>23</v>
      </c>
      <c r="E22" s="167">
        <v>41809</v>
      </c>
      <c r="F22" s="167">
        <v>42180</v>
      </c>
      <c r="G22" s="167">
        <v>42184</v>
      </c>
      <c r="H22" s="166" t="s">
        <v>24</v>
      </c>
      <c r="I22" s="166" t="s">
        <v>25</v>
      </c>
      <c r="J22" s="166" t="s">
        <v>26</v>
      </c>
      <c r="K22" s="234">
        <v>-2000000</v>
      </c>
      <c r="L22" s="166" t="s">
        <v>24</v>
      </c>
      <c r="M22" s="166" t="s">
        <v>29</v>
      </c>
      <c r="N22" s="166" t="s">
        <v>27</v>
      </c>
      <c r="O22" s="235">
        <v>53500000</v>
      </c>
      <c r="P22" s="166" t="s">
        <v>28</v>
      </c>
      <c r="Q22" s="170">
        <v>26.75</v>
      </c>
      <c r="R22" s="170">
        <v>27.68</v>
      </c>
      <c r="S22" s="235"/>
      <c r="T22" s="235">
        <v>0</v>
      </c>
      <c r="U22" s="166"/>
      <c r="V22" s="170">
        <v>27.532999999999998</v>
      </c>
      <c r="W22" s="170">
        <v>27.527709500999073</v>
      </c>
      <c r="X22" s="234">
        <v>-25944.193531463734</v>
      </c>
      <c r="Y22" s="278"/>
      <c r="Z22" s="235">
        <v>0</v>
      </c>
      <c r="AA22" s="234">
        <v>-25944.193531463734</v>
      </c>
      <c r="AB22" s="102">
        <v>18</v>
      </c>
      <c r="AC22" s="166" t="s">
        <v>89</v>
      </c>
      <c r="AD22" s="97"/>
      <c r="AE22" s="117">
        <f>-IF($X22&gt;0,$X22*(1-VLOOKUP($D22,$AH$24:$AM$33,6,FALSE))*VLOOKUP($D22,$AH$24:$AM$33,IF(($G22-$B$2)/365&lt;1,4,5),FALSE),0)</f>
        <v>0</v>
      </c>
      <c r="AF22" s="117">
        <f>-IF($X22&lt;0,$X22*(1-VLOOKUP($AB22,$AH$15:$AM$21,6,FALSE))*VLOOKUP($AB22,$AH$15:$AM$21,5,FALSE),0)</f>
        <v>104.29565799648421</v>
      </c>
      <c r="AG22" s="103"/>
      <c r="AH22" s="43"/>
      <c r="AI22" s="43"/>
      <c r="AJ22" s="43"/>
      <c r="AK22" s="43"/>
      <c r="AL22" s="43"/>
      <c r="AM22" s="43"/>
      <c r="AN22" s="43"/>
    </row>
    <row r="23" spans="1:40" s="102" customFormat="1" ht="15" customHeight="1" x14ac:dyDescent="0.25">
      <c r="A23" s="166">
        <v>2015</v>
      </c>
      <c r="B23" s="166" t="s">
        <v>35</v>
      </c>
      <c r="C23" s="166">
        <v>122</v>
      </c>
      <c r="D23" s="166" t="s">
        <v>23</v>
      </c>
      <c r="E23" s="167">
        <v>41809</v>
      </c>
      <c r="F23" s="167">
        <v>42213</v>
      </c>
      <c r="G23" s="167">
        <v>42215</v>
      </c>
      <c r="H23" s="166" t="s">
        <v>30</v>
      </c>
      <c r="I23" s="166" t="s">
        <v>29</v>
      </c>
      <c r="J23" s="166" t="s">
        <v>26</v>
      </c>
      <c r="K23" s="234">
        <v>-2000000</v>
      </c>
      <c r="L23" s="166" t="s">
        <v>30</v>
      </c>
      <c r="M23" s="166" t="s">
        <v>25</v>
      </c>
      <c r="N23" s="166" t="s">
        <v>27</v>
      </c>
      <c r="O23" s="235">
        <v>53500000</v>
      </c>
      <c r="P23" s="166" t="s">
        <v>28</v>
      </c>
      <c r="Q23" s="170">
        <v>26.75</v>
      </c>
      <c r="R23" s="170"/>
      <c r="S23" s="235"/>
      <c r="T23" s="235">
        <v>0</v>
      </c>
      <c r="U23" s="166"/>
      <c r="V23" s="170">
        <v>27.532999999999998</v>
      </c>
      <c r="W23" s="170">
        <v>27.519416854264414</v>
      </c>
      <c r="X23" s="235">
        <v>6861.3163942506817</v>
      </c>
      <c r="Y23" s="277">
        <v>-39390.946053615517</v>
      </c>
      <c r="Z23" s="235">
        <v>0</v>
      </c>
      <c r="AA23" s="235">
        <v>6861.3163942506817</v>
      </c>
      <c r="AB23" s="102">
        <v>18</v>
      </c>
      <c r="AC23" s="166" t="s">
        <v>31</v>
      </c>
      <c r="AD23" s="97"/>
      <c r="AE23" s="117">
        <f>-IF($X23&gt;0,$X23*(1-VLOOKUP($D23,$AH$24:$AM$33,6,FALSE))*VLOOKUP($D23,$AH$24:$AM$33,IF(($G23-$B$2)/365&lt;1,4,5),FALSE),0)</f>
        <v>-29.229207839507904</v>
      </c>
      <c r="AF23" s="117">
        <f>-IF($X23&lt;0,$X23*(1-VLOOKUP($AB23,$AH$15:$AM$21,6,FALSE))*VLOOKUP($AB23,$AH$15:$AM$21,5,FALSE),0)</f>
        <v>0</v>
      </c>
      <c r="AG23" s="103"/>
      <c r="AH23" s="43"/>
      <c r="AI23" s="36" t="s">
        <v>60</v>
      </c>
      <c r="AJ23" s="36" t="s">
        <v>61</v>
      </c>
      <c r="AK23" s="29" t="s">
        <v>60</v>
      </c>
      <c r="AL23" s="29" t="s">
        <v>61</v>
      </c>
      <c r="AM23" s="29"/>
      <c r="AN23" s="43"/>
    </row>
    <row r="24" spans="1:40" s="102" customFormat="1" ht="15" customHeight="1" x14ac:dyDescent="0.25">
      <c r="A24" s="166">
        <v>2015</v>
      </c>
      <c r="B24" s="166" t="s">
        <v>35</v>
      </c>
      <c r="C24" s="166">
        <v>123</v>
      </c>
      <c r="D24" s="166" t="s">
        <v>23</v>
      </c>
      <c r="E24" s="167">
        <v>41809</v>
      </c>
      <c r="F24" s="167">
        <v>42213</v>
      </c>
      <c r="G24" s="167">
        <v>42215</v>
      </c>
      <c r="H24" s="166" t="s">
        <v>24</v>
      </c>
      <c r="I24" s="166" t="s">
        <v>25</v>
      </c>
      <c r="J24" s="166" t="s">
        <v>26</v>
      </c>
      <c r="K24" s="234">
        <v>-2000000</v>
      </c>
      <c r="L24" s="166" t="s">
        <v>24</v>
      </c>
      <c r="M24" s="166" t="s">
        <v>29</v>
      </c>
      <c r="N24" s="166" t="s">
        <v>27</v>
      </c>
      <c r="O24" s="235">
        <v>55360000</v>
      </c>
      <c r="P24" s="166" t="s">
        <v>28</v>
      </c>
      <c r="Q24" s="170">
        <v>27.68</v>
      </c>
      <c r="R24" s="170"/>
      <c r="S24" s="235"/>
      <c r="T24" s="235">
        <v>0</v>
      </c>
      <c r="U24" s="166"/>
      <c r="V24" s="170">
        <v>27.532999999999998</v>
      </c>
      <c r="W24" s="170">
        <v>27.519416854264414</v>
      </c>
      <c r="X24" s="234">
        <v>-20146.274482986621</v>
      </c>
      <c r="Y24" s="278"/>
      <c r="Z24" s="235">
        <v>0</v>
      </c>
      <c r="AA24" s="234">
        <v>-20146.274482986621</v>
      </c>
      <c r="AB24" s="102">
        <v>18</v>
      </c>
      <c r="AC24" s="166" t="s">
        <v>31</v>
      </c>
      <c r="AD24" s="97"/>
      <c r="AE24" s="117">
        <f>-IF($X24&gt;0,$X24*(1-VLOOKUP($D24,$AH$24:$AM$33,6,FALSE))*VLOOKUP($D24,$AH$24:$AM$33,IF(($G24-$B$2)/365&lt;1,4,5),FALSE),0)</f>
        <v>0</v>
      </c>
      <c r="AF24" s="117">
        <f>-IF($X24&lt;0,$X24*(1-VLOOKUP($AB24,$AH$15:$AM$21,6,FALSE))*VLOOKUP($AB24,$AH$15:$AM$21,5,FALSE),0)</f>
        <v>80.988023421606215</v>
      </c>
      <c r="AG24" s="103"/>
      <c r="AH24" s="44" t="s">
        <v>56</v>
      </c>
      <c r="AI24" s="37">
        <v>22.222000000000001</v>
      </c>
      <c r="AJ24" s="38">
        <v>29.32</v>
      </c>
      <c r="AK24" s="33">
        <v>4.5999999999999999E-3</v>
      </c>
      <c r="AL24" s="26">
        <v>1.0999999999999999E-2</v>
      </c>
      <c r="AM24" s="26">
        <v>0.4</v>
      </c>
      <c r="AN24" s="43"/>
    </row>
    <row r="25" spans="1:40" s="102" customFormat="1" ht="15" customHeight="1" x14ac:dyDescent="0.25">
      <c r="A25" s="166">
        <v>2015</v>
      </c>
      <c r="B25" s="166" t="s">
        <v>35</v>
      </c>
      <c r="C25" s="166">
        <v>124</v>
      </c>
      <c r="D25" s="166" t="s">
        <v>23</v>
      </c>
      <c r="E25" s="167">
        <v>41809</v>
      </c>
      <c r="F25" s="167">
        <v>42213</v>
      </c>
      <c r="G25" s="167">
        <v>42215</v>
      </c>
      <c r="H25" s="166" t="s">
        <v>24</v>
      </c>
      <c r="I25" s="166" t="s">
        <v>25</v>
      </c>
      <c r="J25" s="166" t="s">
        <v>26</v>
      </c>
      <c r="K25" s="234">
        <v>-2000000</v>
      </c>
      <c r="L25" s="166" t="s">
        <v>24</v>
      </c>
      <c r="M25" s="166" t="s">
        <v>29</v>
      </c>
      <c r="N25" s="166" t="s">
        <v>27</v>
      </c>
      <c r="O25" s="235">
        <v>53500000</v>
      </c>
      <c r="P25" s="166" t="s">
        <v>28</v>
      </c>
      <c r="Q25" s="170">
        <v>26.75</v>
      </c>
      <c r="R25" s="170">
        <v>27.68</v>
      </c>
      <c r="S25" s="235"/>
      <c r="T25" s="235">
        <v>0</v>
      </c>
      <c r="U25" s="166"/>
      <c r="V25" s="170">
        <v>27.532999999999998</v>
      </c>
      <c r="W25" s="170">
        <v>27.519416854264414</v>
      </c>
      <c r="X25" s="234">
        <v>-26105.987964879576</v>
      </c>
      <c r="Y25" s="278"/>
      <c r="Z25" s="235">
        <v>0</v>
      </c>
      <c r="AA25" s="234">
        <v>-26105.987964879576</v>
      </c>
      <c r="AB25" s="102">
        <v>18</v>
      </c>
      <c r="AC25" s="166" t="s">
        <v>89</v>
      </c>
      <c r="AD25" s="97"/>
      <c r="AE25" s="117">
        <f>-IF($X25&gt;0,$X25*(1-VLOOKUP($D25,$AH$24:$AM$33,6,FALSE))*VLOOKUP($D25,$AH$24:$AM$33,IF(($G25-$B$2)/365&lt;1,4,5),FALSE),0)</f>
        <v>0</v>
      </c>
      <c r="AF25" s="117">
        <f>-IF($X25&lt;0,$X25*(1-VLOOKUP($AB25,$AH$15:$AM$21,6,FALSE))*VLOOKUP($AB25,$AH$15:$AM$21,5,FALSE),0)</f>
        <v>104.94607161881589</v>
      </c>
      <c r="AG25" s="103"/>
      <c r="AH25" s="44" t="s">
        <v>57</v>
      </c>
      <c r="AI25" s="39">
        <v>25.7</v>
      </c>
      <c r="AJ25" s="40">
        <v>30.46</v>
      </c>
      <c r="AK25" s="34">
        <v>5.3E-3</v>
      </c>
      <c r="AL25" s="27">
        <v>1.14E-2</v>
      </c>
      <c r="AM25" s="27">
        <v>0.4</v>
      </c>
      <c r="AN25" s="43"/>
    </row>
    <row r="26" spans="1:40" s="102" customFormat="1" ht="15" customHeight="1" x14ac:dyDescent="0.25">
      <c r="A26" s="166">
        <v>2015</v>
      </c>
      <c r="B26" s="166" t="s">
        <v>36</v>
      </c>
      <c r="C26" s="166">
        <v>125</v>
      </c>
      <c r="D26" s="166" t="s">
        <v>23</v>
      </c>
      <c r="E26" s="167">
        <v>41809</v>
      </c>
      <c r="F26" s="167">
        <v>42242</v>
      </c>
      <c r="G26" s="167">
        <v>42244</v>
      </c>
      <c r="H26" s="166" t="s">
        <v>30</v>
      </c>
      <c r="I26" s="166" t="s">
        <v>29</v>
      </c>
      <c r="J26" s="166" t="s">
        <v>26</v>
      </c>
      <c r="K26" s="234">
        <v>-2000000</v>
      </c>
      <c r="L26" s="166" t="s">
        <v>30</v>
      </c>
      <c r="M26" s="166" t="s">
        <v>25</v>
      </c>
      <c r="N26" s="166" t="s">
        <v>27</v>
      </c>
      <c r="O26" s="235">
        <v>53500000</v>
      </c>
      <c r="P26" s="166" t="s">
        <v>28</v>
      </c>
      <c r="Q26" s="170">
        <v>26.75</v>
      </c>
      <c r="R26" s="170"/>
      <c r="S26" s="235"/>
      <c r="T26" s="235">
        <v>0</v>
      </c>
      <c r="U26" s="166"/>
      <c r="V26" s="170">
        <v>27.532999999999998</v>
      </c>
      <c r="W26" s="170">
        <v>27.511779365248763</v>
      </c>
      <c r="X26" s="235">
        <v>8651.7325850488523</v>
      </c>
      <c r="Y26" s="277">
        <v>-40144.939811106102</v>
      </c>
      <c r="Z26" s="235">
        <v>0</v>
      </c>
      <c r="AA26" s="235">
        <v>8651.7325850488523</v>
      </c>
      <c r="AB26" s="102">
        <v>18</v>
      </c>
      <c r="AC26" s="166" t="s">
        <v>31</v>
      </c>
      <c r="AD26" s="97"/>
      <c r="AE26" s="117">
        <f>-IF($X26&gt;0,$X26*(1-VLOOKUP($D26,$AH$24:$AM$33,6,FALSE))*VLOOKUP($D26,$AH$24:$AM$33,IF(($G26-$B$2)/365&lt;1,4,5),FALSE),0)</f>
        <v>-36.85638081230811</v>
      </c>
      <c r="AF26" s="117">
        <f>-IF($X26&lt;0,$X26*(1-VLOOKUP($AB26,$AH$15:$AM$21,6,FALSE))*VLOOKUP($AB26,$AH$15:$AM$21,5,FALSE),0)</f>
        <v>0</v>
      </c>
      <c r="AG26" s="103"/>
      <c r="AH26" s="44" t="s">
        <v>47</v>
      </c>
      <c r="AI26" s="39">
        <v>19.5</v>
      </c>
      <c r="AJ26" s="40">
        <v>24.67</v>
      </c>
      <c r="AK26" s="34">
        <v>4.0000000000000001E-3</v>
      </c>
      <c r="AL26" s="27">
        <v>9.1999999999999998E-3</v>
      </c>
      <c r="AM26" s="27">
        <v>0.4</v>
      </c>
      <c r="AN26" s="43"/>
    </row>
    <row r="27" spans="1:40" s="102" customFormat="1" ht="15" customHeight="1" x14ac:dyDescent="0.25">
      <c r="A27" s="166">
        <v>2015</v>
      </c>
      <c r="B27" s="166" t="s">
        <v>36</v>
      </c>
      <c r="C27" s="166">
        <v>126</v>
      </c>
      <c r="D27" s="166" t="s">
        <v>23</v>
      </c>
      <c r="E27" s="167">
        <v>41809</v>
      </c>
      <c r="F27" s="167">
        <v>42242</v>
      </c>
      <c r="G27" s="167">
        <v>42244</v>
      </c>
      <c r="H27" s="166" t="s">
        <v>24</v>
      </c>
      <c r="I27" s="166" t="s">
        <v>25</v>
      </c>
      <c r="J27" s="166" t="s">
        <v>26</v>
      </c>
      <c r="K27" s="234">
        <v>-2000000</v>
      </c>
      <c r="L27" s="166" t="s">
        <v>24</v>
      </c>
      <c r="M27" s="166" t="s">
        <v>29</v>
      </c>
      <c r="N27" s="166" t="s">
        <v>27</v>
      </c>
      <c r="O27" s="235">
        <v>55360000</v>
      </c>
      <c r="P27" s="166" t="s">
        <v>28</v>
      </c>
      <c r="Q27" s="170">
        <v>27.68</v>
      </c>
      <c r="R27" s="170"/>
      <c r="S27" s="235"/>
      <c r="T27" s="235">
        <v>0</v>
      </c>
      <c r="U27" s="166"/>
      <c r="V27" s="170">
        <v>27.532999999999998</v>
      </c>
      <c r="W27" s="170">
        <v>27.511779365248763</v>
      </c>
      <c r="X27" s="234">
        <v>-22659.205958533803</v>
      </c>
      <c r="Y27" s="278"/>
      <c r="Z27" s="235">
        <v>0</v>
      </c>
      <c r="AA27" s="234">
        <v>-22659.205958533803</v>
      </c>
      <c r="AB27" s="102">
        <v>18</v>
      </c>
      <c r="AC27" s="166" t="s">
        <v>31</v>
      </c>
      <c r="AD27" s="97"/>
      <c r="AE27" s="117">
        <f>-IF($X27&gt;0,$X27*(1-VLOOKUP($D27,$AH$24:$AM$33,6,FALSE))*VLOOKUP($D27,$AH$24:$AM$33,IF(($G27-$B$2)/365&lt;1,4,5),FALSE),0)</f>
        <v>0</v>
      </c>
      <c r="AF27" s="117">
        <f>-IF($X27&lt;0,$X27*(1-VLOOKUP($AB27,$AH$15:$AM$21,6,FALSE))*VLOOKUP($AB27,$AH$15:$AM$21,5,FALSE),0)</f>
        <v>91.090007953305886</v>
      </c>
      <c r="AG27" s="103"/>
      <c r="AH27" s="44" t="s">
        <v>162</v>
      </c>
      <c r="AI27" s="39">
        <v>19.5</v>
      </c>
      <c r="AJ27" s="40">
        <v>24.67</v>
      </c>
      <c r="AK27" s="34">
        <v>4.0000000000000001E-3</v>
      </c>
      <c r="AL27" s="27">
        <v>9.1999999999999998E-3</v>
      </c>
      <c r="AM27" s="27">
        <v>0.4</v>
      </c>
      <c r="AN27" s="43"/>
    </row>
    <row r="28" spans="1:40" s="102" customFormat="1" ht="15" customHeight="1" x14ac:dyDescent="0.25">
      <c r="A28" s="166">
        <v>2015</v>
      </c>
      <c r="B28" s="166" t="s">
        <v>36</v>
      </c>
      <c r="C28" s="166">
        <v>127</v>
      </c>
      <c r="D28" s="166" t="s">
        <v>23</v>
      </c>
      <c r="E28" s="167">
        <v>41809</v>
      </c>
      <c r="F28" s="167">
        <v>42242</v>
      </c>
      <c r="G28" s="167">
        <v>42244</v>
      </c>
      <c r="H28" s="166" t="s">
        <v>24</v>
      </c>
      <c r="I28" s="166" t="s">
        <v>25</v>
      </c>
      <c r="J28" s="166" t="s">
        <v>26</v>
      </c>
      <c r="K28" s="234">
        <v>-2000000</v>
      </c>
      <c r="L28" s="166" t="s">
        <v>24</v>
      </c>
      <c r="M28" s="166" t="s">
        <v>29</v>
      </c>
      <c r="N28" s="166" t="s">
        <v>27</v>
      </c>
      <c r="O28" s="235">
        <v>53500000</v>
      </c>
      <c r="P28" s="166" t="s">
        <v>28</v>
      </c>
      <c r="Q28" s="170">
        <v>26.75</v>
      </c>
      <c r="R28" s="170">
        <v>27.68</v>
      </c>
      <c r="S28" s="235"/>
      <c r="T28" s="235">
        <v>0</v>
      </c>
      <c r="U28" s="166"/>
      <c r="V28" s="170">
        <v>27.532999999999998</v>
      </c>
      <c r="W28" s="170">
        <v>27.511779365248763</v>
      </c>
      <c r="X28" s="234">
        <v>-26137.466437621159</v>
      </c>
      <c r="Y28" s="278"/>
      <c r="Z28" s="235">
        <v>0</v>
      </c>
      <c r="AA28" s="234">
        <v>-26137.466437621159</v>
      </c>
      <c r="AB28" s="102">
        <v>18</v>
      </c>
      <c r="AC28" s="166" t="s">
        <v>89</v>
      </c>
      <c r="AD28" s="97"/>
      <c r="AE28" s="117">
        <f>-IF($X28&gt;0,$X28*(1-VLOOKUP($D28,$AH$24:$AM$33,6,FALSE))*VLOOKUP($D28,$AH$24:$AM$33,IF(($G28-$B$2)/365&lt;1,4,5),FALSE),0)</f>
        <v>0</v>
      </c>
      <c r="AF28" s="117">
        <f>-IF($X28&lt;0,$X28*(1-VLOOKUP($AB28,$AH$15:$AM$21,6,FALSE))*VLOOKUP($AB28,$AH$15:$AM$21,5,FALSE),0)</f>
        <v>105.07261507923705</v>
      </c>
      <c r="AG28" s="103"/>
      <c r="AH28" s="44" t="s">
        <v>46</v>
      </c>
      <c r="AI28" s="39">
        <v>25.83</v>
      </c>
      <c r="AJ28" s="40">
        <v>33.99</v>
      </c>
      <c r="AK28" s="34">
        <v>5.3E-3</v>
      </c>
      <c r="AL28" s="27">
        <v>1.2699999999999999E-2</v>
      </c>
      <c r="AM28" s="27">
        <v>0.4</v>
      </c>
      <c r="AN28" s="43"/>
    </row>
    <row r="29" spans="1:40" s="102" customFormat="1" ht="15" customHeight="1" x14ac:dyDescent="0.25">
      <c r="A29" s="166">
        <v>2015</v>
      </c>
      <c r="B29" s="166" t="s">
        <v>37</v>
      </c>
      <c r="C29" s="166">
        <v>128</v>
      </c>
      <c r="D29" s="166" t="s">
        <v>23</v>
      </c>
      <c r="E29" s="167">
        <v>41809</v>
      </c>
      <c r="F29" s="167">
        <v>42272</v>
      </c>
      <c r="G29" s="167">
        <v>42276</v>
      </c>
      <c r="H29" s="166" t="s">
        <v>30</v>
      </c>
      <c r="I29" s="166" t="s">
        <v>29</v>
      </c>
      <c r="J29" s="166" t="s">
        <v>26</v>
      </c>
      <c r="K29" s="234">
        <v>-2000000</v>
      </c>
      <c r="L29" s="166" t="s">
        <v>30</v>
      </c>
      <c r="M29" s="166" t="s">
        <v>25</v>
      </c>
      <c r="N29" s="166" t="s">
        <v>27</v>
      </c>
      <c r="O29" s="235">
        <v>53500000</v>
      </c>
      <c r="P29" s="166" t="s">
        <v>28</v>
      </c>
      <c r="Q29" s="170">
        <v>26.75</v>
      </c>
      <c r="R29" s="170"/>
      <c r="S29" s="235"/>
      <c r="T29" s="235">
        <v>0</v>
      </c>
      <c r="U29" s="166"/>
      <c r="V29" s="170">
        <v>27.532999999999998</v>
      </c>
      <c r="W29" s="170">
        <v>27.501659361682975</v>
      </c>
      <c r="X29" s="235">
        <v>10493.998052471048</v>
      </c>
      <c r="Y29" s="277">
        <v>-40536.643778585865</v>
      </c>
      <c r="Z29" s="235">
        <v>0</v>
      </c>
      <c r="AA29" s="235">
        <v>10493.998052471048</v>
      </c>
      <c r="AB29" s="102">
        <v>18</v>
      </c>
      <c r="AC29" s="166" t="s">
        <v>31</v>
      </c>
      <c r="AD29" s="107"/>
      <c r="AE29" s="117">
        <f>-IF($X29&gt;0,$X29*(1-VLOOKUP($D29,$AH$24:$AM$33,6,FALSE))*VLOOKUP($D29,$AH$24:$AM$33,IF(($G29-$B$2)/365&lt;1,4,5),FALSE),0)</f>
        <v>-44.704431703526666</v>
      </c>
      <c r="AF29" s="117">
        <f>-IF($X29&lt;0,$X29*(1-VLOOKUP($AB29,$AH$15:$AM$21,6,FALSE))*VLOOKUP($AB29,$AH$15:$AM$21,5,FALSE),0)</f>
        <v>0</v>
      </c>
      <c r="AG29" s="103"/>
      <c r="AH29" s="44" t="s">
        <v>44</v>
      </c>
      <c r="AI29" s="39">
        <v>25.7</v>
      </c>
      <c r="AJ29" s="40">
        <v>30.46</v>
      </c>
      <c r="AK29" s="34">
        <v>5.3E-3</v>
      </c>
      <c r="AL29" s="27">
        <v>1.14E-2</v>
      </c>
      <c r="AM29" s="27">
        <v>0.4</v>
      </c>
      <c r="AN29" s="43"/>
    </row>
    <row r="30" spans="1:40" s="102" customFormat="1" ht="15" customHeight="1" x14ac:dyDescent="0.25">
      <c r="A30" s="166">
        <v>2015</v>
      </c>
      <c r="B30" s="166" t="s">
        <v>37</v>
      </c>
      <c r="C30" s="166">
        <v>129</v>
      </c>
      <c r="D30" s="166" t="s">
        <v>23</v>
      </c>
      <c r="E30" s="167">
        <v>41809</v>
      </c>
      <c r="F30" s="167">
        <v>42272</v>
      </c>
      <c r="G30" s="167">
        <v>42276</v>
      </c>
      <c r="H30" s="166" t="s">
        <v>24</v>
      </c>
      <c r="I30" s="166" t="s">
        <v>25</v>
      </c>
      <c r="J30" s="166" t="s">
        <v>26</v>
      </c>
      <c r="K30" s="234">
        <v>-2000000</v>
      </c>
      <c r="L30" s="166" t="s">
        <v>24</v>
      </c>
      <c r="M30" s="166" t="s">
        <v>29</v>
      </c>
      <c r="N30" s="166" t="s">
        <v>27</v>
      </c>
      <c r="O30" s="235">
        <v>55360000</v>
      </c>
      <c r="P30" s="166" t="s">
        <v>28</v>
      </c>
      <c r="Q30" s="170">
        <v>27.68</v>
      </c>
      <c r="R30" s="170"/>
      <c r="S30" s="235"/>
      <c r="T30" s="235">
        <v>0</v>
      </c>
      <c r="U30" s="166"/>
      <c r="V30" s="170">
        <v>27.532999999999998</v>
      </c>
      <c r="W30" s="170">
        <v>27.501659361682975</v>
      </c>
      <c r="X30" s="234">
        <v>-24920.90805608033</v>
      </c>
      <c r="Y30" s="278"/>
      <c r="Z30" s="235">
        <v>0</v>
      </c>
      <c r="AA30" s="234">
        <v>-24920.90805608033</v>
      </c>
      <c r="AB30" s="102">
        <v>18</v>
      </c>
      <c r="AC30" s="166" t="s">
        <v>31</v>
      </c>
      <c r="AD30" s="97"/>
      <c r="AE30" s="117">
        <f>-IF($X30&gt;0,$X30*(1-VLOOKUP($D30,$AH$24:$AM$33,6,FALSE))*VLOOKUP($D30,$AH$24:$AM$33,IF(($G30-$B$2)/365&lt;1,4,5),FALSE),0)</f>
        <v>0</v>
      </c>
      <c r="AF30" s="117">
        <f>-IF($X30&lt;0,$X30*(1-VLOOKUP($AB30,$AH$15:$AM$21,6,FALSE))*VLOOKUP($AB30,$AH$15:$AM$21,5,FALSE),0)</f>
        <v>100.18205038544292</v>
      </c>
      <c r="AG30" s="103"/>
      <c r="AH30" s="44" t="s">
        <v>48</v>
      </c>
      <c r="AI30" s="39">
        <v>16.62</v>
      </c>
      <c r="AJ30" s="40">
        <v>25.94</v>
      </c>
      <c r="AK30" s="34">
        <v>3.3999999999999998E-3</v>
      </c>
      <c r="AL30" s="27">
        <v>1.15E-2</v>
      </c>
      <c r="AM30" s="27">
        <v>0.4</v>
      </c>
      <c r="AN30" s="43"/>
    </row>
    <row r="31" spans="1:40" s="102" customFormat="1" ht="15" customHeight="1" x14ac:dyDescent="0.25">
      <c r="A31" s="166">
        <v>2015</v>
      </c>
      <c r="B31" s="166" t="s">
        <v>37</v>
      </c>
      <c r="C31" s="166">
        <v>130</v>
      </c>
      <c r="D31" s="166" t="s">
        <v>23</v>
      </c>
      <c r="E31" s="167">
        <v>41809</v>
      </c>
      <c r="F31" s="167">
        <v>42272</v>
      </c>
      <c r="G31" s="167">
        <v>42276</v>
      </c>
      <c r="H31" s="166" t="s">
        <v>24</v>
      </c>
      <c r="I31" s="166" t="s">
        <v>25</v>
      </c>
      <c r="J31" s="166" t="s">
        <v>26</v>
      </c>
      <c r="K31" s="234">
        <v>-2000000</v>
      </c>
      <c r="L31" s="166" t="s">
        <v>24</v>
      </c>
      <c r="M31" s="166" t="s">
        <v>29</v>
      </c>
      <c r="N31" s="166" t="s">
        <v>27</v>
      </c>
      <c r="O31" s="235">
        <v>53500000</v>
      </c>
      <c r="P31" s="166" t="s">
        <v>28</v>
      </c>
      <c r="Q31" s="170">
        <v>26.75</v>
      </c>
      <c r="R31" s="170">
        <v>27.68</v>
      </c>
      <c r="S31" s="235"/>
      <c r="T31" s="235">
        <v>0</v>
      </c>
      <c r="U31" s="166"/>
      <c r="V31" s="170">
        <v>27.532999999999998</v>
      </c>
      <c r="W31" s="170">
        <v>27.501659361682975</v>
      </c>
      <c r="X31" s="234">
        <v>-26109.733774976587</v>
      </c>
      <c r="Y31" s="278"/>
      <c r="Z31" s="235">
        <v>0</v>
      </c>
      <c r="AA31" s="234">
        <v>-26109.733774976587</v>
      </c>
      <c r="AB31" s="102">
        <v>18</v>
      </c>
      <c r="AC31" s="166" t="s">
        <v>89</v>
      </c>
      <c r="AD31" s="97"/>
      <c r="AE31" s="117">
        <f>-IF($X31&gt;0,$X31*(1-VLOOKUP($D31,$AH$24:$AM$33,6,FALSE))*VLOOKUP($D31,$AH$24:$AM$33,IF(($G31-$B$2)/365&lt;1,4,5),FALSE),0)</f>
        <v>0</v>
      </c>
      <c r="AF31" s="117">
        <f>-IF($X31&lt;0,$X31*(1-VLOOKUP($AB31,$AH$15:$AM$21,6,FALSE))*VLOOKUP($AB31,$AH$15:$AM$21,5,FALSE),0)</f>
        <v>104.96112977540588</v>
      </c>
      <c r="AG31" s="103"/>
      <c r="AH31" s="44" t="s">
        <v>41</v>
      </c>
      <c r="AI31" s="39">
        <v>20.73</v>
      </c>
      <c r="AJ31" s="40">
        <v>28.35</v>
      </c>
      <c r="AK31" s="34">
        <v>4.0000000000000001E-3</v>
      </c>
      <c r="AL31" s="27">
        <v>9.7999999999999997E-3</v>
      </c>
      <c r="AM31" s="27">
        <v>0.35</v>
      </c>
      <c r="AN31" s="43"/>
    </row>
    <row r="32" spans="1:40" s="102" customFormat="1" ht="15" customHeight="1" x14ac:dyDescent="0.25">
      <c r="A32" s="166">
        <v>2015</v>
      </c>
      <c r="B32" s="166" t="s">
        <v>38</v>
      </c>
      <c r="C32" s="166">
        <v>131</v>
      </c>
      <c r="D32" s="166" t="s">
        <v>23</v>
      </c>
      <c r="E32" s="167">
        <v>41809</v>
      </c>
      <c r="F32" s="167">
        <v>42304</v>
      </c>
      <c r="G32" s="167">
        <v>42306</v>
      </c>
      <c r="H32" s="166" t="s">
        <v>30</v>
      </c>
      <c r="I32" s="166" t="s">
        <v>29</v>
      </c>
      <c r="J32" s="166" t="s">
        <v>26</v>
      </c>
      <c r="K32" s="234">
        <v>-2000000</v>
      </c>
      <c r="L32" s="166" t="s">
        <v>30</v>
      </c>
      <c r="M32" s="166" t="s">
        <v>25</v>
      </c>
      <c r="N32" s="166" t="s">
        <v>27</v>
      </c>
      <c r="O32" s="235">
        <v>53500000</v>
      </c>
      <c r="P32" s="166" t="s">
        <v>28</v>
      </c>
      <c r="Q32" s="170">
        <v>26.75</v>
      </c>
      <c r="R32" s="170"/>
      <c r="S32" s="235"/>
      <c r="T32" s="235">
        <v>0</v>
      </c>
      <c r="U32" s="166"/>
      <c r="V32" s="170">
        <v>27.532999999999998</v>
      </c>
      <c r="W32" s="170">
        <v>27.490563932830835</v>
      </c>
      <c r="X32" s="235">
        <v>12395.959972491517</v>
      </c>
      <c r="Y32" s="277">
        <v>-40892.691077547068</v>
      </c>
      <c r="Z32" s="235">
        <v>0</v>
      </c>
      <c r="AA32" s="235">
        <v>12395.959972491517</v>
      </c>
      <c r="AB32" s="102">
        <v>18</v>
      </c>
      <c r="AC32" s="166" t="s">
        <v>31</v>
      </c>
      <c r="AD32" s="97"/>
      <c r="AE32" s="117">
        <f>-IF($X32&gt;0,$X32*(1-VLOOKUP($D32,$AH$24:$AM$33,6,FALSE))*VLOOKUP($D32,$AH$24:$AM$33,IF(($G32-$B$2)/365&lt;1,4,5),FALSE),0)</f>
        <v>-52.806789482813862</v>
      </c>
      <c r="AF32" s="117">
        <f>-IF($X32&lt;0,$X32*(1-VLOOKUP($AB32,$AH$15:$AM$21,6,FALSE))*VLOOKUP($AB32,$AH$15:$AM$21,5,FALSE),0)</f>
        <v>0</v>
      </c>
      <c r="AG32" s="103"/>
      <c r="AH32" s="44" t="s">
        <v>165</v>
      </c>
      <c r="AI32" s="39">
        <v>21.85</v>
      </c>
      <c r="AJ32" s="40">
        <v>38.479999999999997</v>
      </c>
      <c r="AK32" s="34">
        <v>4.4999999999999997E-3</v>
      </c>
      <c r="AL32" s="27">
        <v>1.43E-2</v>
      </c>
      <c r="AM32" s="27">
        <v>0.4</v>
      </c>
      <c r="AN32" s="43"/>
    </row>
    <row r="33" spans="1:40" s="102" customFormat="1" ht="15" customHeight="1" x14ac:dyDescent="0.25">
      <c r="A33" s="166">
        <v>2015</v>
      </c>
      <c r="B33" s="166" t="s">
        <v>38</v>
      </c>
      <c r="C33" s="166">
        <v>132</v>
      </c>
      <c r="D33" s="166" t="s">
        <v>23</v>
      </c>
      <c r="E33" s="167">
        <v>41809</v>
      </c>
      <c r="F33" s="167">
        <v>42304</v>
      </c>
      <c r="G33" s="167">
        <v>42306</v>
      </c>
      <c r="H33" s="166" t="s">
        <v>24</v>
      </c>
      <c r="I33" s="166" t="s">
        <v>25</v>
      </c>
      <c r="J33" s="166" t="s">
        <v>26</v>
      </c>
      <c r="K33" s="234">
        <v>-2000000</v>
      </c>
      <c r="L33" s="166" t="s">
        <v>24</v>
      </c>
      <c r="M33" s="166" t="s">
        <v>29</v>
      </c>
      <c r="N33" s="166" t="s">
        <v>27</v>
      </c>
      <c r="O33" s="235">
        <v>55360000</v>
      </c>
      <c r="P33" s="166" t="s">
        <v>28</v>
      </c>
      <c r="Q33" s="170">
        <v>27.68</v>
      </c>
      <c r="R33" s="170"/>
      <c r="S33" s="235"/>
      <c r="T33" s="235">
        <v>0</v>
      </c>
      <c r="U33" s="166"/>
      <c r="V33" s="170">
        <v>27.532999999999998</v>
      </c>
      <c r="W33" s="170">
        <v>27.490563932830835</v>
      </c>
      <c r="X33" s="234">
        <v>-27120.714760075054</v>
      </c>
      <c r="Y33" s="278"/>
      <c r="Z33" s="235">
        <v>0</v>
      </c>
      <c r="AA33" s="234">
        <v>-27120.714760075054</v>
      </c>
      <c r="AB33" s="102">
        <v>18</v>
      </c>
      <c r="AC33" s="166" t="s">
        <v>31</v>
      </c>
      <c r="AD33" s="97"/>
      <c r="AE33" s="117">
        <f>-IF($X33&gt;0,$X33*(1-VLOOKUP($D33,$AH$24:$AM$33,6,FALSE))*VLOOKUP($D33,$AH$24:$AM$33,IF(($G33-$B$2)/365&lt;1,4,5),FALSE),0)</f>
        <v>0</v>
      </c>
      <c r="AF33" s="117">
        <f>-IF($X33&lt;0,$X33*(1-VLOOKUP($AB33,$AH$15:$AM$21,6,FALSE))*VLOOKUP($AB33,$AH$15:$AM$21,5,FALSE),0)</f>
        <v>109.02527333550171</v>
      </c>
      <c r="AG33" s="103"/>
      <c r="AH33" s="44" t="s">
        <v>23</v>
      </c>
      <c r="AI33" s="30">
        <v>34.6</v>
      </c>
      <c r="AJ33" s="31">
        <v>41.57</v>
      </c>
      <c r="AK33" s="35">
        <v>7.1000000000000004E-3</v>
      </c>
      <c r="AL33" s="28">
        <v>1.55E-2</v>
      </c>
      <c r="AM33" s="28">
        <v>0.4</v>
      </c>
      <c r="AN33" s="43"/>
    </row>
    <row r="34" spans="1:40" s="102" customFormat="1" ht="15" customHeight="1" x14ac:dyDescent="0.25">
      <c r="A34" s="166">
        <v>2015</v>
      </c>
      <c r="B34" s="166" t="s">
        <v>38</v>
      </c>
      <c r="C34" s="166">
        <v>133</v>
      </c>
      <c r="D34" s="166" t="s">
        <v>23</v>
      </c>
      <c r="E34" s="167">
        <v>41809</v>
      </c>
      <c r="F34" s="167">
        <v>42304</v>
      </c>
      <c r="G34" s="167">
        <v>42306</v>
      </c>
      <c r="H34" s="166" t="s">
        <v>24</v>
      </c>
      <c r="I34" s="166" t="s">
        <v>25</v>
      </c>
      <c r="J34" s="166" t="s">
        <v>26</v>
      </c>
      <c r="K34" s="234">
        <v>-2000000</v>
      </c>
      <c r="L34" s="166" t="s">
        <v>24</v>
      </c>
      <c r="M34" s="166" t="s">
        <v>29</v>
      </c>
      <c r="N34" s="166" t="s">
        <v>27</v>
      </c>
      <c r="O34" s="235">
        <v>53500000</v>
      </c>
      <c r="P34" s="166" t="s">
        <v>28</v>
      </c>
      <c r="Q34" s="170">
        <v>26.75</v>
      </c>
      <c r="R34" s="170">
        <v>27.68</v>
      </c>
      <c r="S34" s="235"/>
      <c r="T34" s="235">
        <v>0</v>
      </c>
      <c r="U34" s="166"/>
      <c r="V34" s="170">
        <v>27.532999999999998</v>
      </c>
      <c r="W34" s="170">
        <v>27.490563932830835</v>
      </c>
      <c r="X34" s="234">
        <v>-26167.936289963531</v>
      </c>
      <c r="Y34" s="278"/>
      <c r="Z34" s="235">
        <v>0</v>
      </c>
      <c r="AA34" s="234">
        <v>-26167.936289963531</v>
      </c>
      <c r="AB34" s="102">
        <v>18</v>
      </c>
      <c r="AC34" s="166" t="s">
        <v>89</v>
      </c>
      <c r="AD34" s="97"/>
      <c r="AE34" s="117">
        <f>-IF($X34&gt;0,$X34*(1-VLOOKUP($D34,$AH$24:$AM$33,6,FALSE))*VLOOKUP($D34,$AH$24:$AM$33,IF(($G34-$B$2)/365&lt;1,4,5),FALSE),0)</f>
        <v>0</v>
      </c>
      <c r="AF34" s="117">
        <f>-IF($X34&lt;0,$X34*(1-VLOOKUP($AB34,$AH$15:$AM$21,6,FALSE))*VLOOKUP($AB34,$AH$15:$AM$21,5,FALSE),0)</f>
        <v>105.1951038856534</v>
      </c>
      <c r="AG34" s="103"/>
      <c r="AH34" s="43"/>
      <c r="AI34" s="43"/>
      <c r="AJ34" s="43"/>
      <c r="AK34" s="43"/>
      <c r="AL34" s="43"/>
      <c r="AM34" s="43"/>
      <c r="AN34" s="43"/>
    </row>
    <row r="35" spans="1:40" s="102" customFormat="1" ht="15" customHeight="1" x14ac:dyDescent="0.25">
      <c r="A35" s="166">
        <v>2015</v>
      </c>
      <c r="B35" s="166" t="s">
        <v>39</v>
      </c>
      <c r="C35" s="166">
        <v>134</v>
      </c>
      <c r="D35" s="166" t="s">
        <v>23</v>
      </c>
      <c r="E35" s="167">
        <v>41809</v>
      </c>
      <c r="F35" s="167">
        <v>42333</v>
      </c>
      <c r="G35" s="167">
        <v>42335</v>
      </c>
      <c r="H35" s="166" t="s">
        <v>30</v>
      </c>
      <c r="I35" s="166" t="s">
        <v>29</v>
      </c>
      <c r="J35" s="166" t="s">
        <v>26</v>
      </c>
      <c r="K35" s="234">
        <v>-2000000</v>
      </c>
      <c r="L35" s="166" t="s">
        <v>30</v>
      </c>
      <c r="M35" s="166" t="s">
        <v>25</v>
      </c>
      <c r="N35" s="166" t="s">
        <v>27</v>
      </c>
      <c r="O35" s="235">
        <v>53500000</v>
      </c>
      <c r="P35" s="166" t="s">
        <v>28</v>
      </c>
      <c r="Q35" s="170">
        <v>26.75</v>
      </c>
      <c r="R35" s="170"/>
      <c r="S35" s="235"/>
      <c r="T35" s="235">
        <v>0</v>
      </c>
      <c r="U35" s="166"/>
      <c r="V35" s="170">
        <v>27.532999999999998</v>
      </c>
      <c r="W35" s="170">
        <v>27.477551653070375</v>
      </c>
      <c r="X35" s="235">
        <v>14137.207365391492</v>
      </c>
      <c r="Y35" s="277">
        <v>-40921.831035118266</v>
      </c>
      <c r="Z35" s="235">
        <v>0</v>
      </c>
      <c r="AA35" s="235">
        <v>14137.207365391492</v>
      </c>
      <c r="AB35" s="102">
        <v>18</v>
      </c>
      <c r="AC35" s="166" t="s">
        <v>31</v>
      </c>
      <c r="AD35" s="97"/>
      <c r="AE35" s="117">
        <f>-IF($X35&gt;0,$X35*(1-VLOOKUP($D35,$AH$24:$AM$33,6,FALSE))*VLOOKUP($D35,$AH$24:$AM$33,IF(($G35-$B$2)/365&lt;1,4,5),FALSE),0)</f>
        <v>-60.22450337656776</v>
      </c>
      <c r="AF35" s="117">
        <f>-IF($X35&lt;0,$X35*(1-VLOOKUP($AB35,$AH$15:$AM$21,6,FALSE))*VLOOKUP($AB35,$AH$15:$AM$21,5,FALSE),0)</f>
        <v>0</v>
      </c>
      <c r="AG35" s="103"/>
      <c r="AH35" s="43"/>
      <c r="AI35" s="43"/>
      <c r="AJ35" s="43"/>
      <c r="AK35" s="43"/>
      <c r="AL35" s="43"/>
      <c r="AM35" s="43"/>
      <c r="AN35" s="43"/>
    </row>
    <row r="36" spans="1:40" s="102" customFormat="1" ht="15" customHeight="1" x14ac:dyDescent="0.25">
      <c r="A36" s="166">
        <v>2015</v>
      </c>
      <c r="B36" s="166" t="s">
        <v>39</v>
      </c>
      <c r="C36" s="166">
        <v>135</v>
      </c>
      <c r="D36" s="166" t="s">
        <v>23</v>
      </c>
      <c r="E36" s="167">
        <v>41809</v>
      </c>
      <c r="F36" s="167">
        <v>42333</v>
      </c>
      <c r="G36" s="167">
        <v>42335</v>
      </c>
      <c r="H36" s="166" t="s">
        <v>24</v>
      </c>
      <c r="I36" s="166" t="s">
        <v>25</v>
      </c>
      <c r="J36" s="166" t="s">
        <v>26</v>
      </c>
      <c r="K36" s="234">
        <v>-2000000</v>
      </c>
      <c r="L36" s="166" t="s">
        <v>24</v>
      </c>
      <c r="M36" s="166" t="s">
        <v>29</v>
      </c>
      <c r="N36" s="166" t="s">
        <v>27</v>
      </c>
      <c r="O36" s="235">
        <v>55360000</v>
      </c>
      <c r="P36" s="166" t="s">
        <v>28</v>
      </c>
      <c r="Q36" s="170">
        <v>27.68</v>
      </c>
      <c r="R36" s="170"/>
      <c r="S36" s="235"/>
      <c r="T36" s="235">
        <v>0</v>
      </c>
      <c r="U36" s="166"/>
      <c r="V36" s="170">
        <v>27.532999999999998</v>
      </c>
      <c r="W36" s="170">
        <v>27.477551653070375</v>
      </c>
      <c r="X36" s="234">
        <v>-28860.191575657791</v>
      </c>
      <c r="Y36" s="278"/>
      <c r="Z36" s="235">
        <v>0</v>
      </c>
      <c r="AA36" s="234">
        <v>-28860.191575657791</v>
      </c>
      <c r="AB36" s="102">
        <v>18</v>
      </c>
      <c r="AC36" s="166" t="s">
        <v>31</v>
      </c>
      <c r="AD36" s="97"/>
      <c r="AE36" s="117">
        <f>-IF($X36&gt;0,$X36*(1-VLOOKUP($D36,$AH$24:$AM$33,6,FALSE))*VLOOKUP($D36,$AH$24:$AM$33,IF(($G36-$B$2)/365&lt;1,4,5),FALSE),0)</f>
        <v>0</v>
      </c>
      <c r="AF36" s="117">
        <f>-IF($X36&lt;0,$X36*(1-VLOOKUP($AB36,$AH$15:$AM$21,6,FALSE))*VLOOKUP($AB36,$AH$15:$AM$21,5,FALSE),0)</f>
        <v>116.01797013414432</v>
      </c>
      <c r="AG36" s="103"/>
      <c r="AH36" s="43"/>
      <c r="AI36" s="43"/>
      <c r="AJ36" s="43"/>
      <c r="AK36" s="43"/>
      <c r="AL36" s="43"/>
      <c r="AM36" s="43"/>
      <c r="AN36" s="43"/>
    </row>
    <row r="37" spans="1:40" s="102" customFormat="1" ht="15" customHeight="1" x14ac:dyDescent="0.25">
      <c r="A37" s="166">
        <v>2015</v>
      </c>
      <c r="B37" s="166" t="s">
        <v>39</v>
      </c>
      <c r="C37" s="166">
        <v>136</v>
      </c>
      <c r="D37" s="166" t="s">
        <v>23</v>
      </c>
      <c r="E37" s="167">
        <v>41809</v>
      </c>
      <c r="F37" s="167">
        <v>42333</v>
      </c>
      <c r="G37" s="167">
        <v>42335</v>
      </c>
      <c r="H37" s="166" t="s">
        <v>24</v>
      </c>
      <c r="I37" s="166" t="s">
        <v>25</v>
      </c>
      <c r="J37" s="166" t="s">
        <v>26</v>
      </c>
      <c r="K37" s="234">
        <v>-2000000</v>
      </c>
      <c r="L37" s="166" t="s">
        <v>24</v>
      </c>
      <c r="M37" s="166" t="s">
        <v>29</v>
      </c>
      <c r="N37" s="166" t="s">
        <v>27</v>
      </c>
      <c r="O37" s="235">
        <v>53500000</v>
      </c>
      <c r="P37" s="166" t="s">
        <v>28</v>
      </c>
      <c r="Q37" s="170">
        <v>26.75</v>
      </c>
      <c r="R37" s="170">
        <v>27.68</v>
      </c>
      <c r="S37" s="235"/>
      <c r="T37" s="235">
        <v>0</v>
      </c>
      <c r="U37" s="166"/>
      <c r="V37" s="170">
        <v>27.532999999999998</v>
      </c>
      <c r="W37" s="170">
        <v>27.477551653070375</v>
      </c>
      <c r="X37" s="234">
        <v>-26198.846824851968</v>
      </c>
      <c r="Y37" s="278"/>
      <c r="Z37" s="235">
        <v>0</v>
      </c>
      <c r="AA37" s="234">
        <v>-26198.846824851968</v>
      </c>
      <c r="AB37" s="102">
        <v>18</v>
      </c>
      <c r="AC37" s="166" t="s">
        <v>89</v>
      </c>
      <c r="AD37" s="97"/>
      <c r="AE37" s="117">
        <f>-IF($X37&gt;0,$X37*(1-VLOOKUP($D37,$AH$24:$AM$33,6,FALSE))*VLOOKUP($D37,$AH$24:$AM$33,IF(($G37-$B$2)/365&lt;1,4,5),FALSE),0)</f>
        <v>0</v>
      </c>
      <c r="AF37" s="117">
        <f>-IF($X37&lt;0,$X37*(1-VLOOKUP($AB37,$AH$15:$AM$21,6,FALSE))*VLOOKUP($AB37,$AH$15:$AM$21,5,FALSE),0)</f>
        <v>105.3193642359049</v>
      </c>
      <c r="AG37" s="103"/>
      <c r="AH37" s="311"/>
      <c r="AI37" s="43"/>
      <c r="AJ37" s="43"/>
      <c r="AK37" s="43"/>
      <c r="AL37" s="43"/>
      <c r="AM37" s="43"/>
      <c r="AN37" s="43"/>
    </row>
    <row r="38" spans="1:40" s="102" customFormat="1" ht="15" customHeight="1" x14ac:dyDescent="0.25">
      <c r="A38" s="166">
        <v>2015</v>
      </c>
      <c r="B38" s="166" t="s">
        <v>40</v>
      </c>
      <c r="C38" s="166">
        <v>137</v>
      </c>
      <c r="D38" s="166" t="s">
        <v>23</v>
      </c>
      <c r="E38" s="167">
        <v>41809</v>
      </c>
      <c r="F38" s="167">
        <v>42366</v>
      </c>
      <c r="G38" s="167">
        <v>42368</v>
      </c>
      <c r="H38" s="166" t="s">
        <v>30</v>
      </c>
      <c r="I38" s="166" t="s">
        <v>29</v>
      </c>
      <c r="J38" s="166" t="s">
        <v>26</v>
      </c>
      <c r="K38" s="234">
        <v>-2000000</v>
      </c>
      <c r="L38" s="166" t="s">
        <v>30</v>
      </c>
      <c r="M38" s="166" t="s">
        <v>25</v>
      </c>
      <c r="N38" s="166" t="s">
        <v>27</v>
      </c>
      <c r="O38" s="235">
        <v>53500000</v>
      </c>
      <c r="P38" s="166" t="s">
        <v>28</v>
      </c>
      <c r="Q38" s="170">
        <v>26.75</v>
      </c>
      <c r="R38" s="170"/>
      <c r="S38" s="235"/>
      <c r="T38" s="235">
        <v>0</v>
      </c>
      <c r="U38" s="166"/>
      <c r="V38" s="170">
        <v>27.532999999999998</v>
      </c>
      <c r="W38" s="170">
        <v>27.460510618044612</v>
      </c>
      <c r="X38" s="235">
        <v>16131.311483344556</v>
      </c>
      <c r="Y38" s="277">
        <v>-40686.727563953566</v>
      </c>
      <c r="Z38" s="235">
        <v>0</v>
      </c>
      <c r="AA38" s="235">
        <v>16131.311483344556</v>
      </c>
      <c r="AB38" s="102">
        <v>18</v>
      </c>
      <c r="AC38" s="166" t="s">
        <v>31</v>
      </c>
      <c r="AD38" s="97"/>
      <c r="AE38" s="117">
        <f>-IF($X38&gt;0,$X38*(1-VLOOKUP($D38,$AH$24:$AM$33,6,FALSE))*VLOOKUP($D38,$AH$24:$AM$33,IF(($G38-$B$2)/365&lt;1,4,5),FALSE),0)</f>
        <v>-68.719386919047807</v>
      </c>
      <c r="AF38" s="117">
        <f>-IF($X38&lt;0,$X38*(1-VLOOKUP($AB38,$AH$15:$AM$21,6,FALSE))*VLOOKUP($AB38,$AH$15:$AM$21,5,FALSE),0)</f>
        <v>0</v>
      </c>
      <c r="AG38" s="103"/>
      <c r="AH38" s="43"/>
      <c r="AI38" s="43"/>
      <c r="AJ38" s="43"/>
      <c r="AK38" s="43"/>
      <c r="AL38" s="43"/>
      <c r="AM38" s="43"/>
      <c r="AN38" s="43"/>
    </row>
    <row r="39" spans="1:40" s="102" customFormat="1" ht="15" customHeight="1" x14ac:dyDescent="0.25">
      <c r="A39" s="166">
        <v>2015</v>
      </c>
      <c r="B39" s="166" t="s">
        <v>40</v>
      </c>
      <c r="C39" s="166">
        <v>138</v>
      </c>
      <c r="D39" s="166" t="s">
        <v>23</v>
      </c>
      <c r="E39" s="167">
        <v>41809</v>
      </c>
      <c r="F39" s="167">
        <v>42366</v>
      </c>
      <c r="G39" s="167">
        <v>42368</v>
      </c>
      <c r="H39" s="166" t="s">
        <v>24</v>
      </c>
      <c r="I39" s="166" t="s">
        <v>25</v>
      </c>
      <c r="J39" s="166" t="s">
        <v>26</v>
      </c>
      <c r="K39" s="234">
        <v>-2000000</v>
      </c>
      <c r="L39" s="166" t="s">
        <v>24</v>
      </c>
      <c r="M39" s="166" t="s">
        <v>29</v>
      </c>
      <c r="N39" s="166" t="s">
        <v>27</v>
      </c>
      <c r="O39" s="235">
        <v>55360000</v>
      </c>
      <c r="P39" s="166" t="s">
        <v>28</v>
      </c>
      <c r="Q39" s="170">
        <v>27.68</v>
      </c>
      <c r="R39" s="170"/>
      <c r="S39" s="235"/>
      <c r="T39" s="235">
        <v>0</v>
      </c>
      <c r="U39" s="166"/>
      <c r="V39" s="170">
        <v>27.532999999999998</v>
      </c>
      <c r="W39" s="170">
        <v>27.460510618044612</v>
      </c>
      <c r="X39" s="234">
        <v>-30614.548465672073</v>
      </c>
      <c r="Y39" s="278"/>
      <c r="Z39" s="235">
        <v>0</v>
      </c>
      <c r="AA39" s="234">
        <v>-30614.548465672073</v>
      </c>
      <c r="AB39" s="102">
        <v>18</v>
      </c>
      <c r="AC39" s="166" t="s">
        <v>31</v>
      </c>
      <c r="AD39" s="97"/>
      <c r="AE39" s="117">
        <f>-IF($X39&gt;0,$X39*(1-VLOOKUP($D39,$AH$24:$AM$33,6,FALSE))*VLOOKUP($D39,$AH$24:$AM$33,IF(($G39-$B$2)/365&lt;1,4,5),FALSE),0)</f>
        <v>0</v>
      </c>
      <c r="AF39" s="117">
        <f>-IF($X39&lt;0,$X39*(1-VLOOKUP($AB39,$AH$15:$AM$21,6,FALSE))*VLOOKUP($AB39,$AH$15:$AM$21,5,FALSE),0)</f>
        <v>123.07048483200172</v>
      </c>
      <c r="AG39" s="103"/>
      <c r="AH39" s="43"/>
      <c r="AI39" s="43"/>
      <c r="AJ39" s="43"/>
      <c r="AK39" s="43"/>
      <c r="AL39" s="43"/>
      <c r="AM39" s="43"/>
      <c r="AN39" s="43"/>
    </row>
    <row r="40" spans="1:40" s="102" customFormat="1" ht="15" customHeight="1" x14ac:dyDescent="0.25">
      <c r="A40" s="171">
        <v>2015</v>
      </c>
      <c r="B40" s="171" t="s">
        <v>40</v>
      </c>
      <c r="C40" s="171">
        <v>139</v>
      </c>
      <c r="D40" s="171" t="s">
        <v>23</v>
      </c>
      <c r="E40" s="172">
        <v>41809</v>
      </c>
      <c r="F40" s="172">
        <v>42366</v>
      </c>
      <c r="G40" s="172">
        <v>42368</v>
      </c>
      <c r="H40" s="171" t="s">
        <v>24</v>
      </c>
      <c r="I40" s="171" t="s">
        <v>25</v>
      </c>
      <c r="J40" s="171" t="s">
        <v>26</v>
      </c>
      <c r="K40" s="188">
        <v>-2000000</v>
      </c>
      <c r="L40" s="171" t="s">
        <v>24</v>
      </c>
      <c r="M40" s="171" t="s">
        <v>29</v>
      </c>
      <c r="N40" s="171" t="s">
        <v>27</v>
      </c>
      <c r="O40" s="236">
        <v>53500000</v>
      </c>
      <c r="P40" s="171" t="s">
        <v>28</v>
      </c>
      <c r="Q40" s="173">
        <v>26.75</v>
      </c>
      <c r="R40" s="173">
        <v>27.68</v>
      </c>
      <c r="S40" s="236"/>
      <c r="T40" s="236">
        <v>0</v>
      </c>
      <c r="U40" s="171"/>
      <c r="V40" s="173">
        <v>27.532999999999998</v>
      </c>
      <c r="W40" s="173">
        <v>27.460510618044612</v>
      </c>
      <c r="X40" s="188">
        <v>-26203.490581626047</v>
      </c>
      <c r="Y40" s="306"/>
      <c r="Z40" s="236">
        <v>0</v>
      </c>
      <c r="AA40" s="188">
        <v>-26203.490581626047</v>
      </c>
      <c r="AB40" s="102">
        <v>18</v>
      </c>
      <c r="AC40" s="171" t="s">
        <v>89</v>
      </c>
      <c r="AD40" s="97"/>
      <c r="AE40" s="117">
        <f>-IF($X40&gt;0,$X40*(1-VLOOKUP($D40,$AH$24:$AM$33,6,FALSE))*VLOOKUP($D40,$AH$24:$AM$33,IF(($G40-$B$2)/365&lt;1,4,5),FALSE),0)</f>
        <v>0</v>
      </c>
      <c r="AF40" s="117">
        <f>-IF($X40&lt;0,$X40*(1-VLOOKUP($AB40,$AH$15:$AM$21,6,FALSE))*VLOOKUP($AB40,$AH$15:$AM$21,5,FALSE),0)</f>
        <v>105.33803213813671</v>
      </c>
      <c r="AG40" s="103"/>
      <c r="AH40" s="43"/>
      <c r="AI40" s="43"/>
      <c r="AJ40" s="43"/>
      <c r="AK40" s="43"/>
      <c r="AL40" s="43"/>
      <c r="AM40" s="43"/>
      <c r="AN40" s="43"/>
    </row>
    <row r="41" spans="1:40" s="102" customFormat="1" ht="15" customHeight="1" x14ac:dyDescent="0.25">
      <c r="A41" s="174"/>
      <c r="B41" s="174"/>
      <c r="C41" s="174"/>
      <c r="D41" s="174"/>
      <c r="E41" s="175"/>
      <c r="F41" s="175"/>
      <c r="G41" s="175"/>
      <c r="H41" s="174"/>
      <c r="I41" s="174"/>
      <c r="J41" s="174"/>
      <c r="K41" s="208">
        <v>-18000000</v>
      </c>
      <c r="L41" s="174"/>
      <c r="M41" s="174"/>
      <c r="N41" s="174"/>
      <c r="O41" s="176">
        <v>481500000</v>
      </c>
      <c r="P41" s="174"/>
      <c r="Q41" s="177">
        <v>26.75</v>
      </c>
      <c r="R41" s="177"/>
      <c r="S41" s="176"/>
      <c r="T41" s="176"/>
      <c r="U41" s="174"/>
      <c r="V41" s="177"/>
      <c r="W41" s="177"/>
      <c r="X41" s="208">
        <v>-347622.95532265527</v>
      </c>
      <c r="Y41" s="208">
        <v>-347622.95532265527</v>
      </c>
      <c r="Z41" s="176">
        <v>0</v>
      </c>
      <c r="AA41" s="208">
        <v>-347622.95532265527</v>
      </c>
      <c r="AC41" s="174"/>
      <c r="AD41" s="97"/>
      <c r="AE41" s="117"/>
      <c r="AF41" s="117"/>
      <c r="AG41" s="103"/>
      <c r="AH41" s="43"/>
      <c r="AI41" s="43"/>
      <c r="AJ41" s="43"/>
      <c r="AK41" s="43"/>
      <c r="AL41" s="43"/>
      <c r="AM41" s="43"/>
      <c r="AN41" s="43"/>
    </row>
    <row r="42" spans="1:40" s="102" customFormat="1" ht="15" customHeight="1" x14ac:dyDescent="0.25">
      <c r="A42" s="174"/>
      <c r="B42" s="174"/>
      <c r="C42" s="174"/>
      <c r="D42" s="174"/>
      <c r="E42" s="175"/>
      <c r="F42" s="175"/>
      <c r="G42" s="175"/>
      <c r="H42" s="174"/>
      <c r="I42" s="174"/>
      <c r="J42" s="174"/>
      <c r="K42" s="176"/>
      <c r="L42" s="174"/>
      <c r="M42" s="174"/>
      <c r="N42" s="174"/>
      <c r="O42" s="176"/>
      <c r="P42" s="174"/>
      <c r="Q42" s="177"/>
      <c r="R42" s="177"/>
      <c r="S42" s="176"/>
      <c r="T42" s="176"/>
      <c r="U42" s="174"/>
      <c r="V42" s="177"/>
      <c r="W42" s="177"/>
      <c r="X42" s="176"/>
      <c r="Y42" s="176"/>
      <c r="Z42" s="176"/>
      <c r="AA42" s="176"/>
      <c r="AC42" s="174"/>
      <c r="AD42" s="97"/>
      <c r="AE42" s="117"/>
      <c r="AF42" s="117"/>
      <c r="AG42" s="103"/>
      <c r="AH42" s="43"/>
      <c r="AI42" s="43"/>
      <c r="AJ42" s="43"/>
      <c r="AK42" s="43"/>
      <c r="AL42" s="43"/>
      <c r="AM42" s="43"/>
      <c r="AN42" s="43"/>
    </row>
    <row r="43" spans="1:40" s="102" customFormat="1" ht="15" customHeight="1" x14ac:dyDescent="0.3">
      <c r="A43" s="166">
        <v>2016</v>
      </c>
      <c r="B43" s="166" t="s">
        <v>152</v>
      </c>
      <c r="C43" s="166">
        <v>393</v>
      </c>
      <c r="D43" s="166" t="s">
        <v>23</v>
      </c>
      <c r="E43" s="167">
        <v>42031</v>
      </c>
      <c r="F43" s="167">
        <v>42396</v>
      </c>
      <c r="G43" s="167">
        <v>42398</v>
      </c>
      <c r="H43" s="166" t="s">
        <v>30</v>
      </c>
      <c r="I43" s="166" t="s">
        <v>29</v>
      </c>
      <c r="J43" s="166" t="s">
        <v>26</v>
      </c>
      <c r="K43" s="234">
        <v>-2000000</v>
      </c>
      <c r="L43" s="166" t="s">
        <v>30</v>
      </c>
      <c r="M43" s="166" t="s">
        <v>25</v>
      </c>
      <c r="N43" s="166" t="s">
        <v>27</v>
      </c>
      <c r="O43" s="235">
        <v>54640000</v>
      </c>
      <c r="P43" s="166" t="s">
        <v>28</v>
      </c>
      <c r="Q43" s="170">
        <v>27.32</v>
      </c>
      <c r="R43" s="170"/>
      <c r="S43" s="235"/>
      <c r="T43" s="235">
        <v>0</v>
      </c>
      <c r="U43" s="166"/>
      <c r="V43" s="170">
        <v>27.532999999999998</v>
      </c>
      <c r="W43" s="170">
        <v>27.450511408919763</v>
      </c>
      <c r="X43" s="235">
        <v>33794.789525868582</v>
      </c>
      <c r="Y43" s="277">
        <v>-1268.6870731901145</v>
      </c>
      <c r="Z43" s="235">
        <v>0</v>
      </c>
      <c r="AA43" s="235">
        <v>33794.789525868582</v>
      </c>
      <c r="AB43" s="313">
        <v>19</v>
      </c>
      <c r="AC43" s="166" t="s">
        <v>31</v>
      </c>
      <c r="AD43" s="97"/>
      <c r="AE43" s="117">
        <f>-IF($X43&gt;0,$X43*(1-VLOOKUP($D43,$AH$24:$AM$33,6,FALSE))*VLOOKUP($D43,$AH$24:$AM$33,IF(($G43-$B$2)/365&lt;1,4,5),FALSE),0)</f>
        <v>-143.96580338020016</v>
      </c>
      <c r="AF43" s="117">
        <f>-IF($X43&lt;0,$X43*(1-VLOOKUP($AB43,$AH$15:$AM$21,6,FALSE))*VLOOKUP($AB43,$AH$15:$AM$21,5,FALSE),0)</f>
        <v>0</v>
      </c>
      <c r="AG43" s="103"/>
      <c r="AH43" s="43"/>
      <c r="AI43" s="43"/>
      <c r="AJ43" s="43"/>
      <c r="AK43" s="43"/>
      <c r="AL43" s="43"/>
      <c r="AM43" s="43"/>
      <c r="AN43" s="43"/>
    </row>
    <row r="44" spans="1:40" s="102" customFormat="1" ht="15" customHeight="1" x14ac:dyDescent="0.3">
      <c r="A44" s="166">
        <v>2016</v>
      </c>
      <c r="B44" s="166" t="s">
        <v>152</v>
      </c>
      <c r="C44" s="166">
        <v>394</v>
      </c>
      <c r="D44" s="166" t="s">
        <v>23</v>
      </c>
      <c r="E44" s="167">
        <v>42031</v>
      </c>
      <c r="F44" s="167">
        <v>42396</v>
      </c>
      <c r="G44" s="167">
        <v>42398</v>
      </c>
      <c r="H44" s="166" t="s">
        <v>24</v>
      </c>
      <c r="I44" s="166" t="s">
        <v>25</v>
      </c>
      <c r="J44" s="166" t="s">
        <v>26</v>
      </c>
      <c r="K44" s="234">
        <v>-2000000</v>
      </c>
      <c r="L44" s="166" t="s">
        <v>24</v>
      </c>
      <c r="M44" s="166" t="s">
        <v>29</v>
      </c>
      <c r="N44" s="166" t="s">
        <v>27</v>
      </c>
      <c r="O44" s="235">
        <v>56600000</v>
      </c>
      <c r="P44" s="166" t="s">
        <v>28</v>
      </c>
      <c r="Q44" s="170">
        <v>28.3</v>
      </c>
      <c r="R44" s="170"/>
      <c r="S44" s="235"/>
      <c r="T44" s="235">
        <v>0</v>
      </c>
      <c r="U44" s="166"/>
      <c r="V44" s="170">
        <v>27.532999999999998</v>
      </c>
      <c r="W44" s="170">
        <v>27.450511408919763</v>
      </c>
      <c r="X44" s="234">
        <v>-21090.732597008566</v>
      </c>
      <c r="Y44" s="278"/>
      <c r="Z44" s="235">
        <v>0</v>
      </c>
      <c r="AA44" s="234">
        <v>-21090.732597008566</v>
      </c>
      <c r="AB44" s="313">
        <v>19</v>
      </c>
      <c r="AC44" s="166" t="s">
        <v>31</v>
      </c>
      <c r="AD44" s="97"/>
      <c r="AE44" s="117">
        <f>-IF($X44&gt;0,$X44*(1-VLOOKUP($D44,$AH$24:$AM$33,6,FALSE))*VLOOKUP($D44,$AH$24:$AM$33,IF(($G44-$B$2)/365&lt;1,4,5),FALSE),0)</f>
        <v>0</v>
      </c>
      <c r="AF44" s="117">
        <f>-IF($X44&lt;0,$X44*(1-VLOOKUP($AB44,$AH$15:$AM$21,6,FALSE))*VLOOKUP($AB44,$AH$15:$AM$21,5,FALSE),0)</f>
        <v>184.75481754979504</v>
      </c>
      <c r="AG44" s="103"/>
      <c r="AH44" s="43"/>
      <c r="AI44" s="43"/>
      <c r="AJ44" s="43"/>
      <c r="AK44" s="43"/>
      <c r="AL44" s="43"/>
      <c r="AM44" s="43"/>
      <c r="AN44" s="43"/>
    </row>
    <row r="45" spans="1:40" s="102" customFormat="1" ht="15" customHeight="1" x14ac:dyDescent="0.3">
      <c r="A45" s="166">
        <v>2016</v>
      </c>
      <c r="B45" s="166" t="s">
        <v>152</v>
      </c>
      <c r="C45" s="166">
        <v>395</v>
      </c>
      <c r="D45" s="166" t="s">
        <v>23</v>
      </c>
      <c r="E45" s="167">
        <v>42031</v>
      </c>
      <c r="F45" s="167">
        <v>42396</v>
      </c>
      <c r="G45" s="167">
        <v>42398</v>
      </c>
      <c r="H45" s="166" t="s">
        <v>24</v>
      </c>
      <c r="I45" s="166" t="s">
        <v>25</v>
      </c>
      <c r="J45" s="166" t="s">
        <v>26</v>
      </c>
      <c r="K45" s="234">
        <v>-2000000</v>
      </c>
      <c r="L45" s="166" t="s">
        <v>24</v>
      </c>
      <c r="M45" s="166" t="s">
        <v>29</v>
      </c>
      <c r="N45" s="166" t="s">
        <v>27</v>
      </c>
      <c r="O45" s="235">
        <v>54640000</v>
      </c>
      <c r="P45" s="166" t="s">
        <v>28</v>
      </c>
      <c r="Q45" s="170">
        <v>27.32</v>
      </c>
      <c r="R45" s="170">
        <v>28.3</v>
      </c>
      <c r="S45" s="235"/>
      <c r="T45" s="235">
        <v>0</v>
      </c>
      <c r="U45" s="166"/>
      <c r="V45" s="170">
        <v>27.532999999999998</v>
      </c>
      <c r="W45" s="170">
        <v>27.450511408919763</v>
      </c>
      <c r="X45" s="234">
        <v>-13972.744002050129</v>
      </c>
      <c r="Y45" s="278"/>
      <c r="Z45" s="235">
        <v>0</v>
      </c>
      <c r="AA45" s="234">
        <v>-13972.744002050129</v>
      </c>
      <c r="AB45" s="313">
        <v>19</v>
      </c>
      <c r="AC45" s="166" t="s">
        <v>167</v>
      </c>
      <c r="AD45" s="97"/>
      <c r="AE45" s="117">
        <f>-IF($X45&gt;0,$X45*(1-VLOOKUP($D45,$AH$24:$AM$33,6,FALSE))*VLOOKUP($D45,$AH$24:$AM$33,IF(($G45-$B$2)/365&lt;1,4,5),FALSE),0)</f>
        <v>0</v>
      </c>
      <c r="AF45" s="117">
        <f>-IF($X45&lt;0,$X45*(1-VLOOKUP($AB45,$AH$15:$AM$21,6,FALSE))*VLOOKUP($AB45,$AH$15:$AM$21,5,FALSE),0)</f>
        <v>122.40123745795913</v>
      </c>
      <c r="AG45" s="103"/>
      <c r="AH45" s="43"/>
      <c r="AI45" s="43"/>
      <c r="AJ45" s="43"/>
      <c r="AK45" s="43"/>
      <c r="AL45" s="43"/>
      <c r="AM45" s="43"/>
      <c r="AN45" s="43"/>
    </row>
    <row r="46" spans="1:40" s="102" customFormat="1" ht="15" customHeight="1" x14ac:dyDescent="0.3">
      <c r="A46" s="166">
        <v>2016</v>
      </c>
      <c r="B46" s="166" t="s">
        <v>153</v>
      </c>
      <c r="C46" s="166">
        <v>396</v>
      </c>
      <c r="D46" s="166" t="s">
        <v>23</v>
      </c>
      <c r="E46" s="167">
        <v>42031</v>
      </c>
      <c r="F46" s="167">
        <v>42425</v>
      </c>
      <c r="G46" s="167">
        <v>42429</v>
      </c>
      <c r="H46" s="166" t="s">
        <v>30</v>
      </c>
      <c r="I46" s="166" t="s">
        <v>29</v>
      </c>
      <c r="J46" s="166" t="s">
        <v>26</v>
      </c>
      <c r="K46" s="234">
        <v>-2000000</v>
      </c>
      <c r="L46" s="166" t="s">
        <v>30</v>
      </c>
      <c r="M46" s="166" t="s">
        <v>25</v>
      </c>
      <c r="N46" s="166" t="s">
        <v>27</v>
      </c>
      <c r="O46" s="235">
        <v>54640000</v>
      </c>
      <c r="P46" s="166" t="s">
        <v>28</v>
      </c>
      <c r="Q46" s="170">
        <v>27.32</v>
      </c>
      <c r="R46" s="170"/>
      <c r="S46" s="235"/>
      <c r="T46" s="235">
        <v>0</v>
      </c>
      <c r="U46" s="166"/>
      <c r="V46" s="170">
        <v>27.532999999999998</v>
      </c>
      <c r="W46" s="170">
        <v>27.441359607424996</v>
      </c>
      <c r="X46" s="235">
        <v>35874.837968397267</v>
      </c>
      <c r="Y46" s="277">
        <v>-783.30150035516272</v>
      </c>
      <c r="Z46" s="235">
        <v>0</v>
      </c>
      <c r="AA46" s="235">
        <v>35874.837968397267</v>
      </c>
      <c r="AB46" s="313">
        <v>19</v>
      </c>
      <c r="AC46" s="166" t="s">
        <v>31</v>
      </c>
      <c r="AD46" s="97"/>
      <c r="AE46" s="117">
        <f>-IF($X46&gt;0,$X46*(1-VLOOKUP($D46,$AH$24:$AM$33,6,FALSE))*VLOOKUP($D46,$AH$24:$AM$33,IF(($G46-$B$2)/365&lt;1,4,5),FALSE),0)</f>
        <v>-152.82680974537237</v>
      </c>
      <c r="AF46" s="117">
        <f>-IF($X46&lt;0,$X46*(1-VLOOKUP($AB46,$AH$15:$AM$21,6,FALSE))*VLOOKUP($AB46,$AH$15:$AM$21,5,FALSE),0)</f>
        <v>0</v>
      </c>
      <c r="AG46" s="103"/>
      <c r="AH46" s="43"/>
      <c r="AI46" s="43"/>
      <c r="AJ46" s="43"/>
      <c r="AK46" s="43"/>
      <c r="AL46" s="43"/>
      <c r="AM46" s="43"/>
      <c r="AN46" s="43"/>
    </row>
    <row r="47" spans="1:40" s="102" customFormat="1" ht="15" customHeight="1" x14ac:dyDescent="0.3">
      <c r="A47" s="166">
        <v>2016</v>
      </c>
      <c r="B47" s="166" t="s">
        <v>153</v>
      </c>
      <c r="C47" s="166">
        <v>397</v>
      </c>
      <c r="D47" s="166" t="s">
        <v>23</v>
      </c>
      <c r="E47" s="167">
        <v>42031</v>
      </c>
      <c r="F47" s="167">
        <v>42425</v>
      </c>
      <c r="G47" s="167">
        <v>42429</v>
      </c>
      <c r="H47" s="166" t="s">
        <v>24</v>
      </c>
      <c r="I47" s="166" t="s">
        <v>25</v>
      </c>
      <c r="J47" s="166" t="s">
        <v>26</v>
      </c>
      <c r="K47" s="234">
        <v>-2000000</v>
      </c>
      <c r="L47" s="166" t="s">
        <v>24</v>
      </c>
      <c r="M47" s="166" t="s">
        <v>29</v>
      </c>
      <c r="N47" s="166" t="s">
        <v>27</v>
      </c>
      <c r="O47" s="235">
        <v>56600000</v>
      </c>
      <c r="P47" s="166" t="s">
        <v>28</v>
      </c>
      <c r="Q47" s="170">
        <v>28.3</v>
      </c>
      <c r="R47" s="170"/>
      <c r="S47" s="235"/>
      <c r="T47" s="235">
        <v>0</v>
      </c>
      <c r="U47" s="166"/>
      <c r="V47" s="170">
        <v>27.532999999999998</v>
      </c>
      <c r="W47" s="170">
        <v>27.441359607424996</v>
      </c>
      <c r="X47" s="234">
        <v>-22429.065153809519</v>
      </c>
      <c r="Y47" s="278"/>
      <c r="Z47" s="235">
        <v>0</v>
      </c>
      <c r="AA47" s="234">
        <v>-22429.065153809519</v>
      </c>
      <c r="AB47" s="313">
        <v>19</v>
      </c>
      <c r="AC47" s="166" t="s">
        <v>31</v>
      </c>
      <c r="AD47" s="97"/>
      <c r="AE47" s="117">
        <f>-IF($X47&gt;0,$X47*(1-VLOOKUP($D47,$AH$24:$AM$33,6,FALSE))*VLOOKUP($D47,$AH$24:$AM$33,IF(($G47-$B$2)/365&lt;1,4,5),FALSE),0)</f>
        <v>0</v>
      </c>
      <c r="AF47" s="117">
        <f>-IF($X47&lt;0,$X47*(1-VLOOKUP($AB47,$AH$15:$AM$21,6,FALSE))*VLOOKUP($AB47,$AH$15:$AM$21,5,FALSE),0)</f>
        <v>196.47861074737139</v>
      </c>
      <c r="AG47" s="103"/>
      <c r="AH47" s="43"/>
      <c r="AI47" s="43"/>
      <c r="AJ47" s="43"/>
      <c r="AK47" s="43"/>
      <c r="AL47" s="43"/>
      <c r="AM47" s="43"/>
      <c r="AN47" s="43"/>
    </row>
    <row r="48" spans="1:40" s="102" customFormat="1" ht="15" customHeight="1" x14ac:dyDescent="0.3">
      <c r="A48" s="166">
        <v>2016</v>
      </c>
      <c r="B48" s="166" t="s">
        <v>153</v>
      </c>
      <c r="C48" s="166">
        <v>398</v>
      </c>
      <c r="D48" s="166" t="s">
        <v>23</v>
      </c>
      <c r="E48" s="167">
        <v>42031</v>
      </c>
      <c r="F48" s="167">
        <v>42425</v>
      </c>
      <c r="G48" s="167">
        <v>42429</v>
      </c>
      <c r="H48" s="166" t="s">
        <v>24</v>
      </c>
      <c r="I48" s="166" t="s">
        <v>25</v>
      </c>
      <c r="J48" s="166" t="s">
        <v>26</v>
      </c>
      <c r="K48" s="234">
        <v>-2000000</v>
      </c>
      <c r="L48" s="166" t="s">
        <v>24</v>
      </c>
      <c r="M48" s="166" t="s">
        <v>29</v>
      </c>
      <c r="N48" s="166" t="s">
        <v>27</v>
      </c>
      <c r="O48" s="235">
        <v>54640000</v>
      </c>
      <c r="P48" s="166" t="s">
        <v>28</v>
      </c>
      <c r="Q48" s="170">
        <v>27.32</v>
      </c>
      <c r="R48" s="170">
        <v>28.3</v>
      </c>
      <c r="S48" s="235"/>
      <c r="T48" s="235">
        <v>0</v>
      </c>
      <c r="U48" s="166"/>
      <c r="V48" s="170">
        <v>27.532999999999998</v>
      </c>
      <c r="W48" s="170">
        <v>27.441359607424996</v>
      </c>
      <c r="X48" s="234">
        <v>-14229.074314942913</v>
      </c>
      <c r="Y48" s="278"/>
      <c r="Z48" s="235">
        <v>0</v>
      </c>
      <c r="AA48" s="234">
        <v>-14229.074314942913</v>
      </c>
      <c r="AB48" s="313">
        <v>19</v>
      </c>
      <c r="AC48" s="166" t="s">
        <v>167</v>
      </c>
      <c r="AD48" s="97"/>
      <c r="AE48" s="117">
        <f>-IF($X48&gt;0,$X48*(1-VLOOKUP($D48,$AH$24:$AM$33,6,FALSE))*VLOOKUP($D48,$AH$24:$AM$33,IF(($G48-$B$2)/365&lt;1,4,5),FALSE),0)</f>
        <v>0</v>
      </c>
      <c r="AF48" s="117">
        <f>-IF($X48&lt;0,$X48*(1-VLOOKUP($AB48,$AH$15:$AM$21,6,FALSE))*VLOOKUP($AB48,$AH$15:$AM$21,5,FALSE),0)</f>
        <v>124.64669099889991</v>
      </c>
      <c r="AG48" s="103"/>
      <c r="AH48" s="43"/>
      <c r="AI48" s="43"/>
      <c r="AJ48" s="43"/>
      <c r="AK48" s="43"/>
      <c r="AL48" s="43"/>
      <c r="AM48" s="43"/>
      <c r="AN48" s="43"/>
    </row>
    <row r="49" spans="1:40" s="102" customFormat="1" ht="15" customHeight="1" x14ac:dyDescent="0.3">
      <c r="A49" s="166">
        <v>2016</v>
      </c>
      <c r="B49" s="166" t="s">
        <v>154</v>
      </c>
      <c r="C49" s="166">
        <v>399</v>
      </c>
      <c r="D49" s="166" t="s">
        <v>23</v>
      </c>
      <c r="E49" s="167">
        <v>42031</v>
      </c>
      <c r="F49" s="167">
        <v>42458</v>
      </c>
      <c r="G49" s="167">
        <v>42460</v>
      </c>
      <c r="H49" s="166" t="s">
        <v>30</v>
      </c>
      <c r="I49" s="166" t="s">
        <v>29</v>
      </c>
      <c r="J49" s="166" t="s">
        <v>26</v>
      </c>
      <c r="K49" s="234">
        <v>-2000000</v>
      </c>
      <c r="L49" s="166" t="s">
        <v>30</v>
      </c>
      <c r="M49" s="166" t="s">
        <v>25</v>
      </c>
      <c r="N49" s="166" t="s">
        <v>27</v>
      </c>
      <c r="O49" s="235">
        <v>54640000</v>
      </c>
      <c r="P49" s="166" t="s">
        <v>28</v>
      </c>
      <c r="Q49" s="170">
        <v>27.32</v>
      </c>
      <c r="R49" s="170"/>
      <c r="S49" s="235"/>
      <c r="T49" s="235">
        <v>0</v>
      </c>
      <c r="U49" s="166"/>
      <c r="V49" s="170">
        <v>27.532999999999998</v>
      </c>
      <c r="W49" s="170">
        <v>27.431655938992158</v>
      </c>
      <c r="X49" s="235">
        <v>38130.111098219066</v>
      </c>
      <c r="Y49" s="277">
        <v>-239.04142737742222</v>
      </c>
      <c r="Z49" s="235">
        <v>0</v>
      </c>
      <c r="AA49" s="235">
        <v>38130.111098219066</v>
      </c>
      <c r="AB49" s="313">
        <v>19</v>
      </c>
      <c r="AC49" s="166" t="s">
        <v>31</v>
      </c>
      <c r="AD49" s="97"/>
      <c r="AE49" s="117">
        <f>-IF($X49&gt;0,$X49*(1-VLOOKUP($D49,$AH$24:$AM$33,6,FALSE))*VLOOKUP($D49,$AH$24:$AM$33,IF(($G49-$B$2)/365&lt;1,4,5),FALSE),0)</f>
        <v>-354.6100332134373</v>
      </c>
      <c r="AF49" s="117">
        <f>-IF($X49&lt;0,$X49*(1-VLOOKUP($AB49,$AH$15:$AM$21,6,FALSE))*VLOOKUP($AB49,$AH$15:$AM$21,5,FALSE),0)</f>
        <v>0</v>
      </c>
      <c r="AG49" s="103"/>
      <c r="AH49" s="43"/>
      <c r="AI49" s="43"/>
      <c r="AJ49" s="43"/>
      <c r="AK49" s="43"/>
      <c r="AL49" s="43"/>
      <c r="AM49" s="43"/>
      <c r="AN49" s="43"/>
    </row>
    <row r="50" spans="1:40" s="102" customFormat="1" ht="15" customHeight="1" x14ac:dyDescent="0.3">
      <c r="A50" s="166">
        <v>2016</v>
      </c>
      <c r="B50" s="166" t="s">
        <v>154</v>
      </c>
      <c r="C50" s="166">
        <v>400</v>
      </c>
      <c r="D50" s="166" t="s">
        <v>23</v>
      </c>
      <c r="E50" s="167">
        <v>42031</v>
      </c>
      <c r="F50" s="167">
        <v>42458</v>
      </c>
      <c r="G50" s="167">
        <v>42460</v>
      </c>
      <c r="H50" s="166" t="s">
        <v>24</v>
      </c>
      <c r="I50" s="166" t="s">
        <v>25</v>
      </c>
      <c r="J50" s="166" t="s">
        <v>26</v>
      </c>
      <c r="K50" s="234">
        <v>-2000000</v>
      </c>
      <c r="L50" s="166" t="s">
        <v>24</v>
      </c>
      <c r="M50" s="166" t="s">
        <v>29</v>
      </c>
      <c r="N50" s="166" t="s">
        <v>27</v>
      </c>
      <c r="O50" s="235">
        <v>56600000</v>
      </c>
      <c r="P50" s="166" t="s">
        <v>28</v>
      </c>
      <c r="Q50" s="170">
        <v>28.3</v>
      </c>
      <c r="R50" s="170"/>
      <c r="S50" s="235"/>
      <c r="T50" s="235">
        <v>0</v>
      </c>
      <c r="U50" s="166"/>
      <c r="V50" s="170">
        <v>27.532999999999998</v>
      </c>
      <c r="W50" s="170">
        <v>27.431655938992158</v>
      </c>
      <c r="X50" s="234">
        <v>-23908.591275960473</v>
      </c>
      <c r="Y50" s="278"/>
      <c r="Z50" s="235">
        <v>0</v>
      </c>
      <c r="AA50" s="234">
        <v>-23908.591275960473</v>
      </c>
      <c r="AB50" s="313">
        <v>19</v>
      </c>
      <c r="AC50" s="166" t="s">
        <v>31</v>
      </c>
      <c r="AD50" s="97"/>
      <c r="AE50" s="117">
        <f>-IF($X50&gt;0,$X50*(1-VLOOKUP($D50,$AH$24:$AM$33,6,FALSE))*VLOOKUP($D50,$AH$24:$AM$33,IF(($G50-$B$2)/365&lt;1,4,5),FALSE),0)</f>
        <v>0</v>
      </c>
      <c r="AF50" s="117">
        <f>-IF($X50&lt;0,$X50*(1-VLOOKUP($AB50,$AH$15:$AM$21,6,FALSE))*VLOOKUP($AB50,$AH$15:$AM$21,5,FALSE),0)</f>
        <v>209.43925957741374</v>
      </c>
      <c r="AG50" s="103"/>
      <c r="AH50" s="43"/>
      <c r="AI50" s="43"/>
      <c r="AJ50" s="43"/>
      <c r="AK50" s="43"/>
      <c r="AL50" s="43"/>
      <c r="AM50" s="43"/>
      <c r="AN50" s="43"/>
    </row>
    <row r="51" spans="1:40" s="102" customFormat="1" ht="15" customHeight="1" x14ac:dyDescent="0.3">
      <c r="A51" s="166">
        <v>2016</v>
      </c>
      <c r="B51" s="166" t="s">
        <v>154</v>
      </c>
      <c r="C51" s="166">
        <v>401</v>
      </c>
      <c r="D51" s="166" t="s">
        <v>23</v>
      </c>
      <c r="E51" s="167">
        <v>42031</v>
      </c>
      <c r="F51" s="167">
        <v>42458</v>
      </c>
      <c r="G51" s="167">
        <v>42460</v>
      </c>
      <c r="H51" s="166" t="s">
        <v>24</v>
      </c>
      <c r="I51" s="166" t="s">
        <v>25</v>
      </c>
      <c r="J51" s="166" t="s">
        <v>26</v>
      </c>
      <c r="K51" s="234">
        <v>-2000000</v>
      </c>
      <c r="L51" s="166" t="s">
        <v>24</v>
      </c>
      <c r="M51" s="166" t="s">
        <v>29</v>
      </c>
      <c r="N51" s="166" t="s">
        <v>27</v>
      </c>
      <c r="O51" s="235">
        <v>54640000</v>
      </c>
      <c r="P51" s="166" t="s">
        <v>28</v>
      </c>
      <c r="Q51" s="170">
        <v>27.32</v>
      </c>
      <c r="R51" s="170">
        <v>28.3</v>
      </c>
      <c r="S51" s="235"/>
      <c r="T51" s="235">
        <v>0</v>
      </c>
      <c r="U51" s="166"/>
      <c r="V51" s="170">
        <v>27.532999999999998</v>
      </c>
      <c r="W51" s="170">
        <v>27.431655938992158</v>
      </c>
      <c r="X51" s="234">
        <v>-14460.561249636015</v>
      </c>
      <c r="Y51" s="278"/>
      <c r="Z51" s="235">
        <v>0</v>
      </c>
      <c r="AA51" s="234">
        <v>-14460.561249636015</v>
      </c>
      <c r="AB51" s="313">
        <v>19</v>
      </c>
      <c r="AC51" s="166" t="s">
        <v>167</v>
      </c>
      <c r="AD51" s="97"/>
      <c r="AE51" s="117">
        <f>-IF($X51&gt;0,$X51*(1-VLOOKUP($D51,$AH$24:$AM$33,6,FALSE))*VLOOKUP($D51,$AH$24:$AM$33,IF(($G51-$B$2)/365&lt;1,4,5),FALSE),0)</f>
        <v>0</v>
      </c>
      <c r="AF51" s="117">
        <f>-IF($X51&lt;0,$X51*(1-VLOOKUP($AB51,$AH$15:$AM$21,6,FALSE))*VLOOKUP($AB51,$AH$15:$AM$21,5,FALSE),0)</f>
        <v>126.67451654681149</v>
      </c>
      <c r="AG51" s="103"/>
      <c r="AH51" s="43"/>
      <c r="AI51" s="43"/>
      <c r="AJ51" s="43"/>
      <c r="AK51" s="43"/>
      <c r="AL51" s="43"/>
      <c r="AM51" s="43"/>
      <c r="AN51" s="43"/>
    </row>
    <row r="52" spans="1:40" s="102" customFormat="1" ht="15" customHeight="1" x14ac:dyDescent="0.3">
      <c r="A52" s="166">
        <v>2016</v>
      </c>
      <c r="B52" s="166" t="s">
        <v>155</v>
      </c>
      <c r="C52" s="166">
        <v>390</v>
      </c>
      <c r="D52" s="166" t="s">
        <v>23</v>
      </c>
      <c r="E52" s="167">
        <v>42031</v>
      </c>
      <c r="F52" s="167">
        <v>42487</v>
      </c>
      <c r="G52" s="167">
        <v>42489</v>
      </c>
      <c r="H52" s="166" t="s">
        <v>30</v>
      </c>
      <c r="I52" s="166" t="s">
        <v>29</v>
      </c>
      <c r="J52" s="166" t="s">
        <v>26</v>
      </c>
      <c r="K52" s="234">
        <v>-2000000</v>
      </c>
      <c r="L52" s="166" t="s">
        <v>30</v>
      </c>
      <c r="M52" s="166" t="s">
        <v>25</v>
      </c>
      <c r="N52" s="166" t="s">
        <v>27</v>
      </c>
      <c r="O52" s="235">
        <v>54640000</v>
      </c>
      <c r="P52" s="166" t="s">
        <v>28</v>
      </c>
      <c r="Q52" s="170">
        <v>27.32</v>
      </c>
      <c r="R52" s="170"/>
      <c r="S52" s="235"/>
      <c r="T52" s="235">
        <v>0</v>
      </c>
      <c r="U52" s="166"/>
      <c r="V52" s="170">
        <v>27.532999999999998</v>
      </c>
      <c r="W52" s="170">
        <v>27.418794155405713</v>
      </c>
      <c r="X52" s="235">
        <v>40616.329358416442</v>
      </c>
      <c r="Y52" s="278">
        <v>397.64199263998307</v>
      </c>
      <c r="Z52" s="235">
        <v>0</v>
      </c>
      <c r="AA52" s="235">
        <v>40616.329358416442</v>
      </c>
      <c r="AB52" s="313">
        <v>19</v>
      </c>
      <c r="AC52" s="166" t="s">
        <v>31</v>
      </c>
      <c r="AD52" s="97"/>
      <c r="AE52" s="117">
        <f>-IF($X52&gt;0,$X52*(1-VLOOKUP($D52,$AH$24:$AM$33,6,FALSE))*VLOOKUP($D52,$AH$24:$AM$33,IF(($G52-$B$2)/365&lt;1,4,5),FALSE),0)</f>
        <v>-377.73186303327293</v>
      </c>
      <c r="AF52" s="117">
        <f>-IF($X52&lt;0,$X52*(1-VLOOKUP($AB52,$AH$15:$AM$21,6,FALSE))*VLOOKUP($AB52,$AH$15:$AM$21,5,FALSE),0)</f>
        <v>0</v>
      </c>
      <c r="AG52" s="103"/>
      <c r="AH52" s="43"/>
      <c r="AI52" s="43"/>
      <c r="AJ52" s="43"/>
      <c r="AK52" s="43"/>
      <c r="AL52" s="43"/>
      <c r="AM52" s="43"/>
      <c r="AN52" s="43"/>
    </row>
    <row r="53" spans="1:40" s="102" customFormat="1" ht="15" customHeight="1" x14ac:dyDescent="0.3">
      <c r="A53" s="166">
        <v>2016</v>
      </c>
      <c r="B53" s="166" t="s">
        <v>155</v>
      </c>
      <c r="C53" s="166">
        <v>391</v>
      </c>
      <c r="D53" s="166" t="s">
        <v>23</v>
      </c>
      <c r="E53" s="167">
        <v>42031</v>
      </c>
      <c r="F53" s="167">
        <v>42487</v>
      </c>
      <c r="G53" s="167">
        <v>42489</v>
      </c>
      <c r="H53" s="166" t="s">
        <v>24</v>
      </c>
      <c r="I53" s="166" t="s">
        <v>25</v>
      </c>
      <c r="J53" s="166" t="s">
        <v>26</v>
      </c>
      <c r="K53" s="234">
        <v>-2000000</v>
      </c>
      <c r="L53" s="166" t="s">
        <v>24</v>
      </c>
      <c r="M53" s="166" t="s">
        <v>29</v>
      </c>
      <c r="N53" s="166" t="s">
        <v>27</v>
      </c>
      <c r="O53" s="235">
        <v>56600000</v>
      </c>
      <c r="P53" s="166" t="s">
        <v>28</v>
      </c>
      <c r="Q53" s="170">
        <v>28.3</v>
      </c>
      <c r="R53" s="170"/>
      <c r="S53" s="235"/>
      <c r="T53" s="235">
        <v>0</v>
      </c>
      <c r="U53" s="166"/>
      <c r="V53" s="170">
        <v>27.532999999999998</v>
      </c>
      <c r="W53" s="170">
        <v>27.418794155405713</v>
      </c>
      <c r="X53" s="234">
        <v>-25342.687872037939</v>
      </c>
      <c r="Y53" s="278"/>
      <c r="Z53" s="235">
        <v>0</v>
      </c>
      <c r="AA53" s="234">
        <v>-25342.687872037939</v>
      </c>
      <c r="AB53" s="313">
        <v>19</v>
      </c>
      <c r="AC53" s="166" t="s">
        <v>31</v>
      </c>
      <c r="AD53" s="97"/>
      <c r="AE53" s="117">
        <f>-IF($X53&gt;0,$X53*(1-VLOOKUP($D53,$AH$24:$AM$33,6,FALSE))*VLOOKUP($D53,$AH$24:$AM$33,IF(($G53-$B$2)/365&lt;1,4,5),FALSE),0)</f>
        <v>0</v>
      </c>
      <c r="AF53" s="117">
        <f>-IF($X53&lt;0,$X53*(1-VLOOKUP($AB53,$AH$15:$AM$21,6,FALSE))*VLOOKUP($AB53,$AH$15:$AM$21,5,FALSE),0)</f>
        <v>222.00194575905235</v>
      </c>
      <c r="AG53" s="103"/>
      <c r="AH53" s="43"/>
      <c r="AI53" s="43"/>
      <c r="AJ53" s="43"/>
      <c r="AK53" s="43"/>
      <c r="AL53" s="43"/>
      <c r="AM53" s="43"/>
      <c r="AN53" s="43"/>
    </row>
    <row r="54" spans="1:40" s="102" customFormat="1" ht="15" customHeight="1" x14ac:dyDescent="0.3">
      <c r="A54" s="166">
        <v>2016</v>
      </c>
      <c r="B54" s="166" t="s">
        <v>155</v>
      </c>
      <c r="C54" s="166">
        <v>392</v>
      </c>
      <c r="D54" s="166" t="s">
        <v>23</v>
      </c>
      <c r="E54" s="167">
        <v>42031</v>
      </c>
      <c r="F54" s="167">
        <v>42487</v>
      </c>
      <c r="G54" s="167">
        <v>42489</v>
      </c>
      <c r="H54" s="166" t="s">
        <v>24</v>
      </c>
      <c r="I54" s="166" t="s">
        <v>25</v>
      </c>
      <c r="J54" s="166" t="s">
        <v>26</v>
      </c>
      <c r="K54" s="234">
        <v>-2000000</v>
      </c>
      <c r="L54" s="166" t="s">
        <v>24</v>
      </c>
      <c r="M54" s="166" t="s">
        <v>29</v>
      </c>
      <c r="N54" s="166" t="s">
        <v>27</v>
      </c>
      <c r="O54" s="235">
        <v>54640000</v>
      </c>
      <c r="P54" s="166" t="s">
        <v>28</v>
      </c>
      <c r="Q54" s="170">
        <v>27.32</v>
      </c>
      <c r="R54" s="170">
        <v>28.3</v>
      </c>
      <c r="S54" s="235"/>
      <c r="T54" s="235">
        <v>0</v>
      </c>
      <c r="U54" s="166"/>
      <c r="V54" s="170">
        <v>27.532999999999998</v>
      </c>
      <c r="W54" s="170">
        <v>27.418794155405713</v>
      </c>
      <c r="X54" s="234">
        <v>-14875.99949373852</v>
      </c>
      <c r="Y54" s="278"/>
      <c r="Z54" s="235">
        <v>0</v>
      </c>
      <c r="AA54" s="234">
        <v>-14875.99949373852</v>
      </c>
      <c r="AB54" s="313">
        <v>19</v>
      </c>
      <c r="AC54" s="166" t="s">
        <v>167</v>
      </c>
      <c r="AD54" s="97"/>
      <c r="AE54" s="117">
        <f>-IF($X54&gt;0,$X54*(1-VLOOKUP($D54,$AH$24:$AM$33,6,FALSE))*VLOOKUP($D54,$AH$24:$AM$33,IF(($G54-$B$2)/365&lt;1,4,5),FALSE),0)</f>
        <v>0</v>
      </c>
      <c r="AF54" s="117">
        <f>-IF($X54&lt;0,$X54*(1-VLOOKUP($AB54,$AH$15:$AM$21,6,FALSE))*VLOOKUP($AB54,$AH$15:$AM$21,5,FALSE),0)</f>
        <v>130.31375556514942</v>
      </c>
      <c r="AG54" s="103"/>
      <c r="AH54" s="43"/>
      <c r="AI54" s="43"/>
      <c r="AJ54" s="43"/>
      <c r="AK54" s="43"/>
      <c r="AL54" s="43"/>
      <c r="AM54" s="43"/>
      <c r="AN54" s="43"/>
    </row>
    <row r="55" spans="1:40" s="102" customFormat="1" ht="15" customHeight="1" x14ac:dyDescent="0.3">
      <c r="A55" s="166">
        <v>2016</v>
      </c>
      <c r="B55" s="166" t="s">
        <v>156</v>
      </c>
      <c r="C55" s="166">
        <v>402</v>
      </c>
      <c r="D55" s="166" t="s">
        <v>23</v>
      </c>
      <c r="E55" s="167">
        <v>42031</v>
      </c>
      <c r="F55" s="167">
        <v>42517</v>
      </c>
      <c r="G55" s="167">
        <v>42521</v>
      </c>
      <c r="H55" s="166" t="s">
        <v>30</v>
      </c>
      <c r="I55" s="166" t="s">
        <v>29</v>
      </c>
      <c r="J55" s="166" t="s">
        <v>26</v>
      </c>
      <c r="K55" s="234">
        <v>-2000000</v>
      </c>
      <c r="L55" s="166" t="s">
        <v>30</v>
      </c>
      <c r="M55" s="166" t="s">
        <v>25</v>
      </c>
      <c r="N55" s="166" t="s">
        <v>27</v>
      </c>
      <c r="O55" s="235">
        <v>54640000</v>
      </c>
      <c r="P55" s="166" t="s">
        <v>28</v>
      </c>
      <c r="Q55" s="170">
        <v>27.32</v>
      </c>
      <c r="R55" s="170"/>
      <c r="S55" s="235"/>
      <c r="T55" s="235">
        <v>0</v>
      </c>
      <c r="U55" s="166"/>
      <c r="V55" s="170">
        <v>27.532999999999998</v>
      </c>
      <c r="W55" s="170">
        <v>27.401131040510901</v>
      </c>
      <c r="X55" s="235">
        <v>43272.590453288198</v>
      </c>
      <c r="Y55" s="278">
        <v>1296.1600044947991</v>
      </c>
      <c r="Z55" s="235">
        <v>0</v>
      </c>
      <c r="AA55" s="235">
        <v>43272.590453288198</v>
      </c>
      <c r="AB55" s="313">
        <v>19</v>
      </c>
      <c r="AC55" s="166" t="s">
        <v>31</v>
      </c>
      <c r="AD55" s="97"/>
      <c r="AE55" s="117">
        <f>-IF($X55&gt;0,$X55*(1-VLOOKUP($D55,$AH$24:$AM$33,6,FALSE))*VLOOKUP($D55,$AH$24:$AM$33,IF(($G55-$B$2)/365&lt;1,4,5),FALSE),0)</f>
        <v>-402.4350912155802</v>
      </c>
      <c r="AF55" s="117">
        <f>-IF($X55&lt;0,$X55*(1-VLOOKUP($AB55,$AH$15:$AM$21,6,FALSE))*VLOOKUP($AB55,$AH$15:$AM$21,5,FALSE),0)</f>
        <v>0</v>
      </c>
      <c r="AG55" s="103"/>
      <c r="AH55" s="43"/>
      <c r="AI55" s="43"/>
      <c r="AJ55" s="43"/>
      <c r="AK55" s="43"/>
      <c r="AL55" s="43"/>
      <c r="AM55" s="43"/>
      <c r="AN55" s="43"/>
    </row>
    <row r="56" spans="1:40" s="102" customFormat="1" ht="15.6" x14ac:dyDescent="0.3">
      <c r="A56" s="166">
        <v>2016</v>
      </c>
      <c r="B56" s="166" t="s">
        <v>156</v>
      </c>
      <c r="C56" s="166">
        <v>403</v>
      </c>
      <c r="D56" s="166" t="s">
        <v>23</v>
      </c>
      <c r="E56" s="167">
        <v>42031</v>
      </c>
      <c r="F56" s="167">
        <v>42517</v>
      </c>
      <c r="G56" s="167">
        <v>42521</v>
      </c>
      <c r="H56" s="166" t="s">
        <v>24</v>
      </c>
      <c r="I56" s="166" t="s">
        <v>25</v>
      </c>
      <c r="J56" s="166" t="s">
        <v>26</v>
      </c>
      <c r="K56" s="234">
        <v>-2000000</v>
      </c>
      <c r="L56" s="166" t="s">
        <v>24</v>
      </c>
      <c r="M56" s="166" t="s">
        <v>29</v>
      </c>
      <c r="N56" s="166" t="s">
        <v>27</v>
      </c>
      <c r="O56" s="235">
        <v>56600000</v>
      </c>
      <c r="P56" s="166" t="s">
        <v>28</v>
      </c>
      <c r="Q56" s="170">
        <v>28.3</v>
      </c>
      <c r="R56" s="170"/>
      <c r="S56" s="235"/>
      <c r="T56" s="235">
        <v>0</v>
      </c>
      <c r="U56" s="166"/>
      <c r="V56" s="170">
        <v>27.532999999999998</v>
      </c>
      <c r="W56" s="170">
        <v>27.401131040510901</v>
      </c>
      <c r="X56" s="234">
        <v>-26680.895213496904</v>
      </c>
      <c r="Y56" s="278"/>
      <c r="Z56" s="235">
        <v>0</v>
      </c>
      <c r="AA56" s="234">
        <v>-26680.895213496904</v>
      </c>
      <c r="AB56" s="313">
        <v>19</v>
      </c>
      <c r="AC56" s="166" t="s">
        <v>31</v>
      </c>
      <c r="AD56" s="97"/>
      <c r="AE56" s="117">
        <f>-IF($X56&gt;0,$X56*(1-VLOOKUP($D56,$AH$24:$AM$33,6,FALSE))*VLOOKUP($D56,$AH$24:$AM$33,IF(($G56-$B$2)/365&lt;1,4,5),FALSE),0)</f>
        <v>0</v>
      </c>
      <c r="AF56" s="117">
        <f>-IF($X56&lt;0,$X56*(1-VLOOKUP($AB56,$AH$15:$AM$21,6,FALSE))*VLOOKUP($AB56,$AH$15:$AM$21,5,FALSE),0)</f>
        <v>233.72464207023287</v>
      </c>
      <c r="AG56" s="103"/>
      <c r="AH56" s="43"/>
      <c r="AI56" s="43"/>
      <c r="AJ56" s="43"/>
      <c r="AK56" s="43"/>
      <c r="AL56" s="43"/>
      <c r="AM56" s="43"/>
      <c r="AN56" s="43"/>
    </row>
    <row r="57" spans="1:40" s="102" customFormat="1" ht="15.6" x14ac:dyDescent="0.3">
      <c r="A57" s="166">
        <v>2016</v>
      </c>
      <c r="B57" s="166" t="s">
        <v>156</v>
      </c>
      <c r="C57" s="166">
        <v>404</v>
      </c>
      <c r="D57" s="166" t="s">
        <v>23</v>
      </c>
      <c r="E57" s="167">
        <v>42031</v>
      </c>
      <c r="F57" s="167">
        <v>42517</v>
      </c>
      <c r="G57" s="167">
        <v>42521</v>
      </c>
      <c r="H57" s="166" t="s">
        <v>24</v>
      </c>
      <c r="I57" s="166" t="s">
        <v>25</v>
      </c>
      <c r="J57" s="166" t="s">
        <v>26</v>
      </c>
      <c r="K57" s="234">
        <v>-2000000</v>
      </c>
      <c r="L57" s="166" t="s">
        <v>24</v>
      </c>
      <c r="M57" s="166" t="s">
        <v>29</v>
      </c>
      <c r="N57" s="166" t="s">
        <v>27</v>
      </c>
      <c r="O57" s="235">
        <v>54640000</v>
      </c>
      <c r="P57" s="166" t="s">
        <v>28</v>
      </c>
      <c r="Q57" s="170">
        <v>27.32</v>
      </c>
      <c r="R57" s="170">
        <v>28.3</v>
      </c>
      <c r="S57" s="235"/>
      <c r="T57" s="235">
        <v>0</v>
      </c>
      <c r="U57" s="166"/>
      <c r="V57" s="170">
        <v>27.532999999999998</v>
      </c>
      <c r="W57" s="170">
        <v>27.401131040510901</v>
      </c>
      <c r="X57" s="234">
        <v>-15295.535235296491</v>
      </c>
      <c r="Y57" s="278"/>
      <c r="Z57" s="235">
        <v>0</v>
      </c>
      <c r="AA57" s="234">
        <v>-15295.535235296491</v>
      </c>
      <c r="AB57" s="313">
        <v>19</v>
      </c>
      <c r="AC57" s="166" t="s">
        <v>167</v>
      </c>
      <c r="AD57" s="97"/>
      <c r="AE57" s="117">
        <f>-IF($X57&gt;0,$X57*(1-VLOOKUP($D57,$AH$24:$AM$33,6,FALSE))*VLOOKUP($D57,$AH$24:$AM$33,IF(($G57-$B$2)/365&lt;1,4,5),FALSE),0)</f>
        <v>0</v>
      </c>
      <c r="AF57" s="117">
        <f>-IF($X57&lt;0,$X57*(1-VLOOKUP($AB57,$AH$15:$AM$21,6,FALSE))*VLOOKUP($AB57,$AH$15:$AM$21,5,FALSE),0)</f>
        <v>133.98888866119725</v>
      </c>
      <c r="AG57" s="103"/>
      <c r="AH57" s="43"/>
      <c r="AI57" s="43"/>
      <c r="AJ57" s="43"/>
      <c r="AK57" s="43"/>
      <c r="AL57" s="43"/>
      <c r="AM57" s="43"/>
      <c r="AN57" s="43"/>
    </row>
    <row r="58" spans="1:40" s="102" customFormat="1" ht="15.6" x14ac:dyDescent="0.3">
      <c r="A58" s="166">
        <v>2016</v>
      </c>
      <c r="B58" s="166" t="s">
        <v>157</v>
      </c>
      <c r="C58" s="166">
        <v>405</v>
      </c>
      <c r="D58" s="166" t="s">
        <v>23</v>
      </c>
      <c r="E58" s="167">
        <v>42031</v>
      </c>
      <c r="F58" s="167">
        <v>42549</v>
      </c>
      <c r="G58" s="167">
        <v>42551</v>
      </c>
      <c r="H58" s="166" t="s">
        <v>30</v>
      </c>
      <c r="I58" s="166" t="s">
        <v>29</v>
      </c>
      <c r="J58" s="166" t="s">
        <v>26</v>
      </c>
      <c r="K58" s="234">
        <v>-2000000</v>
      </c>
      <c r="L58" s="166" t="s">
        <v>30</v>
      </c>
      <c r="M58" s="166" t="s">
        <v>25</v>
      </c>
      <c r="N58" s="166" t="s">
        <v>27</v>
      </c>
      <c r="O58" s="235">
        <v>54640000</v>
      </c>
      <c r="P58" s="166" t="s">
        <v>28</v>
      </c>
      <c r="Q58" s="170">
        <v>27.32</v>
      </c>
      <c r="R58" s="170"/>
      <c r="S58" s="235"/>
      <c r="T58" s="235">
        <v>0</v>
      </c>
      <c r="U58" s="166"/>
      <c r="V58" s="170">
        <v>27.532999999999998</v>
      </c>
      <c r="W58" s="170">
        <v>27.382954178112179</v>
      </c>
      <c r="X58" s="235">
        <v>45992.574667168949</v>
      </c>
      <c r="Y58" s="278">
        <v>2241.1723812335695</v>
      </c>
      <c r="Z58" s="235">
        <v>0</v>
      </c>
      <c r="AA58" s="235">
        <v>45992.574667168949</v>
      </c>
      <c r="AB58" s="313">
        <v>19</v>
      </c>
      <c r="AC58" s="166" t="s">
        <v>31</v>
      </c>
      <c r="AD58" s="97"/>
      <c r="AE58" s="117">
        <f>-IF($X58&gt;0,$X58*(1-VLOOKUP($D58,$AH$24:$AM$33,6,FALSE))*VLOOKUP($D58,$AH$24:$AM$33,IF(($G58-$B$2)/365&lt;1,4,5),FALSE),0)</f>
        <v>-427.73094440467122</v>
      </c>
      <c r="AF58" s="117">
        <f>-IF($X58&lt;0,$X58*(1-VLOOKUP($AB58,$AH$15:$AM$21,6,FALSE))*VLOOKUP($AB58,$AH$15:$AM$21,5,FALSE),0)</f>
        <v>0</v>
      </c>
      <c r="AG58" s="103"/>
      <c r="AH58" s="43"/>
      <c r="AI58" s="43"/>
      <c r="AJ58" s="43"/>
      <c r="AK58" s="43"/>
      <c r="AL58" s="43"/>
      <c r="AM58" s="43"/>
      <c r="AN58" s="43"/>
    </row>
    <row r="59" spans="1:40" s="102" customFormat="1" ht="15.6" x14ac:dyDescent="0.3">
      <c r="A59" s="166">
        <v>2016</v>
      </c>
      <c r="B59" s="166" t="s">
        <v>157</v>
      </c>
      <c r="C59" s="166">
        <v>406</v>
      </c>
      <c r="D59" s="166" t="s">
        <v>23</v>
      </c>
      <c r="E59" s="167">
        <v>42031</v>
      </c>
      <c r="F59" s="167">
        <v>42549</v>
      </c>
      <c r="G59" s="167">
        <v>42551</v>
      </c>
      <c r="H59" s="166" t="s">
        <v>24</v>
      </c>
      <c r="I59" s="166" t="s">
        <v>25</v>
      </c>
      <c r="J59" s="166" t="s">
        <v>26</v>
      </c>
      <c r="K59" s="234">
        <v>-2000000</v>
      </c>
      <c r="L59" s="166" t="s">
        <v>24</v>
      </c>
      <c r="M59" s="166" t="s">
        <v>29</v>
      </c>
      <c r="N59" s="166" t="s">
        <v>27</v>
      </c>
      <c r="O59" s="235">
        <v>56600000</v>
      </c>
      <c r="P59" s="166" t="s">
        <v>28</v>
      </c>
      <c r="Q59" s="170">
        <v>28.3</v>
      </c>
      <c r="R59" s="170"/>
      <c r="S59" s="235"/>
      <c r="T59" s="235">
        <v>0</v>
      </c>
      <c r="U59" s="166"/>
      <c r="V59" s="170">
        <v>27.532999999999998</v>
      </c>
      <c r="W59" s="170">
        <v>27.382954178112179</v>
      </c>
      <c r="X59" s="234">
        <v>-28056.480225227093</v>
      </c>
      <c r="Y59" s="278"/>
      <c r="Z59" s="235">
        <v>0</v>
      </c>
      <c r="AA59" s="234">
        <v>-28056.480225227093</v>
      </c>
      <c r="AB59" s="313">
        <v>19</v>
      </c>
      <c r="AC59" s="166" t="s">
        <v>31</v>
      </c>
      <c r="AD59" s="97"/>
      <c r="AE59" s="117">
        <f>-IF($X59&gt;0,$X59*(1-VLOOKUP($D59,$AH$24:$AM$33,6,FALSE))*VLOOKUP($D59,$AH$24:$AM$33,IF(($G59-$B$2)/365&lt;1,4,5),FALSE),0)</f>
        <v>0</v>
      </c>
      <c r="AF59" s="117">
        <f>-IF($X59&lt;0,$X59*(1-VLOOKUP($AB59,$AH$15:$AM$21,6,FALSE))*VLOOKUP($AB59,$AH$15:$AM$21,5,FALSE),0)</f>
        <v>245.77476677298932</v>
      </c>
      <c r="AG59" s="103"/>
      <c r="AH59" s="43"/>
      <c r="AI59" s="43"/>
      <c r="AJ59" s="43"/>
      <c r="AK59" s="43"/>
      <c r="AL59" s="43"/>
      <c r="AM59" s="43"/>
      <c r="AN59" s="43"/>
    </row>
    <row r="60" spans="1:40" s="102" customFormat="1" ht="15.6" x14ac:dyDescent="0.3">
      <c r="A60" s="171">
        <v>2016</v>
      </c>
      <c r="B60" s="171" t="s">
        <v>157</v>
      </c>
      <c r="C60" s="171">
        <v>407</v>
      </c>
      <c r="D60" s="171" t="s">
        <v>23</v>
      </c>
      <c r="E60" s="172">
        <v>42031</v>
      </c>
      <c r="F60" s="172">
        <v>42549</v>
      </c>
      <c r="G60" s="172">
        <v>42551</v>
      </c>
      <c r="H60" s="171" t="s">
        <v>24</v>
      </c>
      <c r="I60" s="171" t="s">
        <v>25</v>
      </c>
      <c r="J60" s="171" t="s">
        <v>26</v>
      </c>
      <c r="K60" s="188">
        <v>-2000000</v>
      </c>
      <c r="L60" s="171" t="s">
        <v>24</v>
      </c>
      <c r="M60" s="171" t="s">
        <v>29</v>
      </c>
      <c r="N60" s="171" t="s">
        <v>27</v>
      </c>
      <c r="O60" s="236">
        <v>54640000</v>
      </c>
      <c r="P60" s="171" t="s">
        <v>28</v>
      </c>
      <c r="Q60" s="173">
        <v>27.32</v>
      </c>
      <c r="R60" s="173">
        <v>28.3</v>
      </c>
      <c r="S60" s="236"/>
      <c r="T60" s="236">
        <v>0</v>
      </c>
      <c r="U60" s="171"/>
      <c r="V60" s="173">
        <v>27.532999999999998</v>
      </c>
      <c r="W60" s="173">
        <v>27.382954178112179</v>
      </c>
      <c r="X60" s="188">
        <v>-15694.922060708284</v>
      </c>
      <c r="Y60" s="306"/>
      <c r="Z60" s="236">
        <v>0</v>
      </c>
      <c r="AA60" s="188">
        <v>-15694.922060708284</v>
      </c>
      <c r="AB60" s="313">
        <v>19</v>
      </c>
      <c r="AC60" s="171" t="s">
        <v>167</v>
      </c>
      <c r="AD60" s="97"/>
      <c r="AE60" s="117">
        <f>-IF($X60&gt;0,$X60*(1-VLOOKUP($D60,$AH$24:$AM$33,6,FALSE))*VLOOKUP($D60,$AH$24:$AM$33,IF(($G60-$B$2)/365&lt;1,4,5),FALSE),0)</f>
        <v>0</v>
      </c>
      <c r="AF60" s="117">
        <f>-IF($X60&lt;0,$X60*(1-VLOOKUP($AB60,$AH$15:$AM$21,6,FALSE))*VLOOKUP($AB60,$AH$15:$AM$21,5,FALSE),0)</f>
        <v>137.48751725180455</v>
      </c>
      <c r="AG60" s="103"/>
      <c r="AH60" s="43"/>
      <c r="AI60" s="43"/>
      <c r="AJ60" s="43"/>
      <c r="AK60" s="43"/>
      <c r="AL60" s="43"/>
      <c r="AM60" s="43"/>
      <c r="AN60" s="43"/>
    </row>
    <row r="61" spans="1:40" s="102" customFormat="1" ht="15.6" x14ac:dyDescent="0.25">
      <c r="A61" s="174"/>
      <c r="B61" s="174"/>
      <c r="C61" s="174"/>
      <c r="D61" s="174"/>
      <c r="E61" s="175"/>
      <c r="F61" s="175"/>
      <c r="G61" s="175"/>
      <c r="H61" s="174"/>
      <c r="I61" s="174"/>
      <c r="J61" s="174"/>
      <c r="K61" s="208">
        <v>-12000000</v>
      </c>
      <c r="L61" s="174"/>
      <c r="M61" s="174"/>
      <c r="N61" s="174"/>
      <c r="O61" s="176">
        <v>327840000</v>
      </c>
      <c r="P61" s="174"/>
      <c r="Q61" s="177">
        <v>27.32</v>
      </c>
      <c r="R61" s="177"/>
      <c r="S61" s="176"/>
      <c r="T61" s="176"/>
      <c r="U61" s="174"/>
      <c r="V61" s="177"/>
      <c r="W61" s="177"/>
      <c r="X61" s="176">
        <v>1643.944377445654</v>
      </c>
      <c r="Y61" s="176">
        <v>1643.944377445654</v>
      </c>
      <c r="Z61" s="176">
        <v>0</v>
      </c>
      <c r="AA61" s="176">
        <v>1643.944377445654</v>
      </c>
      <c r="AB61" s="195"/>
      <c r="AC61" s="174"/>
      <c r="AD61" s="97"/>
      <c r="AE61" s="117"/>
      <c r="AF61" s="117"/>
      <c r="AG61" s="103"/>
      <c r="AH61" s="43"/>
      <c r="AI61" s="43"/>
      <c r="AJ61" s="43"/>
      <c r="AK61" s="43"/>
      <c r="AL61" s="43"/>
      <c r="AM61" s="43"/>
      <c r="AN61" s="43"/>
    </row>
    <row r="62" spans="1:40" s="102" customFormat="1" ht="15.6" x14ac:dyDescent="0.25">
      <c r="A62" s="174"/>
      <c r="B62" s="174"/>
      <c r="C62" s="174"/>
      <c r="D62" s="174"/>
      <c r="E62" s="175"/>
      <c r="F62" s="175"/>
      <c r="G62" s="175"/>
      <c r="H62" s="174"/>
      <c r="I62" s="174"/>
      <c r="J62" s="174"/>
      <c r="K62" s="176"/>
      <c r="L62" s="174"/>
      <c r="M62" s="174"/>
      <c r="N62" s="174"/>
      <c r="O62" s="176"/>
      <c r="P62" s="174"/>
      <c r="Q62" s="177"/>
      <c r="R62" s="177"/>
      <c r="S62" s="176"/>
      <c r="T62" s="176"/>
      <c r="U62" s="174"/>
      <c r="V62" s="177"/>
      <c r="W62" s="177"/>
      <c r="X62" s="176"/>
      <c r="Y62" s="176"/>
      <c r="Z62" s="176"/>
      <c r="AA62" s="176"/>
      <c r="AB62" s="195"/>
      <c r="AC62" s="174"/>
      <c r="AD62" s="97"/>
      <c r="AE62" s="117"/>
      <c r="AF62" s="117"/>
      <c r="AG62" s="103"/>
      <c r="AH62" s="43"/>
      <c r="AI62" s="43"/>
      <c r="AJ62" s="43"/>
      <c r="AK62" s="43"/>
      <c r="AL62" s="43"/>
      <c r="AM62" s="43"/>
      <c r="AN62" s="43"/>
    </row>
    <row r="63" spans="1:40" s="102" customFormat="1" ht="15.6" x14ac:dyDescent="0.25">
      <c r="A63" s="174"/>
      <c r="B63" s="174"/>
      <c r="C63" s="174"/>
      <c r="D63" s="174"/>
      <c r="E63" s="175"/>
      <c r="F63" s="175"/>
      <c r="G63" s="175"/>
      <c r="H63" s="174"/>
      <c r="I63" s="174" t="s">
        <v>90</v>
      </c>
      <c r="J63" s="174"/>
      <c r="K63" s="178">
        <v>-30000000</v>
      </c>
      <c r="L63" s="179"/>
      <c r="M63" s="179"/>
      <c r="N63" s="179"/>
      <c r="O63" s="180">
        <v>809340000</v>
      </c>
      <c r="P63" s="179"/>
      <c r="Q63" s="181">
        <v>26.978000000000002</v>
      </c>
      <c r="R63" s="181"/>
      <c r="S63" s="180"/>
      <c r="T63" s="180"/>
      <c r="U63" s="179"/>
      <c r="V63" s="181"/>
      <c r="W63" s="181"/>
      <c r="X63" s="178">
        <v>-345979.01094520959</v>
      </c>
      <c r="Y63" s="178">
        <v>-345979.01094520959</v>
      </c>
      <c r="Z63" s="180">
        <v>0</v>
      </c>
      <c r="AA63" s="178">
        <v>-345979.01094520959</v>
      </c>
      <c r="AC63" s="174"/>
      <c r="AD63" s="97"/>
      <c r="AE63" s="117"/>
      <c r="AF63" s="117"/>
      <c r="AG63" s="103"/>
      <c r="AH63" s="43"/>
      <c r="AI63" s="43"/>
      <c r="AJ63" s="43"/>
      <c r="AK63" s="43"/>
      <c r="AL63" s="43"/>
      <c r="AM63" s="43"/>
      <c r="AN63" s="43"/>
    </row>
    <row r="64" spans="1:40" s="102" customFormat="1" ht="15.6" x14ac:dyDescent="0.25">
      <c r="A64" s="174"/>
      <c r="B64" s="174"/>
      <c r="C64" s="174"/>
      <c r="D64" s="174"/>
      <c r="E64" s="175"/>
      <c r="F64" s="175"/>
      <c r="G64" s="175"/>
      <c r="H64" s="174"/>
      <c r="I64" s="174"/>
      <c r="J64" s="174"/>
      <c r="K64" s="176"/>
      <c r="L64" s="174"/>
      <c r="M64" s="174"/>
      <c r="N64" s="174"/>
      <c r="O64" s="176"/>
      <c r="P64" s="174"/>
      <c r="Q64" s="177"/>
      <c r="R64" s="177"/>
      <c r="S64" s="176"/>
      <c r="T64" s="176"/>
      <c r="U64" s="174"/>
      <c r="V64" s="177"/>
      <c r="W64" s="177"/>
      <c r="X64" s="176"/>
      <c r="Y64" s="176"/>
      <c r="Z64" s="176"/>
      <c r="AA64" s="176"/>
      <c r="AC64" s="174"/>
      <c r="AD64" s="107"/>
      <c r="AE64" s="117"/>
      <c r="AF64" s="117"/>
      <c r="AG64" s="103"/>
      <c r="AH64" s="43"/>
      <c r="AI64" s="43"/>
      <c r="AJ64" s="43"/>
      <c r="AK64" s="43"/>
      <c r="AL64" s="43"/>
      <c r="AM64" s="43"/>
      <c r="AN64" s="43"/>
    </row>
    <row r="65" spans="1:40" s="102" customFormat="1" ht="15.6" x14ac:dyDescent="0.3">
      <c r="A65" s="166">
        <v>2015</v>
      </c>
      <c r="B65" s="166" t="s">
        <v>49</v>
      </c>
      <c r="C65" s="166">
        <v>97</v>
      </c>
      <c r="D65" s="166" t="s">
        <v>23</v>
      </c>
      <c r="E65" s="167">
        <v>41795</v>
      </c>
      <c r="F65" s="167">
        <v>42117</v>
      </c>
      <c r="G65" s="167">
        <v>42121</v>
      </c>
      <c r="H65" s="166" t="s">
        <v>30</v>
      </c>
      <c r="I65" s="166" t="s">
        <v>25</v>
      </c>
      <c r="J65" s="166" t="s">
        <v>26</v>
      </c>
      <c r="K65" s="235">
        <v>26615969.5817491</v>
      </c>
      <c r="L65" s="166" t="s">
        <v>30</v>
      </c>
      <c r="M65" s="166" t="s">
        <v>29</v>
      </c>
      <c r="N65" s="166" t="s">
        <v>42</v>
      </c>
      <c r="O65" s="234">
        <v>-35000000</v>
      </c>
      <c r="P65" s="166" t="s">
        <v>43</v>
      </c>
      <c r="Q65" s="170">
        <v>1.3149999999999999</v>
      </c>
      <c r="R65" s="170"/>
      <c r="S65" s="235"/>
      <c r="T65" s="235">
        <v>0</v>
      </c>
      <c r="U65" s="166"/>
      <c r="V65" s="170">
        <v>1.0759000000000001</v>
      </c>
      <c r="W65" s="170">
        <v>1.0762663479150536</v>
      </c>
      <c r="X65" s="235">
        <v>1.5994464646481745E-5</v>
      </c>
      <c r="Y65" s="277">
        <v>-5904282.8328695651</v>
      </c>
      <c r="Z65" s="235">
        <v>0</v>
      </c>
      <c r="AA65" s="235">
        <v>1.5994464646481745E-5</v>
      </c>
      <c r="AB65" s="314">
        <v>18</v>
      </c>
      <c r="AC65" s="166" t="s">
        <v>51</v>
      </c>
      <c r="AD65" s="97"/>
      <c r="AE65" s="117">
        <f>-IF($X65&gt;0,$X65*(1-VLOOKUP($D65,$AH$24:$AM$33,6,FALSE))*VLOOKUP($D65,$AH$24:$AM$33,IF(($G65-$B$2)/365&lt;1,4,5),FALSE),0)</f>
        <v>-6.8136419394012232E-8</v>
      </c>
      <c r="AF65" s="117">
        <f>-IF($X65&lt;0,$X65*(1-VLOOKUP($AB65,$AH$15:$AM$21,6,FALSE))*VLOOKUP($AB65,$AH$15:$AM$21,5,FALSE),0)</f>
        <v>0</v>
      </c>
      <c r="AG65" s="103"/>
      <c r="AH65" s="43"/>
      <c r="AI65" s="43"/>
      <c r="AJ65" s="43"/>
      <c r="AK65" s="43"/>
      <c r="AL65" s="43"/>
      <c r="AM65" s="43"/>
      <c r="AN65" s="43"/>
    </row>
    <row r="66" spans="1:40" s="102" customFormat="1" ht="15.6" x14ac:dyDescent="0.3">
      <c r="A66" s="166">
        <v>2015</v>
      </c>
      <c r="B66" s="166" t="s">
        <v>49</v>
      </c>
      <c r="C66" s="166">
        <v>98</v>
      </c>
      <c r="D66" s="166" t="s">
        <v>23</v>
      </c>
      <c r="E66" s="167">
        <v>41795</v>
      </c>
      <c r="F66" s="167">
        <v>42117</v>
      </c>
      <c r="G66" s="167">
        <v>42121</v>
      </c>
      <c r="H66" s="166" t="s">
        <v>24</v>
      </c>
      <c r="I66" s="166" t="s">
        <v>29</v>
      </c>
      <c r="J66" s="166" t="s">
        <v>26</v>
      </c>
      <c r="K66" s="235">
        <v>28044871.7948718</v>
      </c>
      <c r="L66" s="166" t="s">
        <v>24</v>
      </c>
      <c r="M66" s="166" t="s">
        <v>25</v>
      </c>
      <c r="N66" s="166" t="s">
        <v>42</v>
      </c>
      <c r="O66" s="234">
        <v>-35000000</v>
      </c>
      <c r="P66" s="166" t="s">
        <v>43</v>
      </c>
      <c r="Q66" s="170">
        <v>1.248</v>
      </c>
      <c r="R66" s="170"/>
      <c r="S66" s="235"/>
      <c r="T66" s="235">
        <v>0</v>
      </c>
      <c r="U66" s="166"/>
      <c r="V66" s="170">
        <v>1.0759000000000001</v>
      </c>
      <c r="W66" s="170">
        <v>1.0762663479150536</v>
      </c>
      <c r="X66" s="234">
        <v>-4475631.5793169718</v>
      </c>
      <c r="Y66" s="278"/>
      <c r="Z66" s="234">
        <v>-4474959.4418867491</v>
      </c>
      <c r="AA66" s="234">
        <v>-672.13743022270501</v>
      </c>
      <c r="AB66" s="314">
        <v>18</v>
      </c>
      <c r="AC66" s="166" t="s">
        <v>51</v>
      </c>
      <c r="AD66" s="97"/>
      <c r="AE66" s="117">
        <f>-IF($X66&gt;0,$X66*(1-VLOOKUP($D66,$AH$24:$AM$33,6,FALSE))*VLOOKUP($D66,$AH$24:$AM$33,IF(($G66-$B$2)/365&lt;1,4,5),FALSE),0)</f>
        <v>0</v>
      </c>
      <c r="AF66" s="117">
        <f>-IF($X66&lt;0,$X66*(1-VLOOKUP($AB66,$AH$15:$AM$21,6,FALSE))*VLOOKUP($AB66,$AH$15:$AM$21,5,FALSE),0)</f>
        <v>17992.038948854228</v>
      </c>
      <c r="AG66" s="103"/>
      <c r="AH66" s="43"/>
      <c r="AI66" s="43"/>
      <c r="AJ66" s="43"/>
      <c r="AK66" s="43"/>
      <c r="AL66" s="43"/>
      <c r="AM66" s="43"/>
      <c r="AN66" s="43"/>
    </row>
    <row r="67" spans="1:40" s="102" customFormat="1" ht="15.6" x14ac:dyDescent="0.3">
      <c r="A67" s="166">
        <v>2015</v>
      </c>
      <c r="B67" s="166" t="s">
        <v>49</v>
      </c>
      <c r="C67" s="166">
        <v>99</v>
      </c>
      <c r="D67" s="166" t="s">
        <v>23</v>
      </c>
      <c r="E67" s="167">
        <v>41795</v>
      </c>
      <c r="F67" s="167">
        <v>42117</v>
      </c>
      <c r="G67" s="167">
        <v>42121</v>
      </c>
      <c r="H67" s="166" t="s">
        <v>24</v>
      </c>
      <c r="I67" s="166" t="s">
        <v>29</v>
      </c>
      <c r="J67" s="166" t="s">
        <v>26</v>
      </c>
      <c r="K67" s="235">
        <v>26615969.5817491</v>
      </c>
      <c r="L67" s="166" t="s">
        <v>24</v>
      </c>
      <c r="M67" s="166" t="s">
        <v>25</v>
      </c>
      <c r="N67" s="166" t="s">
        <v>42</v>
      </c>
      <c r="O67" s="234">
        <v>-35000000</v>
      </c>
      <c r="P67" s="166" t="s">
        <v>43</v>
      </c>
      <c r="Q67" s="170">
        <v>1.3149999999999999</v>
      </c>
      <c r="R67" s="170">
        <v>1.248</v>
      </c>
      <c r="S67" s="235"/>
      <c r="T67" s="235">
        <v>0</v>
      </c>
      <c r="U67" s="166"/>
      <c r="V67" s="170">
        <v>1.0759000000000001</v>
      </c>
      <c r="W67" s="170">
        <v>1.0762663479150536</v>
      </c>
      <c r="X67" s="234">
        <v>-1428651.2535685876</v>
      </c>
      <c r="Y67" s="278"/>
      <c r="Z67" s="235">
        <v>0</v>
      </c>
      <c r="AA67" s="234">
        <v>-1428651.2535685876</v>
      </c>
      <c r="AB67" s="314">
        <v>18</v>
      </c>
      <c r="AC67" s="166" t="s">
        <v>50</v>
      </c>
      <c r="AD67" s="97"/>
      <c r="AE67" s="117">
        <f>-IF($X67&gt;0,$X67*(1-VLOOKUP($D67,$AH$24:$AM$33,6,FALSE))*VLOOKUP($D67,$AH$24:$AM$33,IF(($G67-$B$2)/365&lt;1,4,5),FALSE),0)</f>
        <v>0</v>
      </c>
      <c r="AF67" s="117">
        <f>-IF($X67&lt;0,$X67*(1-VLOOKUP($AB67,$AH$15:$AM$21,6,FALSE))*VLOOKUP($AB67,$AH$15:$AM$21,5,FALSE),0)</f>
        <v>5743.178039345722</v>
      </c>
      <c r="AG67" s="103"/>
      <c r="AH67" s="45"/>
      <c r="AI67" s="43"/>
      <c r="AJ67" s="43"/>
      <c r="AK67" s="43"/>
      <c r="AL67" s="43"/>
      <c r="AM67" s="43"/>
      <c r="AN67" s="43"/>
    </row>
    <row r="68" spans="1:40" s="102" customFormat="1" ht="15.6" x14ac:dyDescent="0.3">
      <c r="A68" s="166">
        <v>2015</v>
      </c>
      <c r="B68" s="166" t="s">
        <v>52</v>
      </c>
      <c r="C68" s="166">
        <v>94</v>
      </c>
      <c r="D68" s="166" t="s">
        <v>23</v>
      </c>
      <c r="E68" s="167">
        <v>41795</v>
      </c>
      <c r="F68" s="167">
        <v>42146</v>
      </c>
      <c r="G68" s="167">
        <v>42150</v>
      </c>
      <c r="H68" s="166" t="s">
        <v>30</v>
      </c>
      <c r="I68" s="166" t="s">
        <v>25</v>
      </c>
      <c r="J68" s="166" t="s">
        <v>26</v>
      </c>
      <c r="K68" s="235">
        <v>11406844.1064639</v>
      </c>
      <c r="L68" s="166" t="s">
        <v>30</v>
      </c>
      <c r="M68" s="166" t="s">
        <v>29</v>
      </c>
      <c r="N68" s="166" t="s">
        <v>42</v>
      </c>
      <c r="O68" s="234">
        <v>-15000000</v>
      </c>
      <c r="P68" s="166" t="s">
        <v>43</v>
      </c>
      <c r="Q68" s="170">
        <v>1.3149999999999999</v>
      </c>
      <c r="R68" s="170"/>
      <c r="S68" s="235"/>
      <c r="T68" s="235">
        <v>0</v>
      </c>
      <c r="U68" s="166"/>
      <c r="V68" s="170">
        <v>1.0759000000000001</v>
      </c>
      <c r="W68" s="170">
        <v>1.0766968116966928</v>
      </c>
      <c r="X68" s="235">
        <v>0.19415275297381784</v>
      </c>
      <c r="Y68" s="277">
        <v>-2524951.1624557115</v>
      </c>
      <c r="Z68" s="235">
        <v>0</v>
      </c>
      <c r="AA68" s="235">
        <v>0.19415275297381784</v>
      </c>
      <c r="AB68" s="314">
        <v>18</v>
      </c>
      <c r="AC68" s="166" t="s">
        <v>51</v>
      </c>
      <c r="AD68" s="97"/>
      <c r="AE68" s="117">
        <f>-IF($X68&gt;0,$X68*(1-VLOOKUP($D68,$AH$24:$AM$33,6,FALSE))*VLOOKUP($D68,$AH$24:$AM$33,IF(($G68-$B$2)/365&lt;1,4,5),FALSE),0)</f>
        <v>-8.2709072766846406E-4</v>
      </c>
      <c r="AF68" s="117">
        <f>-IF($X68&lt;0,$X68*(1-VLOOKUP($AB68,$AH$15:$AM$21,6,FALSE))*VLOOKUP($AB68,$AH$15:$AM$21,5,FALSE),0)</f>
        <v>0</v>
      </c>
      <c r="AG68" s="103"/>
      <c r="AH68" s="43"/>
      <c r="AI68" s="43"/>
      <c r="AJ68" s="43"/>
      <c r="AK68" s="43"/>
      <c r="AL68" s="43"/>
      <c r="AM68" s="43"/>
      <c r="AN68" s="43"/>
    </row>
    <row r="69" spans="1:40" s="102" customFormat="1" ht="15.6" x14ac:dyDescent="0.3">
      <c r="A69" s="166">
        <v>2015</v>
      </c>
      <c r="B69" s="166" t="s">
        <v>52</v>
      </c>
      <c r="C69" s="166">
        <v>95</v>
      </c>
      <c r="D69" s="166" t="s">
        <v>23</v>
      </c>
      <c r="E69" s="167">
        <v>41795</v>
      </c>
      <c r="F69" s="167">
        <v>42146</v>
      </c>
      <c r="G69" s="167">
        <v>42150</v>
      </c>
      <c r="H69" s="166" t="s">
        <v>24</v>
      </c>
      <c r="I69" s="166" t="s">
        <v>29</v>
      </c>
      <c r="J69" s="166" t="s">
        <v>26</v>
      </c>
      <c r="K69" s="235">
        <v>12019230.7692308</v>
      </c>
      <c r="L69" s="166" t="s">
        <v>24</v>
      </c>
      <c r="M69" s="166" t="s">
        <v>25</v>
      </c>
      <c r="N69" s="166" t="s">
        <v>42</v>
      </c>
      <c r="O69" s="234">
        <v>-15000000</v>
      </c>
      <c r="P69" s="166" t="s">
        <v>43</v>
      </c>
      <c r="Q69" s="170">
        <v>1.248</v>
      </c>
      <c r="R69" s="170"/>
      <c r="S69" s="235"/>
      <c r="T69" s="235">
        <v>0</v>
      </c>
      <c r="U69" s="166"/>
      <c r="V69" s="170">
        <v>1.0759000000000001</v>
      </c>
      <c r="W69" s="170">
        <v>1.0766968116966928</v>
      </c>
      <c r="X69" s="234">
        <v>-1912941.8101477067</v>
      </c>
      <c r="Y69" s="278"/>
      <c r="Z69" s="234">
        <v>-1912267.7148805801</v>
      </c>
      <c r="AA69" s="234">
        <v>-674.09526712656952</v>
      </c>
      <c r="AB69" s="314">
        <v>18</v>
      </c>
      <c r="AC69" s="166" t="s">
        <v>51</v>
      </c>
      <c r="AD69" s="97"/>
      <c r="AE69" s="117">
        <f>-IF($X69&gt;0,$X69*(1-VLOOKUP($D69,$AH$24:$AM$33,6,FALSE))*VLOOKUP($D69,$AH$24:$AM$33,IF(($G69-$B$2)/365&lt;1,4,5),FALSE),0)</f>
        <v>0</v>
      </c>
      <c r="AF69" s="117">
        <f>-IF($X69&lt;0,$X69*(1-VLOOKUP($AB69,$AH$15:$AM$21,6,FALSE))*VLOOKUP($AB69,$AH$15:$AM$21,5,FALSE),0)</f>
        <v>7690.0260767937798</v>
      </c>
      <c r="AG69" s="103"/>
      <c r="AH69" s="43"/>
      <c r="AI69" s="43"/>
      <c r="AJ69" s="43"/>
      <c r="AK69" s="43"/>
      <c r="AL69" s="43"/>
      <c r="AM69" s="43"/>
      <c r="AN69" s="43"/>
    </row>
    <row r="70" spans="1:40" s="102" customFormat="1" ht="15.6" x14ac:dyDescent="0.3">
      <c r="A70" s="166">
        <v>2015</v>
      </c>
      <c r="B70" s="166" t="s">
        <v>52</v>
      </c>
      <c r="C70" s="166">
        <v>96</v>
      </c>
      <c r="D70" s="166" t="s">
        <v>23</v>
      </c>
      <c r="E70" s="167">
        <v>41795</v>
      </c>
      <c r="F70" s="167">
        <v>42146</v>
      </c>
      <c r="G70" s="167">
        <v>42150</v>
      </c>
      <c r="H70" s="166" t="s">
        <v>24</v>
      </c>
      <c r="I70" s="166" t="s">
        <v>29</v>
      </c>
      <c r="J70" s="166" t="s">
        <v>26</v>
      </c>
      <c r="K70" s="235">
        <v>11406844.1064639</v>
      </c>
      <c r="L70" s="166" t="s">
        <v>24</v>
      </c>
      <c r="M70" s="166" t="s">
        <v>25</v>
      </c>
      <c r="N70" s="166" t="s">
        <v>42</v>
      </c>
      <c r="O70" s="234">
        <v>-15000000</v>
      </c>
      <c r="P70" s="166" t="s">
        <v>43</v>
      </c>
      <c r="Q70" s="170">
        <v>1.3149999999999999</v>
      </c>
      <c r="R70" s="170">
        <v>1.248</v>
      </c>
      <c r="S70" s="235"/>
      <c r="T70" s="235">
        <v>0</v>
      </c>
      <c r="U70" s="166"/>
      <c r="V70" s="170">
        <v>1.0759000000000001</v>
      </c>
      <c r="W70" s="170">
        <v>1.0766968116966928</v>
      </c>
      <c r="X70" s="234">
        <v>-612009.54646075761</v>
      </c>
      <c r="Y70" s="278"/>
      <c r="Z70" s="235">
        <v>0</v>
      </c>
      <c r="AA70" s="234">
        <v>-612009.54646075761</v>
      </c>
      <c r="AB70" s="314">
        <v>18</v>
      </c>
      <c r="AC70" s="166" t="s">
        <v>50</v>
      </c>
      <c r="AD70" s="97"/>
      <c r="AE70" s="117">
        <f>-IF($X70&gt;0,$X70*(1-VLOOKUP($D70,$AH$24:$AM$33,6,FALSE))*VLOOKUP($D70,$AH$24:$AM$33,IF(($G70-$B$2)/365&lt;1,4,5),FALSE),0)</f>
        <v>0</v>
      </c>
      <c r="AF70" s="117">
        <f>-IF($X70&lt;0,$X70*(1-VLOOKUP($AB70,$AH$15:$AM$21,6,FALSE))*VLOOKUP($AB70,$AH$15:$AM$21,5,FALSE),0)</f>
        <v>2460.2783767722453</v>
      </c>
      <c r="AG70" s="103"/>
      <c r="AH70" s="43"/>
      <c r="AI70" s="43"/>
      <c r="AJ70" s="43"/>
      <c r="AK70" s="43"/>
      <c r="AL70" s="43"/>
      <c r="AM70" s="43"/>
      <c r="AN70" s="43"/>
    </row>
    <row r="71" spans="1:40" s="102" customFormat="1" ht="15.6" x14ac:dyDescent="0.3">
      <c r="A71" s="166">
        <v>2015</v>
      </c>
      <c r="B71" s="166" t="s">
        <v>91</v>
      </c>
      <c r="C71" s="166">
        <v>229</v>
      </c>
      <c r="D71" s="166" t="s">
        <v>41</v>
      </c>
      <c r="E71" s="167">
        <v>41856</v>
      </c>
      <c r="F71" s="167"/>
      <c r="G71" s="167">
        <v>42151</v>
      </c>
      <c r="H71" s="166" t="s">
        <v>24</v>
      </c>
      <c r="I71" s="166" t="s">
        <v>45</v>
      </c>
      <c r="J71" s="166" t="s">
        <v>26</v>
      </c>
      <c r="K71" s="234">
        <v>-7446016.38123604</v>
      </c>
      <c r="L71" s="166" t="s">
        <v>30</v>
      </c>
      <c r="M71" s="166" t="s">
        <v>45</v>
      </c>
      <c r="N71" s="166" t="s">
        <v>42</v>
      </c>
      <c r="O71" s="235">
        <v>10000000</v>
      </c>
      <c r="P71" s="166" t="s">
        <v>43</v>
      </c>
      <c r="Q71" s="170">
        <v>1.343</v>
      </c>
      <c r="R71" s="170"/>
      <c r="S71" s="235"/>
      <c r="T71" s="235">
        <v>0</v>
      </c>
      <c r="U71" s="166"/>
      <c r="V71" s="170">
        <v>1.0759000000000001</v>
      </c>
      <c r="W71" s="170">
        <v>1.0767102553920471</v>
      </c>
      <c r="X71" s="235">
        <v>1842120.6529706854</v>
      </c>
      <c r="Y71" s="277">
        <v>-1769224.1370072688</v>
      </c>
      <c r="Z71" s="235">
        <v>1842120.6529706854</v>
      </c>
      <c r="AA71" s="235">
        <v>0</v>
      </c>
      <c r="AB71" s="314">
        <v>18</v>
      </c>
      <c r="AC71" s="166" t="s">
        <v>92</v>
      </c>
      <c r="AD71" s="97"/>
      <c r="AE71" s="117">
        <f>-IF($X71&gt;0,$X71*(1-VLOOKUP($D71,$AH$24:$AM$33,6,FALSE))*VLOOKUP($D71,$AH$24:$AM$33,IF(($G71-$B$2)/365&lt;1,4,5),FALSE),0)</f>
        <v>-4789.5136977237826</v>
      </c>
      <c r="AF71" s="117">
        <f>-IF($X71&lt;0,$X71*(1-VLOOKUP($AB71,$AH$15:$AM$21,6,FALSE))*VLOOKUP($AB71,$AH$15:$AM$21,5,FALSE),0)</f>
        <v>0</v>
      </c>
      <c r="AG71" s="103"/>
      <c r="AH71" s="43"/>
      <c r="AI71" s="43"/>
      <c r="AJ71" s="43"/>
      <c r="AK71" s="43"/>
      <c r="AL71" s="43"/>
      <c r="AM71" s="43"/>
      <c r="AN71" s="43"/>
    </row>
    <row r="72" spans="1:40" s="102" customFormat="1" ht="15.6" x14ac:dyDescent="0.3">
      <c r="A72" s="166">
        <v>2015</v>
      </c>
      <c r="B72" s="166" t="s">
        <v>91</v>
      </c>
      <c r="C72" s="166">
        <v>230</v>
      </c>
      <c r="D72" s="166" t="s">
        <v>56</v>
      </c>
      <c r="E72" s="167">
        <v>41856</v>
      </c>
      <c r="F72" s="167"/>
      <c r="G72" s="167">
        <v>42151</v>
      </c>
      <c r="H72" s="166" t="s">
        <v>30</v>
      </c>
      <c r="I72" s="166" t="s">
        <v>45</v>
      </c>
      <c r="J72" s="166" t="s">
        <v>26</v>
      </c>
      <c r="K72" s="235">
        <v>7446016.38123604</v>
      </c>
      <c r="L72" s="166" t="s">
        <v>24</v>
      </c>
      <c r="M72" s="166" t="s">
        <v>45</v>
      </c>
      <c r="N72" s="166" t="s">
        <v>42</v>
      </c>
      <c r="O72" s="234">
        <v>-10000000</v>
      </c>
      <c r="P72" s="166" t="s">
        <v>43</v>
      </c>
      <c r="Q72" s="170">
        <v>1.343</v>
      </c>
      <c r="R72" s="170"/>
      <c r="S72" s="235"/>
      <c r="T72" s="235">
        <v>0</v>
      </c>
      <c r="U72" s="166"/>
      <c r="V72" s="170">
        <v>1.0759000000000001</v>
      </c>
      <c r="W72" s="170">
        <v>1.0767102553920471</v>
      </c>
      <c r="X72" s="234">
        <v>-1842120.6529706854</v>
      </c>
      <c r="Y72" s="278"/>
      <c r="Z72" s="234">
        <v>-1842120.6529706854</v>
      </c>
      <c r="AA72" s="235">
        <v>0</v>
      </c>
      <c r="AB72" s="314">
        <v>18</v>
      </c>
      <c r="AC72" s="166" t="s">
        <v>93</v>
      </c>
      <c r="AD72" s="97"/>
      <c r="AE72" s="117">
        <f>-IF($X72&gt;0,$X72*(1-VLOOKUP($D72,$AH$24:$AM$33,6,FALSE))*VLOOKUP($D72,$AH$24:$AM$33,IF(($G72-$B$2)/365&lt;1,4,5),FALSE),0)</f>
        <v>0</v>
      </c>
      <c r="AF72" s="117">
        <f>-IF($X72&lt;0,$X72*(1-VLOOKUP($AB72,$AH$15:$AM$21,6,FALSE))*VLOOKUP($AB72,$AH$15:$AM$21,5,FALSE),0)</f>
        <v>7405.3250249421553</v>
      </c>
      <c r="AG72" s="103"/>
      <c r="AH72" s="43"/>
      <c r="AI72" s="43"/>
      <c r="AJ72" s="43"/>
      <c r="AK72" s="43"/>
      <c r="AL72" s="43"/>
      <c r="AM72" s="43"/>
      <c r="AN72" s="43"/>
    </row>
    <row r="73" spans="1:40" s="102" customFormat="1" ht="15.6" x14ac:dyDescent="0.3">
      <c r="A73" s="166">
        <v>2015</v>
      </c>
      <c r="B73" s="166" t="s">
        <v>91</v>
      </c>
      <c r="C73" s="166">
        <v>226</v>
      </c>
      <c r="D73" s="166" t="s">
        <v>41</v>
      </c>
      <c r="E73" s="167">
        <v>41856</v>
      </c>
      <c r="F73" s="167">
        <v>42149</v>
      </c>
      <c r="G73" s="167">
        <v>42151</v>
      </c>
      <c r="H73" s="166" t="s">
        <v>30</v>
      </c>
      <c r="I73" s="166" t="s">
        <v>25</v>
      </c>
      <c r="J73" s="166" t="s">
        <v>26</v>
      </c>
      <c r="K73" s="235">
        <v>7299270.0729927002</v>
      </c>
      <c r="L73" s="166" t="s">
        <v>30</v>
      </c>
      <c r="M73" s="166" t="s">
        <v>29</v>
      </c>
      <c r="N73" s="166" t="s">
        <v>42</v>
      </c>
      <c r="O73" s="234">
        <v>-10000000</v>
      </c>
      <c r="P73" s="166" t="s">
        <v>43</v>
      </c>
      <c r="Q73" s="170">
        <v>1.37</v>
      </c>
      <c r="R73" s="170"/>
      <c r="S73" s="235"/>
      <c r="T73" s="235">
        <v>0</v>
      </c>
      <c r="U73" s="166"/>
      <c r="V73" s="170">
        <v>1.0759000000000001</v>
      </c>
      <c r="W73" s="170">
        <v>1.0767102553920471</v>
      </c>
      <c r="X73" s="235">
        <v>1.5297645412505922E-3</v>
      </c>
      <c r="Y73" s="278"/>
      <c r="Z73" s="235">
        <v>0</v>
      </c>
      <c r="AA73" s="235">
        <v>1.5297645412505922E-3</v>
      </c>
      <c r="AB73" s="314">
        <v>18</v>
      </c>
      <c r="AC73" s="166" t="s">
        <v>31</v>
      </c>
      <c r="AD73" s="97"/>
      <c r="AE73" s="117">
        <f>-IF($X73&gt;0,$X73*(1-VLOOKUP($D73,$AH$24:$AM$33,6,FALSE))*VLOOKUP($D73,$AH$24:$AM$33,IF(($G73-$B$2)/365&lt;1,4,5),FALSE),0)</f>
        <v>-3.9773878072515397E-6</v>
      </c>
      <c r="AF73" s="117">
        <f>-IF($X73&lt;0,$X73*(1-VLOOKUP($AB73,$AH$15:$AM$21,6,FALSE))*VLOOKUP($AB73,$AH$15:$AM$21,5,FALSE),0)</f>
        <v>0</v>
      </c>
      <c r="AG73" s="103"/>
      <c r="AH73" s="43"/>
      <c r="AI73" s="43"/>
      <c r="AJ73" s="43"/>
      <c r="AK73" s="43"/>
      <c r="AL73" s="43"/>
      <c r="AM73" s="43"/>
      <c r="AN73" s="43"/>
    </row>
    <row r="74" spans="1:40" s="102" customFormat="1" ht="15.6" x14ac:dyDescent="0.3">
      <c r="A74" s="166">
        <v>2015</v>
      </c>
      <c r="B74" s="166" t="s">
        <v>91</v>
      </c>
      <c r="C74" s="166">
        <v>227</v>
      </c>
      <c r="D74" s="166" t="s">
        <v>41</v>
      </c>
      <c r="E74" s="167">
        <v>41856</v>
      </c>
      <c r="F74" s="167">
        <v>42149</v>
      </c>
      <c r="G74" s="167">
        <v>42151</v>
      </c>
      <c r="H74" s="166" t="s">
        <v>24</v>
      </c>
      <c r="I74" s="166" t="s">
        <v>29</v>
      </c>
      <c r="J74" s="166" t="s">
        <v>26</v>
      </c>
      <c r="K74" s="235">
        <v>7677543.1861804202</v>
      </c>
      <c r="L74" s="166" t="s">
        <v>24</v>
      </c>
      <c r="M74" s="166" t="s">
        <v>25</v>
      </c>
      <c r="N74" s="166" t="s">
        <v>42</v>
      </c>
      <c r="O74" s="234">
        <v>-10000000</v>
      </c>
      <c r="P74" s="166" t="s">
        <v>43</v>
      </c>
      <c r="Q74" s="170">
        <v>1.3025</v>
      </c>
      <c r="R74" s="170"/>
      <c r="S74" s="235"/>
      <c r="T74" s="235">
        <v>0</v>
      </c>
      <c r="U74" s="166"/>
      <c r="V74" s="170">
        <v>1.0759000000000001</v>
      </c>
      <c r="W74" s="170">
        <v>1.0767102553920471</v>
      </c>
      <c r="X74" s="234">
        <v>-1610545.165518515</v>
      </c>
      <c r="Y74" s="278"/>
      <c r="Z74" s="234">
        <v>-1610006.5050397497</v>
      </c>
      <c r="AA74" s="234">
        <v>-538.66047876537777</v>
      </c>
      <c r="AB74" s="314">
        <v>18</v>
      </c>
      <c r="AC74" s="166" t="s">
        <v>31</v>
      </c>
      <c r="AD74" s="97"/>
      <c r="AE74" s="117">
        <f>-IF($X74&gt;0,$X74*(1-VLOOKUP($D74,$AH$24:$AM$33,6,FALSE))*VLOOKUP($D74,$AH$24:$AM$33,IF(($G74-$B$2)/365&lt;1,4,5),FALSE),0)</f>
        <v>0</v>
      </c>
      <c r="AF74" s="117">
        <f>-IF($X74&lt;0,$X74*(1-VLOOKUP($AB74,$AH$15:$AM$21,6,FALSE))*VLOOKUP($AB74,$AH$15:$AM$21,5,FALSE),0)</f>
        <v>6474.3915653844297</v>
      </c>
      <c r="AG74" s="103"/>
      <c r="AH74" s="43"/>
      <c r="AI74" s="43"/>
      <c r="AJ74" s="43"/>
      <c r="AK74" s="43"/>
      <c r="AL74" s="43"/>
      <c r="AM74" s="43"/>
      <c r="AN74" s="43"/>
    </row>
    <row r="75" spans="1:40" s="102" customFormat="1" ht="15.6" x14ac:dyDescent="0.3">
      <c r="A75" s="166">
        <v>2015</v>
      </c>
      <c r="B75" s="166" t="s">
        <v>91</v>
      </c>
      <c r="C75" s="166">
        <v>228</v>
      </c>
      <c r="D75" s="166" t="s">
        <v>41</v>
      </c>
      <c r="E75" s="167">
        <v>41856</v>
      </c>
      <c r="F75" s="167">
        <v>42149</v>
      </c>
      <c r="G75" s="167">
        <v>42151</v>
      </c>
      <c r="H75" s="166" t="s">
        <v>24</v>
      </c>
      <c r="I75" s="166" t="s">
        <v>29</v>
      </c>
      <c r="J75" s="166" t="s">
        <v>26</v>
      </c>
      <c r="K75" s="235">
        <v>7518796.9924812</v>
      </c>
      <c r="L75" s="166" t="s">
        <v>24</v>
      </c>
      <c r="M75" s="166" t="s">
        <v>25</v>
      </c>
      <c r="N75" s="166" t="s">
        <v>42</v>
      </c>
      <c r="O75" s="234">
        <v>-10000000</v>
      </c>
      <c r="P75" s="166" t="s">
        <v>43</v>
      </c>
      <c r="Q75" s="170">
        <v>1.33</v>
      </c>
      <c r="R75" s="170">
        <v>1.3025</v>
      </c>
      <c r="S75" s="235"/>
      <c r="T75" s="235">
        <v>0</v>
      </c>
      <c r="U75" s="166"/>
      <c r="V75" s="170">
        <v>1.0759000000000001</v>
      </c>
      <c r="W75" s="170">
        <v>1.0767102553920471</v>
      </c>
      <c r="X75" s="234">
        <v>-158678.97301851847</v>
      </c>
      <c r="Y75" s="278"/>
      <c r="Z75" s="235">
        <v>0</v>
      </c>
      <c r="AA75" s="234">
        <v>-158678.97301851847</v>
      </c>
      <c r="AB75" s="314">
        <v>18</v>
      </c>
      <c r="AC75" s="166" t="s">
        <v>94</v>
      </c>
      <c r="AD75" s="97"/>
      <c r="AE75" s="117">
        <f>-IF($X75&gt;0,$X75*(1-VLOOKUP($D75,$AH$24:$AM$33,6,FALSE))*VLOOKUP($D75,$AH$24:$AM$33,IF(($G75-$B$2)/365&lt;1,4,5),FALSE),0)</f>
        <v>0</v>
      </c>
      <c r="AF75" s="117">
        <f>-IF($X75&lt;0,$X75*(1-VLOOKUP($AB75,$AH$15:$AM$21,6,FALSE))*VLOOKUP($AB75,$AH$15:$AM$21,5,FALSE),0)</f>
        <v>637.88947153444428</v>
      </c>
      <c r="AG75" s="103"/>
      <c r="AH75" s="43"/>
      <c r="AI75" s="43"/>
      <c r="AJ75" s="43"/>
      <c r="AK75" s="43"/>
      <c r="AL75" s="43"/>
      <c r="AM75" s="43"/>
      <c r="AN75" s="43"/>
    </row>
    <row r="76" spans="1:40" s="102" customFormat="1" ht="15.6" x14ac:dyDescent="0.3">
      <c r="A76" s="166">
        <v>2015</v>
      </c>
      <c r="B76" s="166" t="s">
        <v>95</v>
      </c>
      <c r="C76" s="166">
        <v>234</v>
      </c>
      <c r="D76" s="166" t="s">
        <v>41</v>
      </c>
      <c r="E76" s="167">
        <v>41856</v>
      </c>
      <c r="F76" s="167"/>
      <c r="G76" s="167">
        <v>42184</v>
      </c>
      <c r="H76" s="166" t="s">
        <v>24</v>
      </c>
      <c r="I76" s="166" t="s">
        <v>45</v>
      </c>
      <c r="J76" s="166" t="s">
        <v>26</v>
      </c>
      <c r="K76" s="234">
        <v>-5216095.3800298097</v>
      </c>
      <c r="L76" s="166" t="s">
        <v>30</v>
      </c>
      <c r="M76" s="166" t="s">
        <v>45</v>
      </c>
      <c r="N76" s="166" t="s">
        <v>42</v>
      </c>
      <c r="O76" s="235">
        <v>7000000</v>
      </c>
      <c r="P76" s="166" t="s">
        <v>43</v>
      </c>
      <c r="Q76" s="170">
        <v>1.3420000000000001</v>
      </c>
      <c r="R76" s="170"/>
      <c r="S76" s="235"/>
      <c r="T76" s="235">
        <v>0</v>
      </c>
      <c r="U76" s="166"/>
      <c r="V76" s="170">
        <v>1.0759000000000001</v>
      </c>
      <c r="W76" s="170">
        <v>1.077238141035006</v>
      </c>
      <c r="X76" s="235">
        <v>1282718.8795538703</v>
      </c>
      <c r="Y76" s="277">
        <v>-1235474.27295104</v>
      </c>
      <c r="Z76" s="235">
        <v>1282718.8795538703</v>
      </c>
      <c r="AA76" s="235">
        <v>0</v>
      </c>
      <c r="AB76" s="314">
        <v>18</v>
      </c>
      <c r="AC76" s="166" t="s">
        <v>92</v>
      </c>
      <c r="AD76" s="97"/>
      <c r="AE76" s="117">
        <f>-IF($X76&gt;0,$X76*(1-VLOOKUP($D76,$AH$24:$AM$33,6,FALSE))*VLOOKUP($D76,$AH$24:$AM$33,IF(($G76-$B$2)/365&lt;1,4,5),FALSE),0)</f>
        <v>-3335.0690868400629</v>
      </c>
      <c r="AF76" s="117">
        <f>-IF($X76&lt;0,$X76*(1-VLOOKUP($AB76,$AH$15:$AM$21,6,FALSE))*VLOOKUP($AB76,$AH$15:$AM$21,5,FALSE),0)</f>
        <v>0</v>
      </c>
      <c r="AG76" s="103"/>
      <c r="AH76" s="43"/>
      <c r="AI76" s="43"/>
      <c r="AJ76" s="43"/>
      <c r="AK76" s="43"/>
      <c r="AL76" s="43"/>
      <c r="AM76" s="43"/>
      <c r="AN76" s="43"/>
    </row>
    <row r="77" spans="1:40" s="102" customFormat="1" ht="15.6" x14ac:dyDescent="0.3">
      <c r="A77" s="166">
        <v>2015</v>
      </c>
      <c r="B77" s="166" t="s">
        <v>95</v>
      </c>
      <c r="C77" s="166">
        <v>235</v>
      </c>
      <c r="D77" s="166" t="s">
        <v>56</v>
      </c>
      <c r="E77" s="167">
        <v>41856</v>
      </c>
      <c r="F77" s="167"/>
      <c r="G77" s="167">
        <v>42184</v>
      </c>
      <c r="H77" s="166" t="s">
        <v>30</v>
      </c>
      <c r="I77" s="166" t="s">
        <v>45</v>
      </c>
      <c r="J77" s="166" t="s">
        <v>26</v>
      </c>
      <c r="K77" s="235">
        <v>5216095.3800298097</v>
      </c>
      <c r="L77" s="166" t="s">
        <v>24</v>
      </c>
      <c r="M77" s="166" t="s">
        <v>45</v>
      </c>
      <c r="N77" s="166" t="s">
        <v>42</v>
      </c>
      <c r="O77" s="234">
        <v>-7000000</v>
      </c>
      <c r="P77" s="166" t="s">
        <v>43</v>
      </c>
      <c r="Q77" s="170">
        <v>1.3420000000000001</v>
      </c>
      <c r="R77" s="170"/>
      <c r="S77" s="235"/>
      <c r="T77" s="235">
        <v>0</v>
      </c>
      <c r="U77" s="166"/>
      <c r="V77" s="170">
        <v>1.0759000000000001</v>
      </c>
      <c r="W77" s="170">
        <v>1.077238141035006</v>
      </c>
      <c r="X77" s="234">
        <v>-1282718.8795538703</v>
      </c>
      <c r="Y77" s="278"/>
      <c r="Z77" s="234">
        <v>-1282718.8795538703</v>
      </c>
      <c r="AA77" s="235">
        <v>0</v>
      </c>
      <c r="AB77" s="314">
        <v>18</v>
      </c>
      <c r="AC77" s="166" t="s">
        <v>96</v>
      </c>
      <c r="AD77" s="97"/>
      <c r="AE77" s="117">
        <f>-IF($X77&gt;0,$X77*(1-VLOOKUP($D77,$AH$24:$AM$33,6,FALSE))*VLOOKUP($D77,$AH$24:$AM$33,IF(($G77-$B$2)/365&lt;1,4,5),FALSE),0)</f>
        <v>0</v>
      </c>
      <c r="AF77" s="117">
        <f>-IF($X77&lt;0,$X77*(1-VLOOKUP($AB77,$AH$15:$AM$21,6,FALSE))*VLOOKUP($AB77,$AH$15:$AM$21,5,FALSE),0)</f>
        <v>5156.5298958065587</v>
      </c>
      <c r="AG77" s="103"/>
      <c r="AH77" s="43"/>
      <c r="AI77" s="43"/>
      <c r="AJ77" s="43"/>
      <c r="AK77" s="43"/>
      <c r="AL77" s="43"/>
      <c r="AM77" s="43"/>
      <c r="AN77" s="43"/>
    </row>
    <row r="78" spans="1:40" s="102" customFormat="1" ht="15.6" x14ac:dyDescent="0.3">
      <c r="A78" s="166">
        <v>2015</v>
      </c>
      <c r="B78" s="166" t="s">
        <v>95</v>
      </c>
      <c r="C78" s="166">
        <v>231</v>
      </c>
      <c r="D78" s="166" t="s">
        <v>41</v>
      </c>
      <c r="E78" s="167">
        <v>41856</v>
      </c>
      <c r="F78" s="167">
        <v>42180</v>
      </c>
      <c r="G78" s="167">
        <v>42184</v>
      </c>
      <c r="H78" s="166" t="s">
        <v>30</v>
      </c>
      <c r="I78" s="166" t="s">
        <v>25</v>
      </c>
      <c r="J78" s="166" t="s">
        <v>26</v>
      </c>
      <c r="K78" s="235">
        <v>5109489.0510948896</v>
      </c>
      <c r="L78" s="166" t="s">
        <v>30</v>
      </c>
      <c r="M78" s="166" t="s">
        <v>29</v>
      </c>
      <c r="N78" s="166" t="s">
        <v>42</v>
      </c>
      <c r="O78" s="234">
        <v>-7000000</v>
      </c>
      <c r="P78" s="166" t="s">
        <v>43</v>
      </c>
      <c r="Q78" s="170">
        <v>1.37</v>
      </c>
      <c r="R78" s="170"/>
      <c r="S78" s="235"/>
      <c r="T78" s="235">
        <v>0</v>
      </c>
      <c r="U78" s="166"/>
      <c r="V78" s="170">
        <v>1.0759000000000001</v>
      </c>
      <c r="W78" s="170">
        <v>1.077238141035006</v>
      </c>
      <c r="X78" s="235">
        <v>0.23914189451778536</v>
      </c>
      <c r="Y78" s="278"/>
      <c r="Z78" s="235">
        <v>0</v>
      </c>
      <c r="AA78" s="235">
        <v>0.23914189451778536</v>
      </c>
      <c r="AB78" s="314">
        <v>18</v>
      </c>
      <c r="AC78" s="166" t="s">
        <v>31</v>
      </c>
      <c r="AD78" s="97"/>
      <c r="AE78" s="117">
        <f>-IF($X78&gt;0,$X78*(1-VLOOKUP($D78,$AH$24:$AM$33,6,FALSE))*VLOOKUP($D78,$AH$24:$AM$33,IF(($G78-$B$2)/365&lt;1,4,5),FALSE),0)</f>
        <v>-6.2176892574624201E-4</v>
      </c>
      <c r="AF78" s="117">
        <f>-IF($X78&lt;0,$X78*(1-VLOOKUP($AB78,$AH$15:$AM$21,6,FALSE))*VLOOKUP($AB78,$AH$15:$AM$21,5,FALSE),0)</f>
        <v>0</v>
      </c>
      <c r="AG78" s="103"/>
      <c r="AH78" s="43"/>
      <c r="AI78" s="43"/>
      <c r="AJ78" s="43"/>
      <c r="AK78" s="43"/>
      <c r="AL78" s="43"/>
      <c r="AM78" s="43"/>
      <c r="AN78" s="43"/>
    </row>
    <row r="79" spans="1:40" s="102" customFormat="1" ht="15.6" x14ac:dyDescent="0.3">
      <c r="A79" s="166">
        <v>2015</v>
      </c>
      <c r="B79" s="166" t="s">
        <v>95</v>
      </c>
      <c r="C79" s="166">
        <v>232</v>
      </c>
      <c r="D79" s="166" t="s">
        <v>41</v>
      </c>
      <c r="E79" s="167">
        <v>41856</v>
      </c>
      <c r="F79" s="167">
        <v>42180</v>
      </c>
      <c r="G79" s="167">
        <v>42184</v>
      </c>
      <c r="H79" s="166" t="s">
        <v>24</v>
      </c>
      <c r="I79" s="166" t="s">
        <v>29</v>
      </c>
      <c r="J79" s="166" t="s">
        <v>26</v>
      </c>
      <c r="K79" s="235">
        <v>5405405.4054054096</v>
      </c>
      <c r="L79" s="166" t="s">
        <v>24</v>
      </c>
      <c r="M79" s="166" t="s">
        <v>25</v>
      </c>
      <c r="N79" s="166" t="s">
        <v>42</v>
      </c>
      <c r="O79" s="234">
        <v>-7000000</v>
      </c>
      <c r="P79" s="166" t="s">
        <v>43</v>
      </c>
      <c r="Q79" s="170">
        <v>1.2949999999999999</v>
      </c>
      <c r="R79" s="170"/>
      <c r="S79" s="235"/>
      <c r="T79" s="235">
        <v>0</v>
      </c>
      <c r="U79" s="166"/>
      <c r="V79" s="170">
        <v>1.0759000000000001</v>
      </c>
      <c r="W79" s="170">
        <v>1.077238141035006</v>
      </c>
      <c r="X79" s="234">
        <v>-1093344.4646295286</v>
      </c>
      <c r="Y79" s="278"/>
      <c r="Z79" s="234">
        <v>-1092693.5138126127</v>
      </c>
      <c r="AA79" s="234">
        <v>-650.95081691583619</v>
      </c>
      <c r="AB79" s="314">
        <v>18</v>
      </c>
      <c r="AC79" s="166" t="s">
        <v>31</v>
      </c>
      <c r="AD79" s="97"/>
      <c r="AE79" s="117">
        <f>-IF($X79&gt;0,$X79*(1-VLOOKUP($D79,$AH$24:$AM$33,6,FALSE))*VLOOKUP($D79,$AH$24:$AM$33,IF(($G79-$B$2)/365&lt;1,4,5),FALSE),0)</f>
        <v>0</v>
      </c>
      <c r="AF79" s="117">
        <f t="shared" ref="AF79:AF142" si="0">-IF($X79&lt;0,$X79*(1-VLOOKUP($AB79,$AH$15:$AM$21,6,FALSE))*VLOOKUP($AB79,$AH$15:$AM$21,5,FALSE),0)</f>
        <v>4395.2447478107051</v>
      </c>
      <c r="AG79" s="103"/>
      <c r="AH79" s="43"/>
      <c r="AI79" s="43"/>
      <c r="AJ79" s="43"/>
      <c r="AK79" s="43"/>
      <c r="AL79" s="43"/>
      <c r="AM79" s="43"/>
      <c r="AN79" s="43"/>
    </row>
    <row r="80" spans="1:40" s="102" customFormat="1" ht="15.6" x14ac:dyDescent="0.3">
      <c r="A80" s="166">
        <v>2015</v>
      </c>
      <c r="B80" s="166" t="s">
        <v>95</v>
      </c>
      <c r="C80" s="166">
        <v>233</v>
      </c>
      <c r="D80" s="166" t="s">
        <v>41</v>
      </c>
      <c r="E80" s="167">
        <v>41856</v>
      </c>
      <c r="F80" s="167">
        <v>42180</v>
      </c>
      <c r="G80" s="167">
        <v>42184</v>
      </c>
      <c r="H80" s="166" t="s">
        <v>24</v>
      </c>
      <c r="I80" s="166" t="s">
        <v>29</v>
      </c>
      <c r="J80" s="166" t="s">
        <v>26</v>
      </c>
      <c r="K80" s="235">
        <v>5263157.8947368404</v>
      </c>
      <c r="L80" s="166" t="s">
        <v>24</v>
      </c>
      <c r="M80" s="166" t="s">
        <v>25</v>
      </c>
      <c r="N80" s="166" t="s">
        <v>42</v>
      </c>
      <c r="O80" s="234">
        <v>-7000000</v>
      </c>
      <c r="P80" s="166" t="s">
        <v>43</v>
      </c>
      <c r="Q80" s="170">
        <v>1.33</v>
      </c>
      <c r="R80" s="170">
        <v>1.2949999999999999</v>
      </c>
      <c r="S80" s="235"/>
      <c r="T80" s="235">
        <v>0</v>
      </c>
      <c r="U80" s="166"/>
      <c r="V80" s="170">
        <v>1.0759000000000001</v>
      </c>
      <c r="W80" s="170">
        <v>1.077238141035006</v>
      </c>
      <c r="X80" s="234">
        <v>-142130.04746340591</v>
      </c>
      <c r="Y80" s="278"/>
      <c r="Z80" s="235">
        <v>0</v>
      </c>
      <c r="AA80" s="234">
        <v>-142130.04746340591</v>
      </c>
      <c r="AB80" s="314">
        <v>18</v>
      </c>
      <c r="AC80" s="166" t="s">
        <v>94</v>
      </c>
      <c r="AD80" s="97"/>
      <c r="AE80" s="117">
        <f>-IF($X80&gt;0,$X80*(1-VLOOKUP($D80,$AH$24:$AM$33,6,FALSE))*VLOOKUP($D80,$AH$24:$AM$33,IF(($G80-$B$2)/365&lt;1,4,5),FALSE),0)</f>
        <v>0</v>
      </c>
      <c r="AF80" s="117">
        <f t="shared" si="0"/>
        <v>571.36279080289182</v>
      </c>
      <c r="AG80" s="103"/>
      <c r="AH80" s="43"/>
      <c r="AI80" s="43"/>
      <c r="AJ80" s="43"/>
      <c r="AK80" s="43"/>
      <c r="AL80" s="43"/>
      <c r="AM80" s="43"/>
      <c r="AN80" s="43"/>
    </row>
    <row r="81" spans="1:40" s="102" customFormat="1" ht="15.6" x14ac:dyDescent="0.3">
      <c r="A81" s="166">
        <v>2015</v>
      </c>
      <c r="B81" s="166" t="s">
        <v>97</v>
      </c>
      <c r="C81" s="166">
        <v>239</v>
      </c>
      <c r="D81" s="166" t="s">
        <v>41</v>
      </c>
      <c r="E81" s="167">
        <v>41856</v>
      </c>
      <c r="F81" s="167"/>
      <c r="G81" s="167">
        <v>42184</v>
      </c>
      <c r="H81" s="166" t="s">
        <v>24</v>
      </c>
      <c r="I81" s="166" t="s">
        <v>45</v>
      </c>
      <c r="J81" s="166" t="s">
        <v>26</v>
      </c>
      <c r="K81" s="234">
        <v>-5216095.3800298097</v>
      </c>
      <c r="L81" s="166" t="s">
        <v>30</v>
      </c>
      <c r="M81" s="166" t="s">
        <v>45</v>
      </c>
      <c r="N81" s="166" t="s">
        <v>42</v>
      </c>
      <c r="O81" s="235">
        <v>7000000</v>
      </c>
      <c r="P81" s="166" t="s">
        <v>43</v>
      </c>
      <c r="Q81" s="170">
        <v>1.3420000000000001</v>
      </c>
      <c r="R81" s="170"/>
      <c r="S81" s="235"/>
      <c r="T81" s="235">
        <v>0</v>
      </c>
      <c r="U81" s="166"/>
      <c r="V81" s="170">
        <v>1.0759000000000001</v>
      </c>
      <c r="W81" s="170">
        <v>1.077238141035006</v>
      </c>
      <c r="X81" s="235">
        <v>1282718.8795538703</v>
      </c>
      <c r="Y81" s="277">
        <v>-1235474.27295104</v>
      </c>
      <c r="Z81" s="235">
        <v>1282718.8795538703</v>
      </c>
      <c r="AA81" s="235">
        <v>0</v>
      </c>
      <c r="AB81" s="314">
        <v>18</v>
      </c>
      <c r="AC81" s="166" t="s">
        <v>92</v>
      </c>
      <c r="AD81" s="97"/>
      <c r="AE81" s="117">
        <f>-IF($X81&gt;0,$X81*(1-VLOOKUP($D81,$AH$24:$AM$33,6,FALSE))*VLOOKUP($D81,$AH$24:$AM$33,IF(($G81-$B$2)/365&lt;1,4,5),FALSE),0)</f>
        <v>-3335.0690868400629</v>
      </c>
      <c r="AF81" s="117">
        <f t="shared" si="0"/>
        <v>0</v>
      </c>
      <c r="AG81" s="103"/>
      <c r="AH81" s="43"/>
      <c r="AI81" s="43"/>
      <c r="AJ81" s="43"/>
      <c r="AK81" s="43"/>
      <c r="AL81" s="43"/>
      <c r="AM81" s="43"/>
      <c r="AN81" s="43"/>
    </row>
    <row r="82" spans="1:40" s="102" customFormat="1" ht="15.6" x14ac:dyDescent="0.3">
      <c r="A82" s="166">
        <v>2015</v>
      </c>
      <c r="B82" s="166" t="s">
        <v>97</v>
      </c>
      <c r="C82" s="166">
        <v>240</v>
      </c>
      <c r="D82" s="166" t="s">
        <v>56</v>
      </c>
      <c r="E82" s="167">
        <v>41856</v>
      </c>
      <c r="F82" s="167"/>
      <c r="G82" s="167">
        <v>42184</v>
      </c>
      <c r="H82" s="166" t="s">
        <v>30</v>
      </c>
      <c r="I82" s="166" t="s">
        <v>45</v>
      </c>
      <c r="J82" s="166" t="s">
        <v>26</v>
      </c>
      <c r="K82" s="235">
        <v>5216095.3800298097</v>
      </c>
      <c r="L82" s="166" t="s">
        <v>24</v>
      </c>
      <c r="M82" s="166" t="s">
        <v>45</v>
      </c>
      <c r="N82" s="166" t="s">
        <v>42</v>
      </c>
      <c r="O82" s="234">
        <v>-7000000</v>
      </c>
      <c r="P82" s="166" t="s">
        <v>43</v>
      </c>
      <c r="Q82" s="170">
        <v>1.3420000000000001</v>
      </c>
      <c r="R82" s="170"/>
      <c r="S82" s="235"/>
      <c r="T82" s="235">
        <v>0</v>
      </c>
      <c r="U82" s="166"/>
      <c r="V82" s="170">
        <v>1.0759000000000001</v>
      </c>
      <c r="W82" s="170">
        <v>1.077238141035006</v>
      </c>
      <c r="X82" s="234">
        <v>-1282718.8795538703</v>
      </c>
      <c r="Y82" s="278"/>
      <c r="Z82" s="234">
        <v>-1282718.8795538703</v>
      </c>
      <c r="AA82" s="235">
        <v>0</v>
      </c>
      <c r="AB82" s="314">
        <v>18</v>
      </c>
      <c r="AC82" s="166" t="s">
        <v>98</v>
      </c>
      <c r="AD82" s="97"/>
      <c r="AE82" s="117">
        <f>-IF($X82&gt;0,$X82*(1-VLOOKUP($D82,$AH$24:$AM$33,6,FALSE))*VLOOKUP($D82,$AH$24:$AM$33,IF(($G82-$B$2)/365&lt;1,4,5),FALSE),0)</f>
        <v>0</v>
      </c>
      <c r="AF82" s="117">
        <f t="shared" si="0"/>
        <v>5156.5298958065587</v>
      </c>
      <c r="AG82" s="103"/>
      <c r="AH82" s="43"/>
      <c r="AI82" s="43"/>
      <c r="AJ82" s="43"/>
      <c r="AK82" s="43"/>
      <c r="AL82" s="43"/>
      <c r="AM82" s="43"/>
      <c r="AN82" s="43"/>
    </row>
    <row r="83" spans="1:40" s="102" customFormat="1" ht="15.6" x14ac:dyDescent="0.3">
      <c r="A83" s="166">
        <v>2015</v>
      </c>
      <c r="B83" s="166" t="s">
        <v>97</v>
      </c>
      <c r="C83" s="166">
        <v>236</v>
      </c>
      <c r="D83" s="166" t="s">
        <v>41</v>
      </c>
      <c r="E83" s="167">
        <v>41856</v>
      </c>
      <c r="F83" s="167">
        <v>42180</v>
      </c>
      <c r="G83" s="167">
        <v>42184</v>
      </c>
      <c r="H83" s="166" t="s">
        <v>30</v>
      </c>
      <c r="I83" s="166" t="s">
        <v>25</v>
      </c>
      <c r="J83" s="166" t="s">
        <v>26</v>
      </c>
      <c r="K83" s="235">
        <v>5109489.0510948896</v>
      </c>
      <c r="L83" s="166" t="s">
        <v>30</v>
      </c>
      <c r="M83" s="166" t="s">
        <v>29</v>
      </c>
      <c r="N83" s="166" t="s">
        <v>42</v>
      </c>
      <c r="O83" s="234">
        <v>-7000000</v>
      </c>
      <c r="P83" s="166" t="s">
        <v>43</v>
      </c>
      <c r="Q83" s="170">
        <v>1.37</v>
      </c>
      <c r="R83" s="170"/>
      <c r="S83" s="235"/>
      <c r="T83" s="235">
        <v>0</v>
      </c>
      <c r="U83" s="166"/>
      <c r="V83" s="170">
        <v>1.0759000000000001</v>
      </c>
      <c r="W83" s="170">
        <v>1.077238141035006</v>
      </c>
      <c r="X83" s="235">
        <v>0.23914189451778536</v>
      </c>
      <c r="Y83" s="278"/>
      <c r="Z83" s="235">
        <v>0</v>
      </c>
      <c r="AA83" s="235">
        <v>0.23914189451778536</v>
      </c>
      <c r="AB83" s="314">
        <v>18</v>
      </c>
      <c r="AC83" s="166" t="s">
        <v>31</v>
      </c>
      <c r="AD83" s="97"/>
      <c r="AE83" s="117">
        <f>-IF($X83&gt;0,$X83*(1-VLOOKUP($D83,$AH$24:$AM$33,6,FALSE))*VLOOKUP($D83,$AH$24:$AM$33,IF(($G83-$B$2)/365&lt;1,4,5),FALSE),0)</f>
        <v>-6.2176892574624201E-4</v>
      </c>
      <c r="AF83" s="117">
        <f t="shared" si="0"/>
        <v>0</v>
      </c>
      <c r="AG83" s="103"/>
      <c r="AH83" s="43"/>
      <c r="AI83" s="43"/>
      <c r="AJ83" s="43"/>
      <c r="AK83" s="43"/>
      <c r="AL83" s="43"/>
      <c r="AM83" s="43"/>
      <c r="AN83" s="43"/>
    </row>
    <row r="84" spans="1:40" s="102" customFormat="1" ht="15.6" x14ac:dyDescent="0.3">
      <c r="A84" s="166">
        <v>2015</v>
      </c>
      <c r="B84" s="166" t="s">
        <v>97</v>
      </c>
      <c r="C84" s="166">
        <v>237</v>
      </c>
      <c r="D84" s="166" t="s">
        <v>41</v>
      </c>
      <c r="E84" s="167">
        <v>41856</v>
      </c>
      <c r="F84" s="167">
        <v>42180</v>
      </c>
      <c r="G84" s="167">
        <v>42184</v>
      </c>
      <c r="H84" s="166" t="s">
        <v>24</v>
      </c>
      <c r="I84" s="166" t="s">
        <v>29</v>
      </c>
      <c r="J84" s="166" t="s">
        <v>26</v>
      </c>
      <c r="K84" s="235">
        <v>5405405.4054054096</v>
      </c>
      <c r="L84" s="166" t="s">
        <v>24</v>
      </c>
      <c r="M84" s="166" t="s">
        <v>25</v>
      </c>
      <c r="N84" s="166" t="s">
        <v>42</v>
      </c>
      <c r="O84" s="234">
        <v>-7000000</v>
      </c>
      <c r="P84" s="166" t="s">
        <v>43</v>
      </c>
      <c r="Q84" s="170">
        <v>1.2949999999999999</v>
      </c>
      <c r="R84" s="170"/>
      <c r="S84" s="235"/>
      <c r="T84" s="235">
        <v>0</v>
      </c>
      <c r="U84" s="166"/>
      <c r="V84" s="170">
        <v>1.0759000000000001</v>
      </c>
      <c r="W84" s="170">
        <v>1.077238141035006</v>
      </c>
      <c r="X84" s="234">
        <v>-1093344.4646295286</v>
      </c>
      <c r="Y84" s="278"/>
      <c r="Z84" s="234">
        <v>-1092693.5138126127</v>
      </c>
      <c r="AA84" s="234">
        <v>-650.95081691583619</v>
      </c>
      <c r="AB84" s="314">
        <v>18</v>
      </c>
      <c r="AC84" s="166" t="s">
        <v>31</v>
      </c>
      <c r="AD84" s="97"/>
      <c r="AE84" s="117">
        <f>-IF($X84&gt;0,$X84*(1-VLOOKUP($D84,$AH$24:$AM$33,6,FALSE))*VLOOKUP($D84,$AH$24:$AM$33,IF(($G84-$B$2)/365&lt;1,4,5),FALSE),0)</f>
        <v>0</v>
      </c>
      <c r="AF84" s="117">
        <f t="shared" si="0"/>
        <v>4395.2447478107051</v>
      </c>
      <c r="AG84" s="103"/>
      <c r="AH84" s="43"/>
      <c r="AI84" s="43"/>
      <c r="AJ84" s="43"/>
      <c r="AK84" s="43"/>
      <c r="AL84" s="43"/>
      <c r="AM84" s="43"/>
      <c r="AN84" s="43"/>
    </row>
    <row r="85" spans="1:40" s="102" customFormat="1" ht="15.6" x14ac:dyDescent="0.3">
      <c r="A85" s="166">
        <v>2015</v>
      </c>
      <c r="B85" s="166" t="s">
        <v>97</v>
      </c>
      <c r="C85" s="166">
        <v>238</v>
      </c>
      <c r="D85" s="166" t="s">
        <v>41</v>
      </c>
      <c r="E85" s="167">
        <v>41856</v>
      </c>
      <c r="F85" s="167">
        <v>42180</v>
      </c>
      <c r="G85" s="167">
        <v>42184</v>
      </c>
      <c r="H85" s="166" t="s">
        <v>24</v>
      </c>
      <c r="I85" s="166" t="s">
        <v>29</v>
      </c>
      <c r="J85" s="166" t="s">
        <v>26</v>
      </c>
      <c r="K85" s="235">
        <v>5263157.8947368404</v>
      </c>
      <c r="L85" s="166" t="s">
        <v>24</v>
      </c>
      <c r="M85" s="166" t="s">
        <v>25</v>
      </c>
      <c r="N85" s="166" t="s">
        <v>42</v>
      </c>
      <c r="O85" s="234">
        <v>-7000000</v>
      </c>
      <c r="P85" s="166" t="s">
        <v>43</v>
      </c>
      <c r="Q85" s="170">
        <v>1.33</v>
      </c>
      <c r="R85" s="170">
        <v>1.2949999999999999</v>
      </c>
      <c r="S85" s="235"/>
      <c r="T85" s="235">
        <v>0</v>
      </c>
      <c r="U85" s="166"/>
      <c r="V85" s="170">
        <v>1.0759000000000001</v>
      </c>
      <c r="W85" s="170">
        <v>1.077238141035006</v>
      </c>
      <c r="X85" s="234">
        <v>-142130.04746340591</v>
      </c>
      <c r="Y85" s="278"/>
      <c r="Z85" s="235">
        <v>0</v>
      </c>
      <c r="AA85" s="234">
        <v>-142130.04746340591</v>
      </c>
      <c r="AB85" s="314">
        <v>18</v>
      </c>
      <c r="AC85" s="166" t="s">
        <v>94</v>
      </c>
      <c r="AD85" s="97"/>
      <c r="AE85" s="117">
        <f>-IF($X85&gt;0,$X85*(1-VLOOKUP($D85,$AH$24:$AM$33,6,FALSE))*VLOOKUP($D85,$AH$24:$AM$33,IF(($G85-$B$2)/365&lt;1,4,5),FALSE),0)</f>
        <v>0</v>
      </c>
      <c r="AF85" s="117">
        <f t="shared" si="0"/>
        <v>571.36279080289182</v>
      </c>
      <c r="AG85" s="103"/>
      <c r="AH85" s="43"/>
      <c r="AI85" s="43"/>
      <c r="AJ85" s="43"/>
      <c r="AK85" s="43"/>
      <c r="AL85" s="43"/>
      <c r="AM85" s="43"/>
      <c r="AN85" s="43"/>
    </row>
    <row r="86" spans="1:40" s="102" customFormat="1" ht="15.6" x14ac:dyDescent="0.3">
      <c r="A86" s="166">
        <v>2015</v>
      </c>
      <c r="B86" s="166" t="s">
        <v>99</v>
      </c>
      <c r="C86" s="166">
        <v>220</v>
      </c>
      <c r="D86" s="166" t="s">
        <v>23</v>
      </c>
      <c r="E86" s="167">
        <v>41856</v>
      </c>
      <c r="F86" s="167">
        <v>42181</v>
      </c>
      <c r="G86" s="167">
        <v>42185</v>
      </c>
      <c r="H86" s="166" t="s">
        <v>30</v>
      </c>
      <c r="I86" s="166" t="s">
        <v>25</v>
      </c>
      <c r="J86" s="166" t="s">
        <v>26</v>
      </c>
      <c r="K86" s="235">
        <v>11734506.784011699</v>
      </c>
      <c r="L86" s="166" t="s">
        <v>30</v>
      </c>
      <c r="M86" s="166" t="s">
        <v>29</v>
      </c>
      <c r="N86" s="166" t="s">
        <v>42</v>
      </c>
      <c r="O86" s="234">
        <v>-16000000</v>
      </c>
      <c r="P86" s="166" t="s">
        <v>43</v>
      </c>
      <c r="Q86" s="170">
        <v>1.3634999999999999</v>
      </c>
      <c r="R86" s="170"/>
      <c r="S86" s="235"/>
      <c r="T86" s="235">
        <v>0</v>
      </c>
      <c r="U86" s="166"/>
      <c r="V86" s="170">
        <v>1.0759000000000001</v>
      </c>
      <c r="W86" s="170">
        <v>1.0772553814361483</v>
      </c>
      <c r="X86" s="235">
        <v>0.94376929936970488</v>
      </c>
      <c r="Y86" s="277">
        <v>-2732598.3192969421</v>
      </c>
      <c r="Z86" s="235">
        <v>0</v>
      </c>
      <c r="AA86" s="235">
        <v>0.94376929936970488</v>
      </c>
      <c r="AB86" s="314">
        <v>18</v>
      </c>
      <c r="AC86" s="166" t="s">
        <v>31</v>
      </c>
      <c r="AD86" s="97"/>
      <c r="AE86" s="117">
        <f>-IF($X86&gt;0,$X86*(1-VLOOKUP($D86,$AH$24:$AM$33,6,FALSE))*VLOOKUP($D86,$AH$24:$AM$33,IF(($G86-$B$2)/365&lt;1,4,5),FALSE),0)</f>
        <v>-4.0204572153149428E-3</v>
      </c>
      <c r="AF86" s="117">
        <f t="shared" si="0"/>
        <v>0</v>
      </c>
      <c r="AG86" s="103"/>
      <c r="AH86" s="43"/>
      <c r="AI86" s="43"/>
      <c r="AJ86" s="43"/>
      <c r="AK86" s="43"/>
      <c r="AL86" s="43"/>
      <c r="AM86" s="43"/>
      <c r="AN86" s="43"/>
    </row>
    <row r="87" spans="1:40" s="102" customFormat="1" ht="15.6" x14ac:dyDescent="0.3">
      <c r="A87" s="166">
        <v>2015</v>
      </c>
      <c r="B87" s="166" t="s">
        <v>99</v>
      </c>
      <c r="C87" s="166">
        <v>221</v>
      </c>
      <c r="D87" s="166" t="s">
        <v>23</v>
      </c>
      <c r="E87" s="167">
        <v>41856</v>
      </c>
      <c r="F87" s="167">
        <v>42181</v>
      </c>
      <c r="G87" s="167">
        <v>42185</v>
      </c>
      <c r="H87" s="166" t="s">
        <v>24</v>
      </c>
      <c r="I87" s="166" t="s">
        <v>29</v>
      </c>
      <c r="J87" s="166" t="s">
        <v>26</v>
      </c>
      <c r="K87" s="235">
        <v>12403100.775193799</v>
      </c>
      <c r="L87" s="166" t="s">
        <v>24</v>
      </c>
      <c r="M87" s="166" t="s">
        <v>25</v>
      </c>
      <c r="N87" s="166" t="s">
        <v>42</v>
      </c>
      <c r="O87" s="234">
        <v>-16000000</v>
      </c>
      <c r="P87" s="166" t="s">
        <v>43</v>
      </c>
      <c r="Q87" s="170">
        <v>1.29</v>
      </c>
      <c r="R87" s="170"/>
      <c r="S87" s="235"/>
      <c r="T87" s="235">
        <v>0</v>
      </c>
      <c r="U87" s="166"/>
      <c r="V87" s="170">
        <v>1.0759000000000001</v>
      </c>
      <c r="W87" s="170">
        <v>1.0772553814361483</v>
      </c>
      <c r="X87" s="234">
        <v>-2450963.8792888923</v>
      </c>
      <c r="Y87" s="278"/>
      <c r="Z87" s="234">
        <v>-2449459.0501927529</v>
      </c>
      <c r="AA87" s="234">
        <v>-1504.8290961394086</v>
      </c>
      <c r="AB87" s="314">
        <v>18</v>
      </c>
      <c r="AC87" s="166" t="s">
        <v>31</v>
      </c>
      <c r="AD87" s="97"/>
      <c r="AE87" s="117">
        <f>-IF($X87&gt;0,$X87*(1-VLOOKUP($D87,$AH$24:$AM$33,6,FALSE))*VLOOKUP($D87,$AH$24:$AM$33,IF(($G87-$B$2)/365&lt;1,4,5),FALSE),0)</f>
        <v>0</v>
      </c>
      <c r="AF87" s="117">
        <f t="shared" si="0"/>
        <v>9852.8747947413467</v>
      </c>
      <c r="AG87" s="103"/>
      <c r="AH87" s="43"/>
      <c r="AI87" s="43"/>
      <c r="AJ87" s="43"/>
      <c r="AK87" s="43"/>
      <c r="AL87" s="43"/>
      <c r="AM87" s="43"/>
      <c r="AN87" s="43"/>
    </row>
    <row r="88" spans="1:40" s="102" customFormat="1" ht="15.6" x14ac:dyDescent="0.3">
      <c r="A88" s="166">
        <v>2015</v>
      </c>
      <c r="B88" s="166" t="s">
        <v>99</v>
      </c>
      <c r="C88" s="166">
        <v>222</v>
      </c>
      <c r="D88" s="166" t="s">
        <v>23</v>
      </c>
      <c r="E88" s="167">
        <v>41856</v>
      </c>
      <c r="F88" s="167">
        <v>42181</v>
      </c>
      <c r="G88" s="167">
        <v>42185</v>
      </c>
      <c r="H88" s="166" t="s">
        <v>24</v>
      </c>
      <c r="I88" s="166" t="s">
        <v>29</v>
      </c>
      <c r="J88" s="166" t="s">
        <v>26</v>
      </c>
      <c r="K88" s="235">
        <v>12121212.121212101</v>
      </c>
      <c r="L88" s="166" t="s">
        <v>24</v>
      </c>
      <c r="M88" s="166" t="s">
        <v>25</v>
      </c>
      <c r="N88" s="166" t="s">
        <v>42</v>
      </c>
      <c r="O88" s="234">
        <v>-16000000</v>
      </c>
      <c r="P88" s="166" t="s">
        <v>43</v>
      </c>
      <c r="Q88" s="170">
        <v>1.32</v>
      </c>
      <c r="R88" s="170">
        <v>1.29</v>
      </c>
      <c r="S88" s="235"/>
      <c r="T88" s="235">
        <v>0</v>
      </c>
      <c r="U88" s="166"/>
      <c r="V88" s="170">
        <v>1.0759000000000001</v>
      </c>
      <c r="W88" s="170">
        <v>1.0772553814361483</v>
      </c>
      <c r="X88" s="234">
        <v>-281635.38377734949</v>
      </c>
      <c r="Y88" s="278"/>
      <c r="Z88" s="235">
        <v>0</v>
      </c>
      <c r="AA88" s="234">
        <v>-281635.38377734949</v>
      </c>
      <c r="AB88" s="314">
        <v>18</v>
      </c>
      <c r="AC88" s="166" t="s">
        <v>94</v>
      </c>
      <c r="AD88" s="97"/>
      <c r="AE88" s="117">
        <f>-IF($X88&gt;0,$X88*(1-VLOOKUP($D88,$AH$24:$AM$33,6,FALSE))*VLOOKUP($D88,$AH$24:$AM$33,IF(($G88-$B$2)/365&lt;1,4,5),FALSE),0)</f>
        <v>0</v>
      </c>
      <c r="AF88" s="117">
        <f t="shared" si="0"/>
        <v>1132.1742427849449</v>
      </c>
      <c r="AG88" s="103"/>
      <c r="AH88" s="43"/>
      <c r="AI88" s="43"/>
      <c r="AJ88" s="43"/>
      <c r="AK88" s="43"/>
      <c r="AL88" s="43"/>
      <c r="AM88" s="43"/>
      <c r="AN88" s="43"/>
    </row>
    <row r="89" spans="1:40" s="102" customFormat="1" ht="15.6" x14ac:dyDescent="0.3">
      <c r="A89" s="166">
        <v>2015</v>
      </c>
      <c r="B89" s="166" t="s">
        <v>100</v>
      </c>
      <c r="C89" s="166">
        <v>223</v>
      </c>
      <c r="D89" s="166" t="s">
        <v>23</v>
      </c>
      <c r="E89" s="167">
        <v>41856</v>
      </c>
      <c r="F89" s="167">
        <v>42213</v>
      </c>
      <c r="G89" s="167">
        <v>42215</v>
      </c>
      <c r="H89" s="166" t="s">
        <v>30</v>
      </c>
      <c r="I89" s="166" t="s">
        <v>25</v>
      </c>
      <c r="J89" s="166" t="s">
        <v>26</v>
      </c>
      <c r="K89" s="235">
        <v>7315288.9539136803</v>
      </c>
      <c r="L89" s="166" t="s">
        <v>30</v>
      </c>
      <c r="M89" s="166" t="s">
        <v>29</v>
      </c>
      <c r="N89" s="166" t="s">
        <v>42</v>
      </c>
      <c r="O89" s="234">
        <v>-10000000</v>
      </c>
      <c r="P89" s="166" t="s">
        <v>43</v>
      </c>
      <c r="Q89" s="170">
        <v>1.367</v>
      </c>
      <c r="R89" s="170"/>
      <c r="S89" s="235"/>
      <c r="T89" s="235">
        <v>0</v>
      </c>
      <c r="U89" s="166"/>
      <c r="V89" s="170">
        <v>1.0759000000000001</v>
      </c>
      <c r="W89" s="170">
        <v>1.0777253922330168</v>
      </c>
      <c r="X89" s="235">
        <v>5.9620840820426704</v>
      </c>
      <c r="Y89" s="277">
        <v>-1704084.6147095519</v>
      </c>
      <c r="Z89" s="235">
        <v>0</v>
      </c>
      <c r="AA89" s="235">
        <v>5.9620840820426704</v>
      </c>
      <c r="AB89" s="314">
        <v>18</v>
      </c>
      <c r="AC89" s="166" t="s">
        <v>31</v>
      </c>
      <c r="AD89" s="97"/>
      <c r="AE89" s="117">
        <f>-IF($X89&gt;0,$X89*(1-VLOOKUP($D89,$AH$24:$AM$33,6,FALSE))*VLOOKUP($D89,$AH$24:$AM$33,IF(($G89-$B$2)/365&lt;1,4,5),FALSE),0)</f>
        <v>-2.5398478189501777E-2</v>
      </c>
      <c r="AF89" s="117">
        <f t="shared" si="0"/>
        <v>0</v>
      </c>
      <c r="AG89" s="103"/>
      <c r="AH89" s="43"/>
      <c r="AI89" s="43"/>
      <c r="AJ89" s="43"/>
      <c r="AK89" s="43"/>
      <c r="AL89" s="43"/>
      <c r="AM89" s="43"/>
      <c r="AN89" s="43"/>
    </row>
    <row r="90" spans="1:40" s="102" customFormat="1" ht="15.6" x14ac:dyDescent="0.3">
      <c r="A90" s="166">
        <v>2015</v>
      </c>
      <c r="B90" s="166" t="s">
        <v>100</v>
      </c>
      <c r="C90" s="166">
        <v>224</v>
      </c>
      <c r="D90" s="166" t="s">
        <v>23</v>
      </c>
      <c r="E90" s="167">
        <v>41856</v>
      </c>
      <c r="F90" s="167">
        <v>42213</v>
      </c>
      <c r="G90" s="167">
        <v>42215</v>
      </c>
      <c r="H90" s="166" t="s">
        <v>24</v>
      </c>
      <c r="I90" s="166" t="s">
        <v>29</v>
      </c>
      <c r="J90" s="166" t="s">
        <v>26</v>
      </c>
      <c r="K90" s="235">
        <v>7751937.9844961204</v>
      </c>
      <c r="L90" s="166" t="s">
        <v>24</v>
      </c>
      <c r="M90" s="166" t="s">
        <v>25</v>
      </c>
      <c r="N90" s="166" t="s">
        <v>42</v>
      </c>
      <c r="O90" s="234">
        <v>-10000000</v>
      </c>
      <c r="P90" s="166" t="s">
        <v>43</v>
      </c>
      <c r="Q90" s="170">
        <v>1.29</v>
      </c>
      <c r="R90" s="170"/>
      <c r="S90" s="235"/>
      <c r="T90" s="235">
        <v>0</v>
      </c>
      <c r="U90" s="166"/>
      <c r="V90" s="170">
        <v>1.0759000000000001</v>
      </c>
      <c r="W90" s="170">
        <v>1.0777253922330168</v>
      </c>
      <c r="X90" s="234">
        <v>-1528272.7830936266</v>
      </c>
      <c r="Y90" s="278"/>
      <c r="Z90" s="234">
        <v>-1526863.5284572635</v>
      </c>
      <c r="AA90" s="234">
        <v>-1409.2546363631263</v>
      </c>
      <c r="AB90" s="314">
        <v>18</v>
      </c>
      <c r="AC90" s="166" t="s">
        <v>31</v>
      </c>
      <c r="AD90" s="97"/>
      <c r="AE90" s="117">
        <f>-IF($X90&gt;0,$X90*(1-VLOOKUP($D90,$AH$24:$AM$33,6,FALSE))*VLOOKUP($D90,$AH$24:$AM$33,IF(($G90-$B$2)/365&lt;1,4,5),FALSE),0)</f>
        <v>0</v>
      </c>
      <c r="AF90" s="117">
        <f t="shared" si="0"/>
        <v>6143.6565880363787</v>
      </c>
      <c r="AG90" s="103"/>
      <c r="AH90" s="43"/>
      <c r="AI90" s="43"/>
      <c r="AJ90" s="43"/>
      <c r="AK90" s="43"/>
      <c r="AL90" s="43"/>
      <c r="AM90" s="43"/>
      <c r="AN90" s="43"/>
    </row>
    <row r="91" spans="1:40" s="102" customFormat="1" ht="15.6" x14ac:dyDescent="0.3">
      <c r="A91" s="166">
        <v>2015</v>
      </c>
      <c r="B91" s="166" t="s">
        <v>100</v>
      </c>
      <c r="C91" s="166">
        <v>225</v>
      </c>
      <c r="D91" s="166" t="s">
        <v>23</v>
      </c>
      <c r="E91" s="167">
        <v>41856</v>
      </c>
      <c r="F91" s="167">
        <v>42213</v>
      </c>
      <c r="G91" s="167">
        <v>42215</v>
      </c>
      <c r="H91" s="166" t="s">
        <v>24</v>
      </c>
      <c r="I91" s="166" t="s">
        <v>29</v>
      </c>
      <c r="J91" s="166" t="s">
        <v>26</v>
      </c>
      <c r="K91" s="235">
        <v>7575757.5757575799</v>
      </c>
      <c r="L91" s="166" t="s">
        <v>24</v>
      </c>
      <c r="M91" s="166" t="s">
        <v>25</v>
      </c>
      <c r="N91" s="166" t="s">
        <v>42</v>
      </c>
      <c r="O91" s="234">
        <v>-10000000</v>
      </c>
      <c r="P91" s="166" t="s">
        <v>43</v>
      </c>
      <c r="Q91" s="170">
        <v>1.32</v>
      </c>
      <c r="R91" s="170">
        <v>1.29</v>
      </c>
      <c r="S91" s="235"/>
      <c r="T91" s="235">
        <v>0</v>
      </c>
      <c r="U91" s="166"/>
      <c r="V91" s="170">
        <v>1.0759000000000001</v>
      </c>
      <c r="W91" s="170">
        <v>1.0777253922330168</v>
      </c>
      <c r="X91" s="234">
        <v>-175817.79370000714</v>
      </c>
      <c r="Y91" s="278"/>
      <c r="Z91" s="235">
        <v>0</v>
      </c>
      <c r="AA91" s="234">
        <v>-175817.79370000714</v>
      </c>
      <c r="AB91" s="314">
        <v>18</v>
      </c>
      <c r="AC91" s="166" t="s">
        <v>94</v>
      </c>
      <c r="AD91" s="97"/>
      <c r="AE91" s="117">
        <f>-IF($X91&gt;0,$X91*(1-VLOOKUP($D91,$AH$24:$AM$33,6,FALSE))*VLOOKUP($D91,$AH$24:$AM$33,IF(($G91-$B$2)/365&lt;1,4,5),FALSE),0)</f>
        <v>0</v>
      </c>
      <c r="AF91" s="117">
        <f t="shared" si="0"/>
        <v>706.78753067402874</v>
      </c>
      <c r="AG91" s="103"/>
      <c r="AH91" s="43"/>
      <c r="AI91" s="43"/>
      <c r="AJ91" s="43"/>
      <c r="AK91" s="43"/>
      <c r="AL91" s="43"/>
      <c r="AM91" s="43"/>
      <c r="AN91" s="43"/>
    </row>
    <row r="92" spans="1:40" s="102" customFormat="1" ht="15.6" x14ac:dyDescent="0.3">
      <c r="A92" s="166">
        <v>2015</v>
      </c>
      <c r="B92" s="166" t="s">
        <v>101</v>
      </c>
      <c r="C92" s="166">
        <v>241</v>
      </c>
      <c r="D92" s="166" t="s">
        <v>46</v>
      </c>
      <c r="E92" s="167">
        <v>41876</v>
      </c>
      <c r="F92" s="167">
        <v>42213</v>
      </c>
      <c r="G92" s="167">
        <v>42215</v>
      </c>
      <c r="H92" s="166" t="s">
        <v>30</v>
      </c>
      <c r="I92" s="166" t="s">
        <v>25</v>
      </c>
      <c r="J92" s="166" t="s">
        <v>26</v>
      </c>
      <c r="K92" s="235">
        <v>5189028.9103039298</v>
      </c>
      <c r="L92" s="166" t="s">
        <v>30</v>
      </c>
      <c r="M92" s="166" t="s">
        <v>29</v>
      </c>
      <c r="N92" s="166" t="s">
        <v>42</v>
      </c>
      <c r="O92" s="234">
        <v>-7000000</v>
      </c>
      <c r="P92" s="166" t="s">
        <v>43</v>
      </c>
      <c r="Q92" s="170">
        <v>1.349</v>
      </c>
      <c r="R92" s="170"/>
      <c r="S92" s="235"/>
      <c r="T92" s="235">
        <v>0</v>
      </c>
      <c r="U92" s="166"/>
      <c r="V92" s="170">
        <v>1.0759000000000001</v>
      </c>
      <c r="W92" s="170">
        <v>1.0777253922330168</v>
      </c>
      <c r="X92" s="235">
        <v>10.498420050254582</v>
      </c>
      <c r="Y92" s="277">
        <v>-1232589.1610849276</v>
      </c>
      <c r="Z92" s="235">
        <v>0</v>
      </c>
      <c r="AA92" s="235">
        <v>10.498420050254582</v>
      </c>
      <c r="AB92" s="314">
        <v>18</v>
      </c>
      <c r="AC92" s="166" t="s">
        <v>31</v>
      </c>
      <c r="AD92" s="97"/>
      <c r="AE92" s="117">
        <f>-IF($X92&gt;0,$X92*(1-VLOOKUP($D92,$AH$24:$AM$33,6,FALSE))*VLOOKUP($D92,$AH$24:$AM$33,IF(($G92-$B$2)/365&lt;1,4,5),FALSE),0)</f>
        <v>-3.3384975759809574E-2</v>
      </c>
      <c r="AF92" s="117">
        <f t="shared" si="0"/>
        <v>0</v>
      </c>
      <c r="AG92" s="103"/>
      <c r="AH92" s="43"/>
      <c r="AI92" s="43"/>
      <c r="AJ92" s="43"/>
      <c r="AK92" s="43"/>
      <c r="AL92" s="43"/>
      <c r="AM92" s="43"/>
      <c r="AN92" s="43"/>
    </row>
    <row r="93" spans="1:40" s="102" customFormat="1" ht="15.6" x14ac:dyDescent="0.3">
      <c r="A93" s="166">
        <v>2015</v>
      </c>
      <c r="B93" s="166" t="s">
        <v>101</v>
      </c>
      <c r="C93" s="166">
        <v>242</v>
      </c>
      <c r="D93" s="166" t="s">
        <v>46</v>
      </c>
      <c r="E93" s="167">
        <v>41876</v>
      </c>
      <c r="F93" s="167">
        <v>42213</v>
      </c>
      <c r="G93" s="167">
        <v>42215</v>
      </c>
      <c r="H93" s="166" t="s">
        <v>24</v>
      </c>
      <c r="I93" s="166" t="s">
        <v>29</v>
      </c>
      <c r="J93" s="166" t="s">
        <v>26</v>
      </c>
      <c r="K93" s="235">
        <v>5443234.8367029596</v>
      </c>
      <c r="L93" s="166" t="s">
        <v>24</v>
      </c>
      <c r="M93" s="166" t="s">
        <v>25</v>
      </c>
      <c r="N93" s="166" t="s">
        <v>42</v>
      </c>
      <c r="O93" s="234">
        <v>-7000000</v>
      </c>
      <c r="P93" s="166" t="s">
        <v>43</v>
      </c>
      <c r="Q93" s="170">
        <v>1.286</v>
      </c>
      <c r="R93" s="170"/>
      <c r="S93" s="235"/>
      <c r="T93" s="235">
        <v>0</v>
      </c>
      <c r="U93" s="166"/>
      <c r="V93" s="170">
        <v>1.0759000000000001</v>
      </c>
      <c r="W93" s="170">
        <v>1.0777253922330168</v>
      </c>
      <c r="X93" s="234">
        <v>-1052933.2830158945</v>
      </c>
      <c r="Y93" s="278"/>
      <c r="Z93" s="234">
        <v>-1051926.2223644173</v>
      </c>
      <c r="AA93" s="234">
        <v>-1007.0606514771935</v>
      </c>
      <c r="AB93" s="314">
        <v>18</v>
      </c>
      <c r="AC93" s="166" t="s">
        <v>31</v>
      </c>
      <c r="AD93" s="97"/>
      <c r="AE93" s="117">
        <f>-IF($X93&gt;0,$X93*(1-VLOOKUP($D93,$AH$24:$AM$33,6,FALSE))*VLOOKUP($D93,$AH$24:$AM$33,IF(($G93-$B$2)/365&lt;1,4,5),FALSE),0)</f>
        <v>0</v>
      </c>
      <c r="AF93" s="117">
        <f t="shared" si="0"/>
        <v>4232.7917977238958</v>
      </c>
      <c r="AG93" s="103"/>
      <c r="AH93" s="43"/>
      <c r="AI93" s="43"/>
      <c r="AJ93" s="43"/>
      <c r="AK93" s="43"/>
      <c r="AL93" s="43"/>
      <c r="AM93" s="43"/>
      <c r="AN93" s="43"/>
    </row>
    <row r="94" spans="1:40" s="102" customFormat="1" ht="15.6" x14ac:dyDescent="0.3">
      <c r="A94" s="166">
        <v>2015</v>
      </c>
      <c r="B94" s="166" t="s">
        <v>101</v>
      </c>
      <c r="C94" s="166">
        <v>243</v>
      </c>
      <c r="D94" s="166" t="s">
        <v>46</v>
      </c>
      <c r="E94" s="167">
        <v>41876</v>
      </c>
      <c r="F94" s="167">
        <v>42213</v>
      </c>
      <c r="G94" s="167">
        <v>42215</v>
      </c>
      <c r="H94" s="166" t="s">
        <v>24</v>
      </c>
      <c r="I94" s="166" t="s">
        <v>29</v>
      </c>
      <c r="J94" s="166" t="s">
        <v>26</v>
      </c>
      <c r="K94" s="235">
        <v>5263157.8947368404</v>
      </c>
      <c r="L94" s="166" t="s">
        <v>24</v>
      </c>
      <c r="M94" s="166" t="s">
        <v>25</v>
      </c>
      <c r="N94" s="166" t="s">
        <v>42</v>
      </c>
      <c r="O94" s="234">
        <v>-7000000</v>
      </c>
      <c r="P94" s="166" t="s">
        <v>43</v>
      </c>
      <c r="Q94" s="170">
        <v>1.33</v>
      </c>
      <c r="R94" s="170">
        <v>1.286</v>
      </c>
      <c r="S94" s="235"/>
      <c r="T94" s="235">
        <v>0</v>
      </c>
      <c r="U94" s="166"/>
      <c r="V94" s="170">
        <v>1.0759000000000001</v>
      </c>
      <c r="W94" s="170">
        <v>1.0777253922330168</v>
      </c>
      <c r="X94" s="234">
        <v>-179666.3764890836</v>
      </c>
      <c r="Y94" s="278"/>
      <c r="Z94" s="235">
        <v>0</v>
      </c>
      <c r="AA94" s="234">
        <v>-179666.3764890836</v>
      </c>
      <c r="AB94" s="314">
        <v>18</v>
      </c>
      <c r="AC94" s="166" t="s">
        <v>94</v>
      </c>
      <c r="AD94" s="107"/>
      <c r="AE94" s="117">
        <f>-IF($X94&gt;0,$X94*(1-VLOOKUP($D94,$AH$24:$AM$33,6,FALSE))*VLOOKUP($D94,$AH$24:$AM$33,IF(($G94-$B$2)/365&lt;1,4,5),FALSE),0)</f>
        <v>0</v>
      </c>
      <c r="AF94" s="117">
        <f t="shared" si="0"/>
        <v>722.25883348611615</v>
      </c>
      <c r="AG94" s="103"/>
      <c r="AH94" s="43"/>
      <c r="AI94" s="43"/>
      <c r="AJ94" s="43"/>
      <c r="AK94" s="43"/>
      <c r="AL94" s="43"/>
      <c r="AM94" s="43"/>
      <c r="AN94" s="43"/>
    </row>
    <row r="95" spans="1:40" s="102" customFormat="1" ht="15.6" x14ac:dyDescent="0.3">
      <c r="A95" s="166">
        <v>2015</v>
      </c>
      <c r="B95" s="166" t="s">
        <v>102</v>
      </c>
      <c r="C95" s="166">
        <v>244</v>
      </c>
      <c r="D95" s="166" t="s">
        <v>46</v>
      </c>
      <c r="E95" s="167">
        <v>41876</v>
      </c>
      <c r="F95" s="167">
        <v>42213</v>
      </c>
      <c r="G95" s="167">
        <v>42215</v>
      </c>
      <c r="H95" s="166" t="s">
        <v>30</v>
      </c>
      <c r="I95" s="166" t="s">
        <v>25</v>
      </c>
      <c r="J95" s="166" t="s">
        <v>26</v>
      </c>
      <c r="K95" s="235">
        <v>3706449.2216456602</v>
      </c>
      <c r="L95" s="166" t="s">
        <v>30</v>
      </c>
      <c r="M95" s="166" t="s">
        <v>29</v>
      </c>
      <c r="N95" s="166" t="s">
        <v>42</v>
      </c>
      <c r="O95" s="234">
        <v>-5000000</v>
      </c>
      <c r="P95" s="166" t="s">
        <v>43</v>
      </c>
      <c r="Q95" s="170">
        <v>1.349</v>
      </c>
      <c r="R95" s="170"/>
      <c r="S95" s="235"/>
      <c r="T95" s="235">
        <v>0</v>
      </c>
      <c r="U95" s="166"/>
      <c r="V95" s="170">
        <v>1.0759000000000001</v>
      </c>
      <c r="W95" s="170">
        <v>1.0777253922330168</v>
      </c>
      <c r="X95" s="235">
        <v>7.4988714644675509</v>
      </c>
      <c r="Y95" s="277">
        <v>-880420.82934637566</v>
      </c>
      <c r="Z95" s="235">
        <v>0</v>
      </c>
      <c r="AA95" s="235">
        <v>7.4988714644675509</v>
      </c>
      <c r="AB95" s="314">
        <v>18</v>
      </c>
      <c r="AC95" s="166" t="s">
        <v>31</v>
      </c>
      <c r="AD95" s="97"/>
      <c r="AE95" s="117">
        <f>-IF($X95&gt;0,$X95*(1-VLOOKUP($D95,$AH$24:$AM$33,6,FALSE))*VLOOKUP($D95,$AH$24:$AM$33,IF(($G95-$B$2)/365&lt;1,4,5),FALSE),0)</f>
        <v>-2.384641125700681E-2</v>
      </c>
      <c r="AF95" s="117">
        <f t="shared" si="0"/>
        <v>0</v>
      </c>
      <c r="AG95" s="103"/>
      <c r="AH95" s="43"/>
      <c r="AI95" s="43"/>
      <c r="AJ95" s="43"/>
      <c r="AK95" s="43"/>
      <c r="AL95" s="43"/>
      <c r="AM95" s="43"/>
      <c r="AN95" s="43"/>
    </row>
    <row r="96" spans="1:40" s="102" customFormat="1" ht="15.6" x14ac:dyDescent="0.3">
      <c r="A96" s="166">
        <v>2015</v>
      </c>
      <c r="B96" s="166" t="s">
        <v>102</v>
      </c>
      <c r="C96" s="166">
        <v>245</v>
      </c>
      <c r="D96" s="166" t="s">
        <v>46</v>
      </c>
      <c r="E96" s="167">
        <v>41876</v>
      </c>
      <c r="F96" s="167">
        <v>42213</v>
      </c>
      <c r="G96" s="167">
        <v>42215</v>
      </c>
      <c r="H96" s="166" t="s">
        <v>24</v>
      </c>
      <c r="I96" s="166" t="s">
        <v>29</v>
      </c>
      <c r="J96" s="166" t="s">
        <v>26</v>
      </c>
      <c r="K96" s="235">
        <v>3888024.8833592501</v>
      </c>
      <c r="L96" s="166" t="s">
        <v>24</v>
      </c>
      <c r="M96" s="166" t="s">
        <v>25</v>
      </c>
      <c r="N96" s="166" t="s">
        <v>42</v>
      </c>
      <c r="O96" s="234">
        <v>-5000000</v>
      </c>
      <c r="P96" s="166" t="s">
        <v>43</v>
      </c>
      <c r="Q96" s="170">
        <v>1.286</v>
      </c>
      <c r="R96" s="170"/>
      <c r="S96" s="235"/>
      <c r="T96" s="235">
        <v>0</v>
      </c>
      <c r="U96" s="166"/>
      <c r="V96" s="170">
        <v>1.0759000000000001</v>
      </c>
      <c r="W96" s="170">
        <v>1.0777253922330168</v>
      </c>
      <c r="X96" s="234">
        <v>-752095.20215420902</v>
      </c>
      <c r="Y96" s="278"/>
      <c r="Z96" s="234">
        <v>-751375.87311744038</v>
      </c>
      <c r="AA96" s="234">
        <v>-719.32903676864225</v>
      </c>
      <c r="AB96" s="314">
        <v>18</v>
      </c>
      <c r="AC96" s="166" t="s">
        <v>31</v>
      </c>
      <c r="AD96" s="97"/>
      <c r="AE96" s="117">
        <f>-IF($X96&gt;0,$X96*(1-VLOOKUP($D96,$AH$24:$AM$33,6,FALSE))*VLOOKUP($D96,$AH$24:$AM$33,IF(($G96-$B$2)/365&lt;1,4,5),FALSE),0)</f>
        <v>0</v>
      </c>
      <c r="AF96" s="117">
        <f t="shared" si="0"/>
        <v>3023.4227126599203</v>
      </c>
      <c r="AG96" s="103"/>
      <c r="AH96" s="43"/>
      <c r="AI96" s="43"/>
      <c r="AJ96" s="43"/>
      <c r="AK96" s="43"/>
      <c r="AL96" s="43"/>
      <c r="AM96" s="43"/>
      <c r="AN96" s="43"/>
    </row>
    <row r="97" spans="1:40" s="102" customFormat="1" ht="15.6" x14ac:dyDescent="0.3">
      <c r="A97" s="166">
        <v>2015</v>
      </c>
      <c r="B97" s="166" t="s">
        <v>102</v>
      </c>
      <c r="C97" s="166">
        <v>246</v>
      </c>
      <c r="D97" s="166" t="s">
        <v>46</v>
      </c>
      <c r="E97" s="167">
        <v>41876</v>
      </c>
      <c r="F97" s="167">
        <v>42213</v>
      </c>
      <c r="G97" s="167">
        <v>42215</v>
      </c>
      <c r="H97" s="166" t="s">
        <v>24</v>
      </c>
      <c r="I97" s="166" t="s">
        <v>29</v>
      </c>
      <c r="J97" s="166" t="s">
        <v>26</v>
      </c>
      <c r="K97" s="235">
        <v>3759398.4962406</v>
      </c>
      <c r="L97" s="166" t="s">
        <v>24</v>
      </c>
      <c r="M97" s="166" t="s">
        <v>25</v>
      </c>
      <c r="N97" s="166" t="s">
        <v>42</v>
      </c>
      <c r="O97" s="234">
        <v>-5000000</v>
      </c>
      <c r="P97" s="166" t="s">
        <v>43</v>
      </c>
      <c r="Q97" s="170">
        <v>1.33</v>
      </c>
      <c r="R97" s="170">
        <v>1.286</v>
      </c>
      <c r="S97" s="235"/>
      <c r="T97" s="235">
        <v>0</v>
      </c>
      <c r="U97" s="166"/>
      <c r="V97" s="170">
        <v>1.0759000000000001</v>
      </c>
      <c r="W97" s="170">
        <v>1.0777253922330168</v>
      </c>
      <c r="X97" s="234">
        <v>-128333.12606363113</v>
      </c>
      <c r="Y97" s="278"/>
      <c r="Z97" s="235">
        <v>0</v>
      </c>
      <c r="AA97" s="234">
        <v>-128333.12606363113</v>
      </c>
      <c r="AB97" s="314">
        <v>18</v>
      </c>
      <c r="AC97" s="166" t="s">
        <v>94</v>
      </c>
      <c r="AD97" s="97"/>
      <c r="AE97" s="117">
        <f>-IF($X97&gt;0,$X97*(1-VLOOKUP($D97,$AH$24:$AM$33,6,FALSE))*VLOOKUP($D97,$AH$24:$AM$33,IF(($G97-$B$2)/365&lt;1,4,5),FALSE),0)</f>
        <v>0</v>
      </c>
      <c r="AF97" s="117">
        <f t="shared" si="0"/>
        <v>515.8991667757972</v>
      </c>
      <c r="AG97" s="103"/>
      <c r="AH97" s="43"/>
      <c r="AI97" s="43"/>
      <c r="AJ97" s="43"/>
      <c r="AK97" s="43"/>
      <c r="AL97" s="43"/>
      <c r="AM97" s="43"/>
      <c r="AN97" s="43"/>
    </row>
    <row r="98" spans="1:40" s="102" customFormat="1" ht="15.6" x14ac:dyDescent="0.3">
      <c r="A98" s="166">
        <v>2015</v>
      </c>
      <c r="B98" s="166" t="s">
        <v>103</v>
      </c>
      <c r="C98" s="166">
        <v>247</v>
      </c>
      <c r="D98" s="166" t="s">
        <v>46</v>
      </c>
      <c r="E98" s="167">
        <v>41876</v>
      </c>
      <c r="F98" s="167">
        <v>42213</v>
      </c>
      <c r="G98" s="167">
        <v>42215</v>
      </c>
      <c r="H98" s="166" t="s">
        <v>30</v>
      </c>
      <c r="I98" s="166" t="s">
        <v>25</v>
      </c>
      <c r="J98" s="166" t="s">
        <v>26</v>
      </c>
      <c r="K98" s="235">
        <v>2223869.5329874</v>
      </c>
      <c r="L98" s="166" t="s">
        <v>30</v>
      </c>
      <c r="M98" s="166" t="s">
        <v>29</v>
      </c>
      <c r="N98" s="166" t="s">
        <v>42</v>
      </c>
      <c r="O98" s="234">
        <v>-3000000</v>
      </c>
      <c r="P98" s="166" t="s">
        <v>43</v>
      </c>
      <c r="Q98" s="170">
        <v>1.349</v>
      </c>
      <c r="R98" s="170"/>
      <c r="S98" s="235"/>
      <c r="T98" s="235">
        <v>0</v>
      </c>
      <c r="U98" s="166"/>
      <c r="V98" s="170">
        <v>1.0759000000000001</v>
      </c>
      <c r="W98" s="170">
        <v>1.0777253922330168</v>
      </c>
      <c r="X98" s="235">
        <v>4.4993228786805375</v>
      </c>
      <c r="Y98" s="277">
        <v>-528252.49760782544</v>
      </c>
      <c r="Z98" s="235">
        <v>0</v>
      </c>
      <c r="AA98" s="235">
        <v>4.4993228786805375</v>
      </c>
      <c r="AB98" s="314">
        <v>18</v>
      </c>
      <c r="AC98" s="166" t="s">
        <v>31</v>
      </c>
      <c r="AD98" s="97"/>
      <c r="AE98" s="117">
        <f>-IF($X98&gt;0,$X98*(1-VLOOKUP($D98,$AH$24:$AM$33,6,FALSE))*VLOOKUP($D98,$AH$24:$AM$33,IF(($G98-$B$2)/365&lt;1,4,5),FALSE),0)</f>
        <v>-1.430784675420411E-2</v>
      </c>
      <c r="AF98" s="117">
        <f t="shared" si="0"/>
        <v>0</v>
      </c>
      <c r="AG98" s="103"/>
      <c r="AH98" s="43"/>
      <c r="AI98" s="43"/>
      <c r="AJ98" s="43"/>
      <c r="AK98" s="43"/>
      <c r="AL98" s="43"/>
      <c r="AM98" s="43"/>
      <c r="AN98" s="43"/>
    </row>
    <row r="99" spans="1:40" s="102" customFormat="1" ht="15.6" x14ac:dyDescent="0.3">
      <c r="A99" s="166">
        <v>2015</v>
      </c>
      <c r="B99" s="166" t="s">
        <v>103</v>
      </c>
      <c r="C99" s="166">
        <v>248</v>
      </c>
      <c r="D99" s="166" t="s">
        <v>46</v>
      </c>
      <c r="E99" s="167">
        <v>41876</v>
      </c>
      <c r="F99" s="167">
        <v>42213</v>
      </c>
      <c r="G99" s="167">
        <v>42215</v>
      </c>
      <c r="H99" s="166" t="s">
        <v>24</v>
      </c>
      <c r="I99" s="166" t="s">
        <v>29</v>
      </c>
      <c r="J99" s="166" t="s">
        <v>26</v>
      </c>
      <c r="K99" s="235">
        <v>2332814.93001555</v>
      </c>
      <c r="L99" s="166" t="s">
        <v>24</v>
      </c>
      <c r="M99" s="166" t="s">
        <v>25</v>
      </c>
      <c r="N99" s="166" t="s">
        <v>42</v>
      </c>
      <c r="O99" s="234">
        <v>-3000000</v>
      </c>
      <c r="P99" s="166" t="s">
        <v>43</v>
      </c>
      <c r="Q99" s="170">
        <v>1.286</v>
      </c>
      <c r="R99" s="170"/>
      <c r="S99" s="235"/>
      <c r="T99" s="235">
        <v>0</v>
      </c>
      <c r="U99" s="166"/>
      <c r="V99" s="170">
        <v>1.0759000000000001</v>
      </c>
      <c r="W99" s="170">
        <v>1.0777253922330168</v>
      </c>
      <c r="X99" s="234">
        <v>-451257.12129252544</v>
      </c>
      <c r="Y99" s="278"/>
      <c r="Z99" s="234">
        <v>-450825.52387046488</v>
      </c>
      <c r="AA99" s="234">
        <v>-431.59742206055671</v>
      </c>
      <c r="AB99" s="314">
        <v>18</v>
      </c>
      <c r="AC99" s="166" t="s">
        <v>31</v>
      </c>
      <c r="AD99" s="97"/>
      <c r="AE99" s="117">
        <f>-IF($X99&gt;0,$X99*(1-VLOOKUP($D99,$AH$24:$AM$33,6,FALSE))*VLOOKUP($D99,$AH$24:$AM$33,IF(($G99-$B$2)/365&lt;1,4,5),FALSE),0)</f>
        <v>0</v>
      </c>
      <c r="AF99" s="117">
        <f t="shared" si="0"/>
        <v>1814.0536275959523</v>
      </c>
      <c r="AG99" s="103"/>
      <c r="AH99" s="43"/>
      <c r="AI99" s="43"/>
      <c r="AJ99" s="43"/>
      <c r="AK99" s="43"/>
      <c r="AL99" s="43"/>
      <c r="AM99" s="43"/>
      <c r="AN99" s="43"/>
    </row>
    <row r="100" spans="1:40" s="102" customFormat="1" ht="15.6" x14ac:dyDescent="0.3">
      <c r="A100" s="166">
        <v>2015</v>
      </c>
      <c r="B100" s="166" t="s">
        <v>103</v>
      </c>
      <c r="C100" s="166">
        <v>249</v>
      </c>
      <c r="D100" s="166" t="s">
        <v>46</v>
      </c>
      <c r="E100" s="167">
        <v>41876</v>
      </c>
      <c r="F100" s="167">
        <v>42213</v>
      </c>
      <c r="G100" s="167">
        <v>42215</v>
      </c>
      <c r="H100" s="166" t="s">
        <v>24</v>
      </c>
      <c r="I100" s="166" t="s">
        <v>29</v>
      </c>
      <c r="J100" s="166" t="s">
        <v>26</v>
      </c>
      <c r="K100" s="235">
        <v>2255639.0977443601</v>
      </c>
      <c r="L100" s="166" t="s">
        <v>24</v>
      </c>
      <c r="M100" s="166" t="s">
        <v>25</v>
      </c>
      <c r="N100" s="166" t="s">
        <v>42</v>
      </c>
      <c r="O100" s="234">
        <v>-3000000</v>
      </c>
      <c r="P100" s="166" t="s">
        <v>43</v>
      </c>
      <c r="Q100" s="170">
        <v>1.33</v>
      </c>
      <c r="R100" s="170">
        <v>1.286</v>
      </c>
      <c r="S100" s="235"/>
      <c r="T100" s="235">
        <v>0</v>
      </c>
      <c r="U100" s="166"/>
      <c r="V100" s="170">
        <v>1.0759000000000001</v>
      </c>
      <c r="W100" s="170">
        <v>1.0777253922330168</v>
      </c>
      <c r="X100" s="234">
        <v>-76999.875638178681</v>
      </c>
      <c r="Y100" s="278"/>
      <c r="Z100" s="235">
        <v>0</v>
      </c>
      <c r="AA100" s="234">
        <v>-76999.875638178681</v>
      </c>
      <c r="AB100" s="314">
        <v>18</v>
      </c>
      <c r="AC100" s="166" t="s">
        <v>94</v>
      </c>
      <c r="AD100" s="97"/>
      <c r="AE100" s="117">
        <f>-IF($X100&gt;0,$X100*(1-VLOOKUP($D100,$AH$24:$AM$33,6,FALSE))*VLOOKUP($D100,$AH$24:$AM$33,IF(($G100-$B$2)/365&lt;1,4,5),FALSE),0)</f>
        <v>0</v>
      </c>
      <c r="AF100" s="117">
        <f t="shared" si="0"/>
        <v>309.53950006547825</v>
      </c>
      <c r="AG100" s="103"/>
      <c r="AH100" s="43"/>
      <c r="AI100" s="43"/>
      <c r="AJ100" s="43"/>
      <c r="AK100" s="43"/>
      <c r="AL100" s="43"/>
      <c r="AM100" s="43"/>
      <c r="AN100" s="43"/>
    </row>
    <row r="101" spans="1:40" s="102" customFormat="1" ht="15.6" x14ac:dyDescent="0.3">
      <c r="A101" s="166">
        <v>2015</v>
      </c>
      <c r="B101" s="166" t="s">
        <v>104</v>
      </c>
      <c r="C101" s="166">
        <v>250</v>
      </c>
      <c r="D101" s="166" t="s">
        <v>46</v>
      </c>
      <c r="E101" s="167">
        <v>41876</v>
      </c>
      <c r="F101" s="167">
        <v>42242</v>
      </c>
      <c r="G101" s="167">
        <v>42244</v>
      </c>
      <c r="H101" s="166" t="s">
        <v>30</v>
      </c>
      <c r="I101" s="166" t="s">
        <v>25</v>
      </c>
      <c r="J101" s="166" t="s">
        <v>26</v>
      </c>
      <c r="K101" s="235">
        <v>11119347.664937001</v>
      </c>
      <c r="L101" s="166" t="s">
        <v>30</v>
      </c>
      <c r="M101" s="166" t="s">
        <v>29</v>
      </c>
      <c r="N101" s="166" t="s">
        <v>42</v>
      </c>
      <c r="O101" s="234">
        <v>-15000000</v>
      </c>
      <c r="P101" s="166" t="s">
        <v>43</v>
      </c>
      <c r="Q101" s="170">
        <v>1.349</v>
      </c>
      <c r="R101" s="170"/>
      <c r="S101" s="235"/>
      <c r="T101" s="235">
        <v>0</v>
      </c>
      <c r="U101" s="166"/>
      <c r="V101" s="170">
        <v>1.0759000000000001</v>
      </c>
      <c r="W101" s="170">
        <v>1.0782849406104538</v>
      </c>
      <c r="X101" s="235">
        <v>83.869343368613286</v>
      </c>
      <c r="Y101" s="277">
        <v>-2634336.886804475</v>
      </c>
      <c r="Z101" s="235">
        <v>0</v>
      </c>
      <c r="AA101" s="235">
        <v>83.869343368613286</v>
      </c>
      <c r="AB101" s="314">
        <v>18</v>
      </c>
      <c r="AC101" s="166" t="s">
        <v>31</v>
      </c>
      <c r="AD101" s="97"/>
      <c r="AE101" s="117">
        <f>-IF($X101&gt;0,$X101*(1-VLOOKUP($D101,$AH$24:$AM$33,6,FALSE))*VLOOKUP($D101,$AH$24:$AM$33,IF(($G101-$B$2)/365&lt;1,4,5),FALSE),0)</f>
        <v>-0.26670451191219025</v>
      </c>
      <c r="AF101" s="117">
        <f t="shared" si="0"/>
        <v>0</v>
      </c>
      <c r="AG101" s="103"/>
      <c r="AH101" s="43"/>
      <c r="AI101" s="43"/>
      <c r="AJ101" s="43"/>
      <c r="AK101" s="43"/>
      <c r="AL101" s="43"/>
      <c r="AM101" s="43"/>
      <c r="AN101" s="43"/>
    </row>
    <row r="102" spans="1:40" s="102" customFormat="1" ht="15.6" x14ac:dyDescent="0.3">
      <c r="A102" s="166">
        <v>2015</v>
      </c>
      <c r="B102" s="166" t="s">
        <v>104</v>
      </c>
      <c r="C102" s="166">
        <v>251</v>
      </c>
      <c r="D102" s="166" t="s">
        <v>46</v>
      </c>
      <c r="E102" s="167">
        <v>41876</v>
      </c>
      <c r="F102" s="167">
        <v>42242</v>
      </c>
      <c r="G102" s="167">
        <v>42244</v>
      </c>
      <c r="H102" s="166" t="s">
        <v>24</v>
      </c>
      <c r="I102" s="166" t="s">
        <v>29</v>
      </c>
      <c r="J102" s="166" t="s">
        <v>26</v>
      </c>
      <c r="K102" s="235">
        <v>11664074.650077799</v>
      </c>
      <c r="L102" s="166" t="s">
        <v>24</v>
      </c>
      <c r="M102" s="166" t="s">
        <v>25</v>
      </c>
      <c r="N102" s="166" t="s">
        <v>42</v>
      </c>
      <c r="O102" s="234">
        <v>-15000000</v>
      </c>
      <c r="P102" s="166" t="s">
        <v>43</v>
      </c>
      <c r="Q102" s="170">
        <v>1.286</v>
      </c>
      <c r="R102" s="170"/>
      <c r="S102" s="235"/>
      <c r="T102" s="235">
        <v>0</v>
      </c>
      <c r="U102" s="166"/>
      <c r="V102" s="170">
        <v>1.0759000000000001</v>
      </c>
      <c r="W102" s="170">
        <v>1.0782849406104538</v>
      </c>
      <c r="X102" s="234">
        <v>-2250239.7853406933</v>
      </c>
      <c r="Y102" s="278"/>
      <c r="Z102" s="234">
        <v>-2246905.1244408283</v>
      </c>
      <c r="AA102" s="234">
        <v>-3334.6608998649754</v>
      </c>
      <c r="AB102" s="314">
        <v>18</v>
      </c>
      <c r="AC102" s="166" t="s">
        <v>31</v>
      </c>
      <c r="AD102" s="97"/>
      <c r="AE102" s="117">
        <f>-IF($X102&gt;0,$X102*(1-VLOOKUP($D102,$AH$24:$AM$33,6,FALSE))*VLOOKUP($D102,$AH$24:$AM$33,IF(($G102-$B$2)/365&lt;1,4,5),FALSE),0)</f>
        <v>0</v>
      </c>
      <c r="AF102" s="117">
        <f t="shared" si="0"/>
        <v>9045.9639370695877</v>
      </c>
      <c r="AG102" s="103"/>
      <c r="AH102" s="43"/>
      <c r="AI102" s="43"/>
      <c r="AJ102" s="43"/>
      <c r="AK102" s="43"/>
      <c r="AL102" s="43"/>
      <c r="AM102" s="43"/>
      <c r="AN102" s="43"/>
    </row>
    <row r="103" spans="1:40" s="102" customFormat="1" ht="15.6" x14ac:dyDescent="0.3">
      <c r="A103" s="166">
        <v>2015</v>
      </c>
      <c r="B103" s="166" t="s">
        <v>104</v>
      </c>
      <c r="C103" s="166">
        <v>252</v>
      </c>
      <c r="D103" s="166" t="s">
        <v>46</v>
      </c>
      <c r="E103" s="167">
        <v>41876</v>
      </c>
      <c r="F103" s="167">
        <v>42242</v>
      </c>
      <c r="G103" s="167">
        <v>42244</v>
      </c>
      <c r="H103" s="166" t="s">
        <v>24</v>
      </c>
      <c r="I103" s="166" t="s">
        <v>29</v>
      </c>
      <c r="J103" s="166" t="s">
        <v>26</v>
      </c>
      <c r="K103" s="235">
        <v>11278195.488721799</v>
      </c>
      <c r="L103" s="166" t="s">
        <v>24</v>
      </c>
      <c r="M103" s="166" t="s">
        <v>25</v>
      </c>
      <c r="N103" s="166" t="s">
        <v>42</v>
      </c>
      <c r="O103" s="234">
        <v>-15000000</v>
      </c>
      <c r="P103" s="166" t="s">
        <v>43</v>
      </c>
      <c r="Q103" s="170">
        <v>1.33</v>
      </c>
      <c r="R103" s="170">
        <v>1.286</v>
      </c>
      <c r="S103" s="235"/>
      <c r="T103" s="235">
        <v>0</v>
      </c>
      <c r="U103" s="166"/>
      <c r="V103" s="170">
        <v>1.0759000000000001</v>
      </c>
      <c r="W103" s="170">
        <v>1.0782849406104538</v>
      </c>
      <c r="X103" s="234">
        <v>-384180.97080715053</v>
      </c>
      <c r="Y103" s="278"/>
      <c r="Z103" s="235">
        <v>0</v>
      </c>
      <c r="AA103" s="234">
        <v>-384180.97080715053</v>
      </c>
      <c r="AB103" s="314">
        <v>18</v>
      </c>
      <c r="AC103" s="166" t="s">
        <v>94</v>
      </c>
      <c r="AD103" s="97"/>
      <c r="AE103" s="117">
        <f>-IF($X103&gt;0,$X103*(1-VLOOKUP($D103,$AH$24:$AM$33,6,FALSE))*VLOOKUP($D103,$AH$24:$AM$33,IF(($G103-$B$2)/365&lt;1,4,5),FALSE),0)</f>
        <v>0</v>
      </c>
      <c r="AF103" s="117">
        <f t="shared" si="0"/>
        <v>1544.4075026447451</v>
      </c>
      <c r="AG103" s="103"/>
      <c r="AH103" s="43"/>
      <c r="AI103" s="43"/>
      <c r="AJ103" s="43"/>
      <c r="AK103" s="43"/>
      <c r="AL103" s="43"/>
      <c r="AM103" s="43"/>
      <c r="AN103" s="43"/>
    </row>
    <row r="104" spans="1:40" s="102" customFormat="1" ht="15.6" x14ac:dyDescent="0.3">
      <c r="A104" s="166">
        <v>2015</v>
      </c>
      <c r="B104" s="166" t="s">
        <v>105</v>
      </c>
      <c r="C104" s="166">
        <v>253</v>
      </c>
      <c r="D104" s="166" t="s">
        <v>46</v>
      </c>
      <c r="E104" s="167">
        <v>41876</v>
      </c>
      <c r="F104" s="167">
        <v>42242</v>
      </c>
      <c r="G104" s="167">
        <v>42244</v>
      </c>
      <c r="H104" s="166" t="s">
        <v>30</v>
      </c>
      <c r="I104" s="166" t="s">
        <v>25</v>
      </c>
      <c r="J104" s="166" t="s">
        <v>26</v>
      </c>
      <c r="K104" s="235">
        <v>2223869.5329874</v>
      </c>
      <c r="L104" s="166" t="s">
        <v>30</v>
      </c>
      <c r="M104" s="166" t="s">
        <v>29</v>
      </c>
      <c r="N104" s="166" t="s">
        <v>42</v>
      </c>
      <c r="O104" s="234">
        <v>-3000000</v>
      </c>
      <c r="P104" s="166" t="s">
        <v>43</v>
      </c>
      <c r="Q104" s="170">
        <v>1.349</v>
      </c>
      <c r="R104" s="170"/>
      <c r="S104" s="235"/>
      <c r="T104" s="235">
        <v>0</v>
      </c>
      <c r="U104" s="166"/>
      <c r="V104" s="170">
        <v>1.0759000000000001</v>
      </c>
      <c r="W104" s="170">
        <v>1.0782849406104538</v>
      </c>
      <c r="X104" s="235">
        <v>16.773868673722653</v>
      </c>
      <c r="Y104" s="277">
        <v>-526867.37736089318</v>
      </c>
      <c r="Z104" s="235">
        <v>0</v>
      </c>
      <c r="AA104" s="235">
        <v>16.773868673722653</v>
      </c>
      <c r="AB104" s="314">
        <v>18</v>
      </c>
      <c r="AC104" s="166" t="s">
        <v>31</v>
      </c>
      <c r="AD104" s="97"/>
      <c r="AE104" s="117">
        <f>-IF($X104&gt;0,$X104*(1-VLOOKUP($D104,$AH$24:$AM$33,6,FALSE))*VLOOKUP($D104,$AH$24:$AM$33,IF(($G104-$B$2)/365&lt;1,4,5),FALSE),0)</f>
        <v>-5.3340902382438035E-2</v>
      </c>
      <c r="AF104" s="117">
        <f t="shared" si="0"/>
        <v>0</v>
      </c>
      <c r="AG104" s="103"/>
      <c r="AH104" s="43"/>
      <c r="AI104" s="43"/>
      <c r="AJ104" s="43"/>
      <c r="AK104" s="43"/>
      <c r="AL104" s="43"/>
      <c r="AM104" s="43"/>
      <c r="AN104" s="43"/>
    </row>
    <row r="105" spans="1:40" s="102" customFormat="1" ht="15.6" x14ac:dyDescent="0.3">
      <c r="A105" s="166">
        <v>2015</v>
      </c>
      <c r="B105" s="166" t="s">
        <v>105</v>
      </c>
      <c r="C105" s="166">
        <v>254</v>
      </c>
      <c r="D105" s="166" t="s">
        <v>46</v>
      </c>
      <c r="E105" s="167">
        <v>41876</v>
      </c>
      <c r="F105" s="167">
        <v>42242</v>
      </c>
      <c r="G105" s="167">
        <v>42244</v>
      </c>
      <c r="H105" s="166" t="s">
        <v>24</v>
      </c>
      <c r="I105" s="166" t="s">
        <v>29</v>
      </c>
      <c r="J105" s="166" t="s">
        <v>26</v>
      </c>
      <c r="K105" s="235">
        <v>2332814.93001555</v>
      </c>
      <c r="L105" s="166" t="s">
        <v>24</v>
      </c>
      <c r="M105" s="166" t="s">
        <v>25</v>
      </c>
      <c r="N105" s="166" t="s">
        <v>42</v>
      </c>
      <c r="O105" s="234">
        <v>-3000000</v>
      </c>
      <c r="P105" s="166" t="s">
        <v>43</v>
      </c>
      <c r="Q105" s="170">
        <v>1.286</v>
      </c>
      <c r="R105" s="170"/>
      <c r="S105" s="235"/>
      <c r="T105" s="235">
        <v>0</v>
      </c>
      <c r="U105" s="166"/>
      <c r="V105" s="170">
        <v>1.0759000000000001</v>
      </c>
      <c r="W105" s="170">
        <v>1.0782849406104538</v>
      </c>
      <c r="X105" s="234">
        <v>-450047.95706813684</v>
      </c>
      <c r="Y105" s="278"/>
      <c r="Z105" s="234">
        <v>-449381.02488816576</v>
      </c>
      <c r="AA105" s="234">
        <v>-666.93217997107422</v>
      </c>
      <c r="AB105" s="314">
        <v>18</v>
      </c>
      <c r="AC105" s="166" t="s">
        <v>31</v>
      </c>
      <c r="AD105" s="97"/>
      <c r="AE105" s="117">
        <f>-IF($X105&gt;0,$X105*(1-VLOOKUP($D105,$AH$24:$AM$33,6,FALSE))*VLOOKUP($D105,$AH$24:$AM$33,IF(($G105-$B$2)/365&lt;1,4,5),FALSE),0)</f>
        <v>0</v>
      </c>
      <c r="AF105" s="117">
        <f t="shared" si="0"/>
        <v>1809.1927874139101</v>
      </c>
      <c r="AG105" s="103"/>
      <c r="AH105" s="43"/>
      <c r="AI105" s="43"/>
      <c r="AJ105" s="43"/>
      <c r="AK105" s="43"/>
      <c r="AL105" s="43"/>
      <c r="AM105" s="43"/>
      <c r="AN105" s="43"/>
    </row>
    <row r="106" spans="1:40" s="102" customFormat="1" ht="15.6" x14ac:dyDescent="0.3">
      <c r="A106" s="166">
        <v>2015</v>
      </c>
      <c r="B106" s="166" t="s">
        <v>105</v>
      </c>
      <c r="C106" s="166">
        <v>255</v>
      </c>
      <c r="D106" s="166" t="s">
        <v>46</v>
      </c>
      <c r="E106" s="167">
        <v>41876</v>
      </c>
      <c r="F106" s="167">
        <v>42242</v>
      </c>
      <c r="G106" s="167">
        <v>42244</v>
      </c>
      <c r="H106" s="166" t="s">
        <v>24</v>
      </c>
      <c r="I106" s="166" t="s">
        <v>29</v>
      </c>
      <c r="J106" s="166" t="s">
        <v>26</v>
      </c>
      <c r="K106" s="235">
        <v>2255639.0977443601</v>
      </c>
      <c r="L106" s="166" t="s">
        <v>24</v>
      </c>
      <c r="M106" s="166" t="s">
        <v>25</v>
      </c>
      <c r="N106" s="166" t="s">
        <v>42</v>
      </c>
      <c r="O106" s="234">
        <v>-3000000</v>
      </c>
      <c r="P106" s="166" t="s">
        <v>43</v>
      </c>
      <c r="Q106" s="170">
        <v>1.33</v>
      </c>
      <c r="R106" s="170">
        <v>1.286</v>
      </c>
      <c r="S106" s="235"/>
      <c r="T106" s="235">
        <v>0</v>
      </c>
      <c r="U106" s="166"/>
      <c r="V106" s="170">
        <v>1.0759000000000001</v>
      </c>
      <c r="W106" s="170">
        <v>1.0782849406104538</v>
      </c>
      <c r="X106" s="234">
        <v>-76836.194161430103</v>
      </c>
      <c r="Y106" s="278"/>
      <c r="Z106" s="235">
        <v>0</v>
      </c>
      <c r="AA106" s="234">
        <v>-76836.194161430103</v>
      </c>
      <c r="AB106" s="314">
        <v>18</v>
      </c>
      <c r="AC106" s="166" t="s">
        <v>94</v>
      </c>
      <c r="AD106" s="97"/>
      <c r="AE106" s="117">
        <f>-IF($X106&gt;0,$X106*(1-VLOOKUP($D106,$AH$24:$AM$33,6,FALSE))*VLOOKUP($D106,$AH$24:$AM$33,IF(($G106-$B$2)/365&lt;1,4,5),FALSE),0)</f>
        <v>0</v>
      </c>
      <c r="AF106" s="117">
        <f t="shared" si="0"/>
        <v>308.881500528949</v>
      </c>
      <c r="AG106" s="103"/>
      <c r="AH106" s="43"/>
      <c r="AI106" s="43"/>
      <c r="AJ106" s="43"/>
      <c r="AK106" s="43"/>
      <c r="AL106" s="43"/>
      <c r="AM106" s="43"/>
      <c r="AN106" s="43"/>
    </row>
    <row r="107" spans="1:40" s="102" customFormat="1" ht="15.6" x14ac:dyDescent="0.3">
      <c r="A107" s="166">
        <v>2015</v>
      </c>
      <c r="B107" s="166" t="s">
        <v>106</v>
      </c>
      <c r="C107" s="166">
        <v>256</v>
      </c>
      <c r="D107" s="166" t="s">
        <v>46</v>
      </c>
      <c r="E107" s="167">
        <v>41876</v>
      </c>
      <c r="F107" s="167">
        <v>42242</v>
      </c>
      <c r="G107" s="167">
        <v>42244</v>
      </c>
      <c r="H107" s="166" t="s">
        <v>30</v>
      </c>
      <c r="I107" s="166" t="s">
        <v>25</v>
      </c>
      <c r="J107" s="166" t="s">
        <v>26</v>
      </c>
      <c r="K107" s="235">
        <v>2965159.3773165299</v>
      </c>
      <c r="L107" s="166" t="s">
        <v>30</v>
      </c>
      <c r="M107" s="166" t="s">
        <v>29</v>
      </c>
      <c r="N107" s="166" t="s">
        <v>42</v>
      </c>
      <c r="O107" s="234">
        <v>-4000000</v>
      </c>
      <c r="P107" s="166" t="s">
        <v>43</v>
      </c>
      <c r="Q107" s="170">
        <v>1.349</v>
      </c>
      <c r="R107" s="170"/>
      <c r="S107" s="235"/>
      <c r="T107" s="235">
        <v>0</v>
      </c>
      <c r="U107" s="166"/>
      <c r="V107" s="170">
        <v>1.0759000000000001</v>
      </c>
      <c r="W107" s="170">
        <v>1.0782849406104538</v>
      </c>
      <c r="X107" s="235">
        <v>22.365158231630179</v>
      </c>
      <c r="Y107" s="277">
        <v>-702489.83648119099</v>
      </c>
      <c r="Z107" s="235">
        <v>0</v>
      </c>
      <c r="AA107" s="235">
        <v>22.365158231630179</v>
      </c>
      <c r="AB107" s="314">
        <v>18</v>
      </c>
      <c r="AC107" s="166" t="s">
        <v>31</v>
      </c>
      <c r="AD107" s="97"/>
      <c r="AE107" s="117">
        <f>-IF($X107&gt;0,$X107*(1-VLOOKUP($D107,$AH$24:$AM$33,6,FALSE))*VLOOKUP($D107,$AH$24:$AM$33,IF(($G107-$B$2)/365&lt;1,4,5),FALSE),0)</f>
        <v>-7.1121203176583964E-2</v>
      </c>
      <c r="AF107" s="117">
        <f t="shared" si="0"/>
        <v>0</v>
      </c>
      <c r="AG107" s="103"/>
      <c r="AH107" s="43"/>
      <c r="AI107" s="43"/>
      <c r="AJ107" s="43"/>
      <c r="AK107" s="43"/>
      <c r="AL107" s="43"/>
      <c r="AM107" s="43"/>
      <c r="AN107" s="43"/>
    </row>
    <row r="108" spans="1:40" s="102" customFormat="1" ht="15.6" x14ac:dyDescent="0.3">
      <c r="A108" s="166">
        <v>2015</v>
      </c>
      <c r="B108" s="166" t="s">
        <v>106</v>
      </c>
      <c r="C108" s="166">
        <v>257</v>
      </c>
      <c r="D108" s="166" t="s">
        <v>46</v>
      </c>
      <c r="E108" s="167">
        <v>41876</v>
      </c>
      <c r="F108" s="167">
        <v>42242</v>
      </c>
      <c r="G108" s="167">
        <v>42244</v>
      </c>
      <c r="H108" s="166" t="s">
        <v>24</v>
      </c>
      <c r="I108" s="166" t="s">
        <v>29</v>
      </c>
      <c r="J108" s="166" t="s">
        <v>26</v>
      </c>
      <c r="K108" s="235">
        <v>3110419.9066873998</v>
      </c>
      <c r="L108" s="166" t="s">
        <v>24</v>
      </c>
      <c r="M108" s="166" t="s">
        <v>25</v>
      </c>
      <c r="N108" s="166" t="s">
        <v>42</v>
      </c>
      <c r="O108" s="234">
        <v>-4000000</v>
      </c>
      <c r="P108" s="166" t="s">
        <v>43</v>
      </c>
      <c r="Q108" s="170">
        <v>1.286</v>
      </c>
      <c r="R108" s="170"/>
      <c r="S108" s="235"/>
      <c r="T108" s="235">
        <v>0</v>
      </c>
      <c r="U108" s="166"/>
      <c r="V108" s="170">
        <v>1.0759000000000001</v>
      </c>
      <c r="W108" s="170">
        <v>1.0782849406104538</v>
      </c>
      <c r="X108" s="234">
        <v>-600063.9427575157</v>
      </c>
      <c r="Y108" s="278"/>
      <c r="Z108" s="234">
        <v>-599174.69985088753</v>
      </c>
      <c r="AA108" s="234">
        <v>-889.24290662817657</v>
      </c>
      <c r="AB108" s="314">
        <v>18</v>
      </c>
      <c r="AC108" s="166" t="s">
        <v>31</v>
      </c>
      <c r="AD108" s="97"/>
      <c r="AE108" s="117">
        <f>-IF($X108&gt;0,$X108*(1-VLOOKUP($D108,$AH$24:$AM$33,6,FALSE))*VLOOKUP($D108,$AH$24:$AM$33,IF(($G108-$B$2)/365&lt;1,4,5),FALSE),0)</f>
        <v>0</v>
      </c>
      <c r="AF108" s="117">
        <f t="shared" si="0"/>
        <v>2412.2570498852128</v>
      </c>
      <c r="AG108" s="103"/>
      <c r="AH108" s="43"/>
      <c r="AI108" s="43"/>
      <c r="AJ108" s="43"/>
      <c r="AK108" s="43"/>
      <c r="AL108" s="43"/>
      <c r="AM108" s="43"/>
      <c r="AN108" s="43"/>
    </row>
    <row r="109" spans="1:40" s="102" customFormat="1" ht="15.6" x14ac:dyDescent="0.3">
      <c r="A109" s="166">
        <v>2015</v>
      </c>
      <c r="B109" s="166" t="s">
        <v>106</v>
      </c>
      <c r="C109" s="166">
        <v>258</v>
      </c>
      <c r="D109" s="166" t="s">
        <v>46</v>
      </c>
      <c r="E109" s="167">
        <v>41876</v>
      </c>
      <c r="F109" s="167">
        <v>42242</v>
      </c>
      <c r="G109" s="167">
        <v>42244</v>
      </c>
      <c r="H109" s="166" t="s">
        <v>24</v>
      </c>
      <c r="I109" s="166" t="s">
        <v>29</v>
      </c>
      <c r="J109" s="166" t="s">
        <v>26</v>
      </c>
      <c r="K109" s="235">
        <v>3007518.7969924798</v>
      </c>
      <c r="L109" s="166" t="s">
        <v>24</v>
      </c>
      <c r="M109" s="166" t="s">
        <v>25</v>
      </c>
      <c r="N109" s="166" t="s">
        <v>42</v>
      </c>
      <c r="O109" s="234">
        <v>-4000000</v>
      </c>
      <c r="P109" s="166" t="s">
        <v>43</v>
      </c>
      <c r="Q109" s="170">
        <v>1.33</v>
      </c>
      <c r="R109" s="170">
        <v>1.286</v>
      </c>
      <c r="S109" s="235"/>
      <c r="T109" s="235">
        <v>0</v>
      </c>
      <c r="U109" s="166"/>
      <c r="V109" s="170">
        <v>1.0759000000000001</v>
      </c>
      <c r="W109" s="170">
        <v>1.0782849406104538</v>
      </c>
      <c r="X109" s="234">
        <v>-102448.25888190682</v>
      </c>
      <c r="Y109" s="278"/>
      <c r="Z109" s="235">
        <v>0</v>
      </c>
      <c r="AA109" s="234">
        <v>-102448.25888190682</v>
      </c>
      <c r="AB109" s="314">
        <v>18</v>
      </c>
      <c r="AC109" s="166" t="s">
        <v>94</v>
      </c>
      <c r="AD109" s="97"/>
      <c r="AE109" s="117">
        <f>-IF($X109&gt;0,$X109*(1-VLOOKUP($D109,$AH$24:$AM$33,6,FALSE))*VLOOKUP($D109,$AH$24:$AM$33,IF(($G109-$B$2)/365&lt;1,4,5),FALSE),0)</f>
        <v>0</v>
      </c>
      <c r="AF109" s="117">
        <f t="shared" si="0"/>
        <v>411.84200070526543</v>
      </c>
      <c r="AG109" s="103"/>
      <c r="AH109" s="43"/>
      <c r="AI109" s="43"/>
      <c r="AJ109" s="43"/>
      <c r="AK109" s="43"/>
      <c r="AL109" s="43"/>
      <c r="AM109" s="43"/>
      <c r="AN109" s="43"/>
    </row>
    <row r="110" spans="1:40" s="102" customFormat="1" ht="15.6" x14ac:dyDescent="0.3">
      <c r="A110" s="166">
        <v>2015</v>
      </c>
      <c r="B110" s="166" t="s">
        <v>107</v>
      </c>
      <c r="C110" s="166">
        <v>259</v>
      </c>
      <c r="D110" s="166" t="s">
        <v>46</v>
      </c>
      <c r="E110" s="167">
        <v>41876</v>
      </c>
      <c r="F110" s="167">
        <v>42242</v>
      </c>
      <c r="G110" s="167">
        <v>42244</v>
      </c>
      <c r="H110" s="166" t="s">
        <v>30</v>
      </c>
      <c r="I110" s="166" t="s">
        <v>25</v>
      </c>
      <c r="J110" s="166" t="s">
        <v>26</v>
      </c>
      <c r="K110" s="235">
        <v>2965159.3773165299</v>
      </c>
      <c r="L110" s="166" t="s">
        <v>30</v>
      </c>
      <c r="M110" s="166" t="s">
        <v>29</v>
      </c>
      <c r="N110" s="166" t="s">
        <v>42</v>
      </c>
      <c r="O110" s="234">
        <v>-4000000</v>
      </c>
      <c r="P110" s="166" t="s">
        <v>43</v>
      </c>
      <c r="Q110" s="170">
        <v>1.349</v>
      </c>
      <c r="R110" s="170"/>
      <c r="S110" s="235"/>
      <c r="T110" s="235">
        <v>0</v>
      </c>
      <c r="U110" s="166"/>
      <c r="V110" s="170">
        <v>1.0759000000000001</v>
      </c>
      <c r="W110" s="170">
        <v>1.0782849406104538</v>
      </c>
      <c r="X110" s="235">
        <v>22.365158231630179</v>
      </c>
      <c r="Y110" s="277">
        <v>-702489.83648119099</v>
      </c>
      <c r="Z110" s="235">
        <v>0</v>
      </c>
      <c r="AA110" s="235">
        <v>22.365158231630179</v>
      </c>
      <c r="AB110" s="314">
        <v>18</v>
      </c>
      <c r="AC110" s="166" t="s">
        <v>31</v>
      </c>
      <c r="AD110" s="97"/>
      <c r="AE110" s="117">
        <f>-IF($X110&gt;0,$X110*(1-VLOOKUP($D110,$AH$24:$AM$33,6,FALSE))*VLOOKUP($D110,$AH$24:$AM$33,IF(($G110-$B$2)/365&lt;1,4,5),FALSE),0)</f>
        <v>-7.1121203176583964E-2</v>
      </c>
      <c r="AF110" s="117">
        <f t="shared" si="0"/>
        <v>0</v>
      </c>
      <c r="AG110" s="103"/>
      <c r="AH110" s="43"/>
      <c r="AI110" s="43"/>
      <c r="AJ110" s="43"/>
      <c r="AK110" s="43"/>
      <c r="AL110" s="43"/>
      <c r="AM110" s="43"/>
      <c r="AN110" s="43"/>
    </row>
    <row r="111" spans="1:40" s="102" customFormat="1" ht="15.6" x14ac:dyDescent="0.3">
      <c r="A111" s="166">
        <v>2015</v>
      </c>
      <c r="B111" s="166" t="s">
        <v>107</v>
      </c>
      <c r="C111" s="166">
        <v>260</v>
      </c>
      <c r="D111" s="166" t="s">
        <v>46</v>
      </c>
      <c r="E111" s="167">
        <v>41876</v>
      </c>
      <c r="F111" s="167">
        <v>42242</v>
      </c>
      <c r="G111" s="167">
        <v>42244</v>
      </c>
      <c r="H111" s="166" t="s">
        <v>24</v>
      </c>
      <c r="I111" s="166" t="s">
        <v>29</v>
      </c>
      <c r="J111" s="166" t="s">
        <v>26</v>
      </c>
      <c r="K111" s="235">
        <v>3110419.9066873998</v>
      </c>
      <c r="L111" s="166" t="s">
        <v>24</v>
      </c>
      <c r="M111" s="166" t="s">
        <v>25</v>
      </c>
      <c r="N111" s="166" t="s">
        <v>42</v>
      </c>
      <c r="O111" s="234">
        <v>-4000000</v>
      </c>
      <c r="P111" s="166" t="s">
        <v>43</v>
      </c>
      <c r="Q111" s="170">
        <v>1.286</v>
      </c>
      <c r="R111" s="170"/>
      <c r="S111" s="235"/>
      <c r="T111" s="235">
        <v>0</v>
      </c>
      <c r="U111" s="166"/>
      <c r="V111" s="170">
        <v>1.0759000000000001</v>
      </c>
      <c r="W111" s="170">
        <v>1.0782849406104538</v>
      </c>
      <c r="X111" s="234">
        <v>-600063.9427575157</v>
      </c>
      <c r="Y111" s="278"/>
      <c r="Z111" s="234">
        <v>-599174.69985088753</v>
      </c>
      <c r="AA111" s="234">
        <v>-889.24290662817657</v>
      </c>
      <c r="AB111" s="314">
        <v>18</v>
      </c>
      <c r="AC111" s="166" t="s">
        <v>31</v>
      </c>
      <c r="AD111" s="97"/>
      <c r="AE111" s="117">
        <f>-IF($X111&gt;0,$X111*(1-VLOOKUP($D111,$AH$24:$AM$33,6,FALSE))*VLOOKUP($D111,$AH$24:$AM$33,IF(($G111-$B$2)/365&lt;1,4,5),FALSE),0)</f>
        <v>0</v>
      </c>
      <c r="AF111" s="117">
        <f t="shared" si="0"/>
        <v>2412.2570498852128</v>
      </c>
      <c r="AG111" s="103"/>
      <c r="AH111" s="43"/>
      <c r="AI111" s="43"/>
      <c r="AJ111" s="43"/>
      <c r="AK111" s="43"/>
      <c r="AL111" s="43"/>
      <c r="AM111" s="43"/>
      <c r="AN111" s="43"/>
    </row>
    <row r="112" spans="1:40" s="102" customFormat="1" ht="15.6" x14ac:dyDescent="0.3">
      <c r="A112" s="166">
        <v>2015</v>
      </c>
      <c r="B112" s="166" t="s">
        <v>107</v>
      </c>
      <c r="C112" s="166">
        <v>261</v>
      </c>
      <c r="D112" s="166" t="s">
        <v>46</v>
      </c>
      <c r="E112" s="167">
        <v>41876</v>
      </c>
      <c r="F112" s="167">
        <v>42242</v>
      </c>
      <c r="G112" s="167">
        <v>42244</v>
      </c>
      <c r="H112" s="166" t="s">
        <v>24</v>
      </c>
      <c r="I112" s="166" t="s">
        <v>29</v>
      </c>
      <c r="J112" s="166" t="s">
        <v>26</v>
      </c>
      <c r="K112" s="235">
        <v>3007518.7969924798</v>
      </c>
      <c r="L112" s="166" t="s">
        <v>24</v>
      </c>
      <c r="M112" s="166" t="s">
        <v>25</v>
      </c>
      <c r="N112" s="166" t="s">
        <v>42</v>
      </c>
      <c r="O112" s="234">
        <v>-4000000</v>
      </c>
      <c r="P112" s="166" t="s">
        <v>43</v>
      </c>
      <c r="Q112" s="170">
        <v>1.33</v>
      </c>
      <c r="R112" s="170">
        <v>1.286</v>
      </c>
      <c r="S112" s="235"/>
      <c r="T112" s="235">
        <v>0</v>
      </c>
      <c r="U112" s="166"/>
      <c r="V112" s="170">
        <v>1.0759000000000001</v>
      </c>
      <c r="W112" s="170">
        <v>1.0782849406104538</v>
      </c>
      <c r="X112" s="234">
        <v>-102448.25888190682</v>
      </c>
      <c r="Y112" s="278"/>
      <c r="Z112" s="235">
        <v>0</v>
      </c>
      <c r="AA112" s="234">
        <v>-102448.25888190682</v>
      </c>
      <c r="AB112" s="314">
        <v>18</v>
      </c>
      <c r="AC112" s="166" t="s">
        <v>94</v>
      </c>
      <c r="AD112" s="97"/>
      <c r="AE112" s="117">
        <f>-IF($X112&gt;0,$X112*(1-VLOOKUP($D112,$AH$24:$AM$33,6,FALSE))*VLOOKUP($D112,$AH$24:$AM$33,IF(($G112-$B$2)/365&lt;1,4,5),FALSE),0)</f>
        <v>0</v>
      </c>
      <c r="AF112" s="117">
        <f t="shared" si="0"/>
        <v>411.84200070526543</v>
      </c>
      <c r="AG112" s="103"/>
      <c r="AH112" s="43"/>
      <c r="AI112" s="43"/>
      <c r="AJ112" s="43"/>
      <c r="AK112" s="43"/>
      <c r="AL112" s="43"/>
      <c r="AM112" s="43"/>
      <c r="AN112" s="43"/>
    </row>
    <row r="113" spans="1:40" s="102" customFormat="1" ht="15.6" x14ac:dyDescent="0.3">
      <c r="A113" s="166">
        <v>2015</v>
      </c>
      <c r="B113" s="166" t="s">
        <v>108</v>
      </c>
      <c r="C113" s="166">
        <v>269</v>
      </c>
      <c r="D113" s="166" t="s">
        <v>46</v>
      </c>
      <c r="E113" s="167">
        <v>41880</v>
      </c>
      <c r="F113" s="167">
        <v>42272</v>
      </c>
      <c r="G113" s="167">
        <v>42276</v>
      </c>
      <c r="H113" s="166" t="s">
        <v>30</v>
      </c>
      <c r="I113" s="166" t="s">
        <v>25</v>
      </c>
      <c r="J113" s="166" t="s">
        <v>26</v>
      </c>
      <c r="K113" s="235">
        <v>2602230.48327138</v>
      </c>
      <c r="L113" s="166" t="s">
        <v>30</v>
      </c>
      <c r="M113" s="166" t="s">
        <v>29</v>
      </c>
      <c r="N113" s="166" t="s">
        <v>42</v>
      </c>
      <c r="O113" s="234">
        <v>-3500000</v>
      </c>
      <c r="P113" s="166" t="s">
        <v>43</v>
      </c>
      <c r="Q113" s="170">
        <v>1.345</v>
      </c>
      <c r="R113" s="170"/>
      <c r="S113" s="235"/>
      <c r="T113" s="235">
        <v>0</v>
      </c>
      <c r="U113" s="166"/>
      <c r="V113" s="170">
        <v>1.0759000000000001</v>
      </c>
      <c r="W113" s="170">
        <v>1.0789279755064907</v>
      </c>
      <c r="X113" s="235">
        <v>62.734507065761548</v>
      </c>
      <c r="Y113" s="277">
        <v>-608868.04195952776</v>
      </c>
      <c r="Z113" s="235">
        <v>0</v>
      </c>
      <c r="AA113" s="235">
        <v>62.734507065761548</v>
      </c>
      <c r="AB113" s="314">
        <v>18</v>
      </c>
      <c r="AC113" s="166" t="s">
        <v>31</v>
      </c>
      <c r="AD113" s="97"/>
      <c r="AE113" s="117">
        <f>-IF($X113&gt;0,$X113*(1-VLOOKUP($D113,$AH$24:$AM$33,6,FALSE))*VLOOKUP($D113,$AH$24:$AM$33,IF(($G113-$B$2)/365&lt;1,4,5),FALSE),0)</f>
        <v>-0.19949573246912172</v>
      </c>
      <c r="AF113" s="117">
        <f t="shared" si="0"/>
        <v>0</v>
      </c>
      <c r="AG113" s="103"/>
      <c r="AH113" s="43"/>
      <c r="AI113" s="43"/>
      <c r="AJ113" s="43"/>
      <c r="AK113" s="43"/>
      <c r="AL113" s="43"/>
      <c r="AM113" s="43"/>
      <c r="AN113" s="43"/>
    </row>
    <row r="114" spans="1:40" s="102" customFormat="1" ht="15.6" x14ac:dyDescent="0.3">
      <c r="A114" s="166">
        <v>2015</v>
      </c>
      <c r="B114" s="166" t="s">
        <v>108</v>
      </c>
      <c r="C114" s="166">
        <v>270</v>
      </c>
      <c r="D114" s="166" t="s">
        <v>46</v>
      </c>
      <c r="E114" s="167">
        <v>41880</v>
      </c>
      <c r="F114" s="167">
        <v>42272</v>
      </c>
      <c r="G114" s="167">
        <v>42276</v>
      </c>
      <c r="H114" s="166" t="s">
        <v>24</v>
      </c>
      <c r="I114" s="166" t="s">
        <v>29</v>
      </c>
      <c r="J114" s="166" t="s">
        <v>26</v>
      </c>
      <c r="K114" s="235">
        <v>2721617.4183514798</v>
      </c>
      <c r="L114" s="166" t="s">
        <v>24</v>
      </c>
      <c r="M114" s="166" t="s">
        <v>25</v>
      </c>
      <c r="N114" s="166" t="s">
        <v>42</v>
      </c>
      <c r="O114" s="234">
        <v>-3500000</v>
      </c>
      <c r="P114" s="166" t="s">
        <v>43</v>
      </c>
      <c r="Q114" s="170">
        <v>1.286</v>
      </c>
      <c r="R114" s="170"/>
      <c r="S114" s="235"/>
      <c r="T114" s="235">
        <v>0</v>
      </c>
      <c r="U114" s="166"/>
      <c r="V114" s="170">
        <v>1.0759000000000001</v>
      </c>
      <c r="W114" s="170">
        <v>1.0789279755064907</v>
      </c>
      <c r="X114" s="234">
        <v>-523508.88348098745</v>
      </c>
      <c r="Y114" s="278"/>
      <c r="Z114" s="234">
        <v>-522343.32736647828</v>
      </c>
      <c r="AA114" s="234">
        <v>-1165.5561145091779</v>
      </c>
      <c r="AB114" s="314">
        <v>18</v>
      </c>
      <c r="AC114" s="166" t="s">
        <v>31</v>
      </c>
      <c r="AD114" s="97"/>
      <c r="AE114" s="117">
        <f>-IF($X114&gt;0,$X114*(1-VLOOKUP($D114,$AH$24:$AM$33,6,FALSE))*VLOOKUP($D114,$AH$24:$AM$33,IF(($G114-$B$2)/365&lt;1,4,5),FALSE),0)</f>
        <v>0</v>
      </c>
      <c r="AF114" s="117">
        <f t="shared" si="0"/>
        <v>2104.5057115935697</v>
      </c>
      <c r="AG114" s="103"/>
      <c r="AH114" s="43"/>
      <c r="AI114" s="43"/>
      <c r="AJ114" s="43"/>
      <c r="AK114" s="43"/>
      <c r="AL114" s="43"/>
      <c r="AM114" s="43"/>
      <c r="AN114" s="43"/>
    </row>
    <row r="115" spans="1:40" s="102" customFormat="1" ht="15.6" x14ac:dyDescent="0.3">
      <c r="A115" s="166">
        <v>2015</v>
      </c>
      <c r="B115" s="166" t="s">
        <v>108</v>
      </c>
      <c r="C115" s="166">
        <v>271</v>
      </c>
      <c r="D115" s="166" t="s">
        <v>46</v>
      </c>
      <c r="E115" s="167">
        <v>41880</v>
      </c>
      <c r="F115" s="167">
        <v>42272</v>
      </c>
      <c r="G115" s="167">
        <v>42276</v>
      </c>
      <c r="H115" s="166" t="s">
        <v>24</v>
      </c>
      <c r="I115" s="166" t="s">
        <v>29</v>
      </c>
      <c r="J115" s="166" t="s">
        <v>26</v>
      </c>
      <c r="K115" s="235">
        <v>2635542.1686747</v>
      </c>
      <c r="L115" s="166" t="s">
        <v>24</v>
      </c>
      <c r="M115" s="166" t="s">
        <v>25</v>
      </c>
      <c r="N115" s="166" t="s">
        <v>42</v>
      </c>
      <c r="O115" s="234">
        <v>-3500000</v>
      </c>
      <c r="P115" s="166" t="s">
        <v>43</v>
      </c>
      <c r="Q115" s="170">
        <v>1.3280000000000001</v>
      </c>
      <c r="R115" s="170">
        <v>1.286</v>
      </c>
      <c r="S115" s="235"/>
      <c r="T115" s="235">
        <v>0</v>
      </c>
      <c r="U115" s="166"/>
      <c r="V115" s="170">
        <v>1.0759000000000001</v>
      </c>
      <c r="W115" s="170">
        <v>1.0789279755064907</v>
      </c>
      <c r="X115" s="234">
        <v>-85421.892985606028</v>
      </c>
      <c r="Y115" s="278"/>
      <c r="Z115" s="235">
        <v>0</v>
      </c>
      <c r="AA115" s="234">
        <v>-85421.892985606028</v>
      </c>
      <c r="AB115" s="314">
        <v>18</v>
      </c>
      <c r="AC115" s="166" t="s">
        <v>94</v>
      </c>
      <c r="AD115" s="97"/>
      <c r="AE115" s="117">
        <f>-IF($X115&gt;0,$X115*(1-VLOOKUP($D115,$AH$24:$AM$33,6,FALSE))*VLOOKUP($D115,$AH$24:$AM$33,IF(($G115-$B$2)/365&lt;1,4,5),FALSE),0)</f>
        <v>0</v>
      </c>
      <c r="AF115" s="117">
        <f t="shared" si="0"/>
        <v>343.39600980213623</v>
      </c>
      <c r="AG115" s="103"/>
      <c r="AH115" s="43"/>
      <c r="AI115" s="43"/>
      <c r="AJ115" s="43"/>
      <c r="AK115" s="43"/>
      <c r="AL115" s="43"/>
      <c r="AM115" s="43"/>
      <c r="AN115" s="43"/>
    </row>
    <row r="116" spans="1:40" s="102" customFormat="1" ht="15.6" x14ac:dyDescent="0.3">
      <c r="A116" s="166">
        <v>2015</v>
      </c>
      <c r="B116" s="166" t="s">
        <v>109</v>
      </c>
      <c r="C116" s="166">
        <v>272</v>
      </c>
      <c r="D116" s="166" t="s">
        <v>46</v>
      </c>
      <c r="E116" s="167">
        <v>41880</v>
      </c>
      <c r="F116" s="167">
        <v>42272</v>
      </c>
      <c r="G116" s="167">
        <v>42276</v>
      </c>
      <c r="H116" s="166" t="s">
        <v>30</v>
      </c>
      <c r="I116" s="166" t="s">
        <v>25</v>
      </c>
      <c r="J116" s="166" t="s">
        <v>26</v>
      </c>
      <c r="K116" s="235">
        <v>4460966.5427509304</v>
      </c>
      <c r="L116" s="166" t="s">
        <v>30</v>
      </c>
      <c r="M116" s="166" t="s">
        <v>29</v>
      </c>
      <c r="N116" s="166" t="s">
        <v>42</v>
      </c>
      <c r="O116" s="234">
        <v>-6000000</v>
      </c>
      <c r="P116" s="166" t="s">
        <v>43</v>
      </c>
      <c r="Q116" s="170">
        <v>1.345</v>
      </c>
      <c r="R116" s="170"/>
      <c r="S116" s="235"/>
      <c r="T116" s="235">
        <v>0</v>
      </c>
      <c r="U116" s="166"/>
      <c r="V116" s="170">
        <v>1.0759000000000001</v>
      </c>
      <c r="W116" s="170">
        <v>1.0789279755064907</v>
      </c>
      <c r="X116" s="235">
        <v>107.54486925559105</v>
      </c>
      <c r="Y116" s="277">
        <v>-1043773.7862163316</v>
      </c>
      <c r="Z116" s="235">
        <v>0</v>
      </c>
      <c r="AA116" s="235">
        <v>107.54486925559105</v>
      </c>
      <c r="AB116" s="314">
        <v>18</v>
      </c>
      <c r="AC116" s="166" t="s">
        <v>31</v>
      </c>
      <c r="AD116" s="97"/>
      <c r="AE116" s="117">
        <f>-IF($X116&gt;0,$X116*(1-VLOOKUP($D116,$AH$24:$AM$33,6,FALSE))*VLOOKUP($D116,$AH$24:$AM$33,IF(($G116-$B$2)/365&lt;1,4,5),FALSE),0)</f>
        <v>-0.34199268423277951</v>
      </c>
      <c r="AF116" s="117">
        <f t="shared" si="0"/>
        <v>0</v>
      </c>
      <c r="AG116" s="103"/>
      <c r="AH116" s="43"/>
      <c r="AI116" s="43"/>
      <c r="AJ116" s="43"/>
      <c r="AK116" s="43"/>
      <c r="AL116" s="43"/>
      <c r="AM116" s="43"/>
      <c r="AN116" s="43"/>
    </row>
    <row r="117" spans="1:40" s="102" customFormat="1" ht="15.6" x14ac:dyDescent="0.3">
      <c r="A117" s="166">
        <v>2015</v>
      </c>
      <c r="B117" s="166" t="s">
        <v>109</v>
      </c>
      <c r="C117" s="166">
        <v>273</v>
      </c>
      <c r="D117" s="166" t="s">
        <v>46</v>
      </c>
      <c r="E117" s="167">
        <v>41880</v>
      </c>
      <c r="F117" s="167">
        <v>42272</v>
      </c>
      <c r="G117" s="167">
        <v>42276</v>
      </c>
      <c r="H117" s="166" t="s">
        <v>24</v>
      </c>
      <c r="I117" s="166" t="s">
        <v>29</v>
      </c>
      <c r="J117" s="166" t="s">
        <v>26</v>
      </c>
      <c r="K117" s="235">
        <v>4665629.8600311</v>
      </c>
      <c r="L117" s="166" t="s">
        <v>24</v>
      </c>
      <c r="M117" s="166" t="s">
        <v>25</v>
      </c>
      <c r="N117" s="166" t="s">
        <v>42</v>
      </c>
      <c r="O117" s="234">
        <v>-6000000</v>
      </c>
      <c r="P117" s="166" t="s">
        <v>43</v>
      </c>
      <c r="Q117" s="170">
        <v>1.286</v>
      </c>
      <c r="R117" s="170"/>
      <c r="S117" s="235"/>
      <c r="T117" s="235">
        <v>0</v>
      </c>
      <c r="U117" s="166"/>
      <c r="V117" s="170">
        <v>1.0759000000000001</v>
      </c>
      <c r="W117" s="170">
        <v>1.0789279755064907</v>
      </c>
      <c r="X117" s="234">
        <v>-897443.80025311979</v>
      </c>
      <c r="Y117" s="278"/>
      <c r="Z117" s="234">
        <v>-895445.70405682083</v>
      </c>
      <c r="AA117" s="234">
        <v>-1998.0961962989531</v>
      </c>
      <c r="AB117" s="314">
        <v>18</v>
      </c>
      <c r="AC117" s="166" t="s">
        <v>31</v>
      </c>
      <c r="AD117" s="97"/>
      <c r="AE117" s="117">
        <f>-IF($X117&gt;0,$X117*(1-VLOOKUP($D117,$AH$24:$AM$33,6,FALSE))*VLOOKUP($D117,$AH$24:$AM$33,IF(($G117-$B$2)/365&lt;1,4,5),FALSE),0)</f>
        <v>0</v>
      </c>
      <c r="AF117" s="117">
        <f t="shared" si="0"/>
        <v>3607.7240770175413</v>
      </c>
      <c r="AG117" s="103"/>
      <c r="AH117" s="43"/>
      <c r="AI117" s="43"/>
      <c r="AJ117" s="43"/>
      <c r="AK117" s="43"/>
      <c r="AL117" s="43"/>
      <c r="AM117" s="43"/>
      <c r="AN117" s="43"/>
    </row>
    <row r="118" spans="1:40" s="102" customFormat="1" ht="15.6" x14ac:dyDescent="0.3">
      <c r="A118" s="166">
        <v>2015</v>
      </c>
      <c r="B118" s="166" t="s">
        <v>109</v>
      </c>
      <c r="C118" s="166">
        <v>274</v>
      </c>
      <c r="D118" s="166" t="s">
        <v>46</v>
      </c>
      <c r="E118" s="167">
        <v>41880</v>
      </c>
      <c r="F118" s="167">
        <v>42272</v>
      </c>
      <c r="G118" s="167">
        <v>42276</v>
      </c>
      <c r="H118" s="166" t="s">
        <v>24</v>
      </c>
      <c r="I118" s="166" t="s">
        <v>29</v>
      </c>
      <c r="J118" s="166" t="s">
        <v>26</v>
      </c>
      <c r="K118" s="235">
        <v>4518072.2891566297</v>
      </c>
      <c r="L118" s="166" t="s">
        <v>24</v>
      </c>
      <c r="M118" s="166" t="s">
        <v>25</v>
      </c>
      <c r="N118" s="166" t="s">
        <v>42</v>
      </c>
      <c r="O118" s="234">
        <v>-6000000</v>
      </c>
      <c r="P118" s="166" t="s">
        <v>43</v>
      </c>
      <c r="Q118" s="170">
        <v>1.3280000000000001</v>
      </c>
      <c r="R118" s="170">
        <v>1.286</v>
      </c>
      <c r="S118" s="235"/>
      <c r="T118" s="235">
        <v>0</v>
      </c>
      <c r="U118" s="166"/>
      <c r="V118" s="170">
        <v>1.0759000000000001</v>
      </c>
      <c r="W118" s="170">
        <v>1.0789279755064907</v>
      </c>
      <c r="X118" s="234">
        <v>-146437.53083246748</v>
      </c>
      <c r="Y118" s="278"/>
      <c r="Z118" s="235">
        <v>0</v>
      </c>
      <c r="AA118" s="234">
        <v>-146437.53083246748</v>
      </c>
      <c r="AB118" s="314">
        <v>18</v>
      </c>
      <c r="AC118" s="166" t="s">
        <v>94</v>
      </c>
      <c r="AD118" s="97"/>
      <c r="AE118" s="117">
        <f>-IF($X118&gt;0,$X118*(1-VLOOKUP($D118,$AH$24:$AM$33,6,FALSE))*VLOOKUP($D118,$AH$24:$AM$33,IF(($G118-$B$2)/365&lt;1,4,5),FALSE),0)</f>
        <v>0</v>
      </c>
      <c r="AF118" s="117">
        <f t="shared" si="0"/>
        <v>588.67887394651927</v>
      </c>
      <c r="AG118" s="103"/>
      <c r="AH118" s="43"/>
      <c r="AI118" s="43"/>
      <c r="AJ118" s="43"/>
      <c r="AK118" s="43"/>
      <c r="AL118" s="43"/>
      <c r="AM118" s="43"/>
      <c r="AN118" s="43"/>
    </row>
    <row r="119" spans="1:40" s="102" customFormat="1" ht="15.6" x14ac:dyDescent="0.3">
      <c r="A119" s="166">
        <v>2015</v>
      </c>
      <c r="B119" s="166" t="s">
        <v>110</v>
      </c>
      <c r="C119" s="166">
        <v>275</v>
      </c>
      <c r="D119" s="166" t="s">
        <v>46</v>
      </c>
      <c r="E119" s="167">
        <v>41880</v>
      </c>
      <c r="F119" s="167">
        <v>42272</v>
      </c>
      <c r="G119" s="167">
        <v>42276</v>
      </c>
      <c r="H119" s="166" t="s">
        <v>30</v>
      </c>
      <c r="I119" s="166" t="s">
        <v>25</v>
      </c>
      <c r="J119" s="166" t="s">
        <v>26</v>
      </c>
      <c r="K119" s="235">
        <v>7063197.0260223001</v>
      </c>
      <c r="L119" s="166" t="s">
        <v>30</v>
      </c>
      <c r="M119" s="166" t="s">
        <v>29</v>
      </c>
      <c r="N119" s="166" t="s">
        <v>42</v>
      </c>
      <c r="O119" s="234">
        <v>-9500000</v>
      </c>
      <c r="P119" s="166" t="s">
        <v>43</v>
      </c>
      <c r="Q119" s="170">
        <v>1.345</v>
      </c>
      <c r="R119" s="170"/>
      <c r="S119" s="235"/>
      <c r="T119" s="235">
        <v>0</v>
      </c>
      <c r="U119" s="166"/>
      <c r="V119" s="170">
        <v>1.0759000000000001</v>
      </c>
      <c r="W119" s="170">
        <v>1.0789279755064907</v>
      </c>
      <c r="X119" s="235">
        <v>170.27937632135237</v>
      </c>
      <c r="Y119" s="277">
        <v>-1652641.8281758595</v>
      </c>
      <c r="Z119" s="235">
        <v>0</v>
      </c>
      <c r="AA119" s="235">
        <v>170.27937632135237</v>
      </c>
      <c r="AB119" s="314">
        <v>18</v>
      </c>
      <c r="AC119" s="166" t="s">
        <v>31</v>
      </c>
      <c r="AD119" s="97"/>
      <c r="AE119" s="117">
        <f>-IF($X119&gt;0,$X119*(1-VLOOKUP($D119,$AH$24:$AM$33,6,FALSE))*VLOOKUP($D119,$AH$24:$AM$33,IF(($G119-$B$2)/365&lt;1,4,5),FALSE),0)</f>
        <v>-0.54148841670190051</v>
      </c>
      <c r="AF119" s="117">
        <f t="shared" si="0"/>
        <v>0</v>
      </c>
      <c r="AG119" s="103"/>
      <c r="AH119" s="43"/>
      <c r="AI119" s="43"/>
      <c r="AJ119" s="43"/>
      <c r="AK119" s="43"/>
      <c r="AL119" s="43"/>
      <c r="AM119" s="43"/>
      <c r="AN119" s="43"/>
    </row>
    <row r="120" spans="1:40" s="102" customFormat="1" ht="15.6" x14ac:dyDescent="0.3">
      <c r="A120" s="166">
        <v>2015</v>
      </c>
      <c r="B120" s="166" t="s">
        <v>110</v>
      </c>
      <c r="C120" s="166">
        <v>276</v>
      </c>
      <c r="D120" s="166" t="s">
        <v>46</v>
      </c>
      <c r="E120" s="167">
        <v>41880</v>
      </c>
      <c r="F120" s="167">
        <v>42272</v>
      </c>
      <c r="G120" s="167">
        <v>42276</v>
      </c>
      <c r="H120" s="166" t="s">
        <v>24</v>
      </c>
      <c r="I120" s="166" t="s">
        <v>29</v>
      </c>
      <c r="J120" s="166" t="s">
        <v>26</v>
      </c>
      <c r="K120" s="235">
        <v>7387247.2783825798</v>
      </c>
      <c r="L120" s="166" t="s">
        <v>24</v>
      </c>
      <c r="M120" s="166" t="s">
        <v>25</v>
      </c>
      <c r="N120" s="166" t="s">
        <v>42</v>
      </c>
      <c r="O120" s="234">
        <v>-9500000</v>
      </c>
      <c r="P120" s="166" t="s">
        <v>43</v>
      </c>
      <c r="Q120" s="170">
        <v>1.286</v>
      </c>
      <c r="R120" s="170"/>
      <c r="S120" s="235"/>
      <c r="T120" s="235">
        <v>0</v>
      </c>
      <c r="U120" s="166"/>
      <c r="V120" s="170">
        <v>1.0759000000000001</v>
      </c>
      <c r="W120" s="170">
        <v>1.0789279755064907</v>
      </c>
      <c r="X120" s="234">
        <v>-1420952.6837341073</v>
      </c>
      <c r="Y120" s="278"/>
      <c r="Z120" s="234">
        <v>-1417789.0314232996</v>
      </c>
      <c r="AA120" s="234">
        <v>-3163.6523108077236</v>
      </c>
      <c r="AB120" s="314">
        <v>18</v>
      </c>
      <c r="AC120" s="166" t="s">
        <v>31</v>
      </c>
      <c r="AD120" s="97"/>
      <c r="AE120" s="117">
        <f>-IF($X120&gt;0,$X120*(1-VLOOKUP($D120,$AH$24:$AM$33,6,FALSE))*VLOOKUP($D120,$AH$24:$AM$33,IF(($G120-$B$2)/365&lt;1,4,5),FALSE),0)</f>
        <v>0</v>
      </c>
      <c r="AF120" s="117">
        <f t="shared" si="0"/>
        <v>5712.229788611111</v>
      </c>
      <c r="AG120" s="103"/>
      <c r="AH120" s="43"/>
      <c r="AI120" s="43"/>
      <c r="AJ120" s="43"/>
      <c r="AK120" s="43"/>
      <c r="AL120" s="43"/>
      <c r="AM120" s="43"/>
      <c r="AN120" s="43"/>
    </row>
    <row r="121" spans="1:40" s="102" customFormat="1" ht="15.6" x14ac:dyDescent="0.3">
      <c r="A121" s="166">
        <v>2015</v>
      </c>
      <c r="B121" s="166" t="s">
        <v>110</v>
      </c>
      <c r="C121" s="166">
        <v>277</v>
      </c>
      <c r="D121" s="166" t="s">
        <v>46</v>
      </c>
      <c r="E121" s="167">
        <v>41880</v>
      </c>
      <c r="F121" s="167">
        <v>42272</v>
      </c>
      <c r="G121" s="167">
        <v>42276</v>
      </c>
      <c r="H121" s="166" t="s">
        <v>24</v>
      </c>
      <c r="I121" s="166" t="s">
        <v>29</v>
      </c>
      <c r="J121" s="166" t="s">
        <v>26</v>
      </c>
      <c r="K121" s="235">
        <v>7153614.4578313297</v>
      </c>
      <c r="L121" s="166" t="s">
        <v>24</v>
      </c>
      <c r="M121" s="166" t="s">
        <v>25</v>
      </c>
      <c r="N121" s="166" t="s">
        <v>42</v>
      </c>
      <c r="O121" s="234">
        <v>-9500000</v>
      </c>
      <c r="P121" s="166" t="s">
        <v>43</v>
      </c>
      <c r="Q121" s="170">
        <v>1.3280000000000001</v>
      </c>
      <c r="R121" s="170">
        <v>1.286</v>
      </c>
      <c r="S121" s="235"/>
      <c r="T121" s="235">
        <v>0</v>
      </c>
      <c r="U121" s="166"/>
      <c r="V121" s="170">
        <v>1.0759000000000001</v>
      </c>
      <c r="W121" s="170">
        <v>1.0789279755064907</v>
      </c>
      <c r="X121" s="234">
        <v>-231859.4238180735</v>
      </c>
      <c r="Y121" s="278"/>
      <c r="Z121" s="235">
        <v>0</v>
      </c>
      <c r="AA121" s="234">
        <v>-231859.4238180735</v>
      </c>
      <c r="AB121" s="314">
        <v>18</v>
      </c>
      <c r="AC121" s="166" t="s">
        <v>94</v>
      </c>
      <c r="AD121" s="97"/>
      <c r="AE121" s="117">
        <f>-IF($X121&gt;0,$X121*(1-VLOOKUP($D121,$AH$24:$AM$33,6,FALSE))*VLOOKUP($D121,$AH$24:$AM$33,IF(($G121-$B$2)/365&lt;1,4,5),FALSE),0)</f>
        <v>0</v>
      </c>
      <c r="AF121" s="117">
        <f t="shared" si="0"/>
        <v>932.07488374865557</v>
      </c>
      <c r="AG121" s="103"/>
      <c r="AH121" s="43"/>
      <c r="AI121" s="43"/>
      <c r="AJ121" s="43"/>
      <c r="AK121" s="43"/>
      <c r="AL121" s="43"/>
      <c r="AM121" s="43"/>
      <c r="AN121" s="43"/>
    </row>
    <row r="122" spans="1:40" s="102" customFormat="1" ht="15.6" x14ac:dyDescent="0.3">
      <c r="A122" s="166">
        <v>2015</v>
      </c>
      <c r="B122" s="166" t="s">
        <v>111</v>
      </c>
      <c r="C122" s="166">
        <v>262</v>
      </c>
      <c r="D122" s="166" t="s">
        <v>46</v>
      </c>
      <c r="E122" s="167">
        <v>41876</v>
      </c>
      <c r="F122" s="167">
        <v>42272</v>
      </c>
      <c r="G122" s="167">
        <v>42276</v>
      </c>
      <c r="H122" s="166" t="s">
        <v>30</v>
      </c>
      <c r="I122" s="166" t="s">
        <v>25</v>
      </c>
      <c r="J122" s="166" t="s">
        <v>26</v>
      </c>
      <c r="K122" s="235">
        <v>6671608.5989621896</v>
      </c>
      <c r="L122" s="166" t="s">
        <v>30</v>
      </c>
      <c r="M122" s="166" t="s">
        <v>29</v>
      </c>
      <c r="N122" s="166" t="s">
        <v>42</v>
      </c>
      <c r="O122" s="234">
        <v>-9000000</v>
      </c>
      <c r="P122" s="166" t="s">
        <v>43</v>
      </c>
      <c r="Q122" s="170">
        <v>1.349</v>
      </c>
      <c r="R122" s="170"/>
      <c r="S122" s="235"/>
      <c r="T122" s="235">
        <v>0</v>
      </c>
      <c r="U122" s="166"/>
      <c r="V122" s="170">
        <v>1.0759000000000001</v>
      </c>
      <c r="W122" s="170">
        <v>1.0789279755064907</v>
      </c>
      <c r="X122" s="235">
        <v>138.75122325014863</v>
      </c>
      <c r="Y122" s="277">
        <v>-1575797.0297580084</v>
      </c>
      <c r="Z122" s="235">
        <v>0</v>
      </c>
      <c r="AA122" s="235">
        <v>138.75122325014863</v>
      </c>
      <c r="AB122" s="314">
        <v>18</v>
      </c>
      <c r="AC122" s="166" t="s">
        <v>31</v>
      </c>
      <c r="AD122" s="97"/>
      <c r="AE122" s="117">
        <f>-IF($X122&gt;0,$X122*(1-VLOOKUP($D122,$AH$24:$AM$33,6,FALSE))*VLOOKUP($D122,$AH$24:$AM$33,IF(($G122-$B$2)/365&lt;1,4,5),FALSE),0)</f>
        <v>-0.4412288899354726</v>
      </c>
      <c r="AF122" s="117">
        <f t="shared" si="0"/>
        <v>0</v>
      </c>
      <c r="AG122" s="103"/>
      <c r="AH122" s="43"/>
      <c r="AI122" s="43"/>
      <c r="AJ122" s="43"/>
      <c r="AK122" s="43"/>
      <c r="AL122" s="43"/>
      <c r="AM122" s="43"/>
      <c r="AN122" s="43"/>
    </row>
    <row r="123" spans="1:40" s="102" customFormat="1" ht="15.6" x14ac:dyDescent="0.3">
      <c r="A123" s="166">
        <v>2015</v>
      </c>
      <c r="B123" s="166" t="s">
        <v>111</v>
      </c>
      <c r="C123" s="166">
        <v>263</v>
      </c>
      <c r="D123" s="166" t="s">
        <v>46</v>
      </c>
      <c r="E123" s="167">
        <v>41876</v>
      </c>
      <c r="F123" s="167">
        <v>42272</v>
      </c>
      <c r="G123" s="167">
        <v>42276</v>
      </c>
      <c r="H123" s="166" t="s">
        <v>24</v>
      </c>
      <c r="I123" s="166" t="s">
        <v>29</v>
      </c>
      <c r="J123" s="166" t="s">
        <v>26</v>
      </c>
      <c r="K123" s="235">
        <v>6998444.7900466602</v>
      </c>
      <c r="L123" s="166" t="s">
        <v>24</v>
      </c>
      <c r="M123" s="166" t="s">
        <v>25</v>
      </c>
      <c r="N123" s="166" t="s">
        <v>42</v>
      </c>
      <c r="O123" s="234">
        <v>-9000000</v>
      </c>
      <c r="P123" s="166" t="s">
        <v>43</v>
      </c>
      <c r="Q123" s="170">
        <v>1.286</v>
      </c>
      <c r="R123" s="170"/>
      <c r="S123" s="235"/>
      <c r="T123" s="235">
        <v>0</v>
      </c>
      <c r="U123" s="166"/>
      <c r="V123" s="170">
        <v>1.0759000000000001</v>
      </c>
      <c r="W123" s="170">
        <v>1.0789279755064907</v>
      </c>
      <c r="X123" s="234">
        <v>-1346165.7003796815</v>
      </c>
      <c r="Y123" s="278"/>
      <c r="Z123" s="234">
        <v>-1343168.5560852299</v>
      </c>
      <c r="AA123" s="234">
        <v>-2997.1442944516893</v>
      </c>
      <c r="AB123" s="314">
        <v>18</v>
      </c>
      <c r="AC123" s="166" t="s">
        <v>31</v>
      </c>
      <c r="AD123" s="97"/>
      <c r="AE123" s="117">
        <f>-IF($X123&gt;0,$X123*(1-VLOOKUP($D123,$AH$24:$AM$33,6,FALSE))*VLOOKUP($D123,$AH$24:$AM$33,IF(($G123-$B$2)/365&lt;1,4,5),FALSE),0)</f>
        <v>0</v>
      </c>
      <c r="AF123" s="117">
        <f t="shared" si="0"/>
        <v>5411.5861155263201</v>
      </c>
      <c r="AG123" s="103"/>
      <c r="AH123" s="43"/>
      <c r="AI123" s="43"/>
      <c r="AJ123" s="43"/>
      <c r="AK123" s="43"/>
      <c r="AL123" s="43"/>
      <c r="AM123" s="43"/>
      <c r="AN123" s="43"/>
    </row>
    <row r="124" spans="1:40" s="102" customFormat="1" ht="15.6" x14ac:dyDescent="0.3">
      <c r="A124" s="166">
        <v>2015</v>
      </c>
      <c r="B124" s="166" t="s">
        <v>111</v>
      </c>
      <c r="C124" s="166">
        <v>264</v>
      </c>
      <c r="D124" s="166" t="s">
        <v>46</v>
      </c>
      <c r="E124" s="167">
        <v>41876</v>
      </c>
      <c r="F124" s="167">
        <v>42272</v>
      </c>
      <c r="G124" s="167">
        <v>42276</v>
      </c>
      <c r="H124" s="166" t="s">
        <v>24</v>
      </c>
      <c r="I124" s="166" t="s">
        <v>29</v>
      </c>
      <c r="J124" s="166" t="s">
        <v>26</v>
      </c>
      <c r="K124" s="235">
        <v>6766917.2932330798</v>
      </c>
      <c r="L124" s="166" t="s">
        <v>24</v>
      </c>
      <c r="M124" s="166" t="s">
        <v>25</v>
      </c>
      <c r="N124" s="166" t="s">
        <v>42</v>
      </c>
      <c r="O124" s="234">
        <v>-9000000</v>
      </c>
      <c r="P124" s="166" t="s">
        <v>43</v>
      </c>
      <c r="Q124" s="170">
        <v>1.33</v>
      </c>
      <c r="R124" s="170">
        <v>1.286</v>
      </c>
      <c r="S124" s="235"/>
      <c r="T124" s="235">
        <v>0</v>
      </c>
      <c r="U124" s="166"/>
      <c r="V124" s="170">
        <v>1.0759000000000001</v>
      </c>
      <c r="W124" s="170">
        <v>1.0789279755064907</v>
      </c>
      <c r="X124" s="234">
        <v>-229770.08060157698</v>
      </c>
      <c r="Y124" s="278"/>
      <c r="Z124" s="235">
        <v>0</v>
      </c>
      <c r="AA124" s="234">
        <v>-229770.08060157698</v>
      </c>
      <c r="AB124" s="314">
        <v>18</v>
      </c>
      <c r="AC124" s="166" t="s">
        <v>94</v>
      </c>
      <c r="AD124" s="97"/>
      <c r="AE124" s="117">
        <f>-IF($X124&gt;0,$X124*(1-VLOOKUP($D124,$AH$24:$AM$33,6,FALSE))*VLOOKUP($D124,$AH$24:$AM$33,IF(($G124-$B$2)/365&lt;1,4,5),FALSE),0)</f>
        <v>0</v>
      </c>
      <c r="AF124" s="117">
        <f t="shared" si="0"/>
        <v>923.67572401833945</v>
      </c>
      <c r="AG124" s="103"/>
      <c r="AH124" s="43"/>
      <c r="AI124" s="43"/>
      <c r="AJ124" s="43"/>
      <c r="AK124" s="43"/>
      <c r="AL124" s="43"/>
      <c r="AM124" s="43"/>
      <c r="AN124" s="43"/>
    </row>
    <row r="125" spans="1:40" s="102" customFormat="1" ht="15.6" x14ac:dyDescent="0.3">
      <c r="A125" s="166">
        <v>2015</v>
      </c>
      <c r="B125" s="166" t="s">
        <v>112</v>
      </c>
      <c r="C125" s="166">
        <v>278</v>
      </c>
      <c r="D125" s="166" t="s">
        <v>46</v>
      </c>
      <c r="E125" s="167">
        <v>41880</v>
      </c>
      <c r="F125" s="167">
        <v>42304</v>
      </c>
      <c r="G125" s="167">
        <v>42306</v>
      </c>
      <c r="H125" s="166" t="s">
        <v>30</v>
      </c>
      <c r="I125" s="166" t="s">
        <v>25</v>
      </c>
      <c r="J125" s="166" t="s">
        <v>26</v>
      </c>
      <c r="K125" s="235">
        <v>12639405.204461001</v>
      </c>
      <c r="L125" s="166" t="s">
        <v>30</v>
      </c>
      <c r="M125" s="166" t="s">
        <v>29</v>
      </c>
      <c r="N125" s="166" t="s">
        <v>42</v>
      </c>
      <c r="O125" s="234">
        <v>-17000000</v>
      </c>
      <c r="P125" s="166" t="s">
        <v>43</v>
      </c>
      <c r="Q125" s="170">
        <v>1.345</v>
      </c>
      <c r="R125" s="170"/>
      <c r="S125" s="235"/>
      <c r="T125" s="235">
        <v>0</v>
      </c>
      <c r="U125" s="166"/>
      <c r="V125" s="170">
        <v>1.0759000000000001</v>
      </c>
      <c r="W125" s="170">
        <v>1.0795798476273835</v>
      </c>
      <c r="X125" s="235">
        <v>696.94085190890121</v>
      </c>
      <c r="Y125" s="277">
        <v>-2948338.1202141452</v>
      </c>
      <c r="Z125" s="235">
        <v>0</v>
      </c>
      <c r="AA125" s="235">
        <v>696.94085190890121</v>
      </c>
      <c r="AB125" s="314">
        <v>18</v>
      </c>
      <c r="AC125" s="166" t="s">
        <v>31</v>
      </c>
      <c r="AD125" s="97"/>
      <c r="AE125" s="117">
        <f>-IF($X125&gt;0,$X125*(1-VLOOKUP($D125,$AH$24:$AM$33,6,FALSE))*VLOOKUP($D125,$AH$24:$AM$33,IF(($G125-$B$2)/365&lt;1,4,5),FALSE),0)</f>
        <v>-2.216271909070306</v>
      </c>
      <c r="AF125" s="117">
        <f t="shared" si="0"/>
        <v>0</v>
      </c>
      <c r="AG125" s="103"/>
      <c r="AH125" s="43"/>
      <c r="AI125" s="43"/>
      <c r="AJ125" s="43"/>
      <c r="AK125" s="43"/>
      <c r="AL125" s="43"/>
      <c r="AM125" s="43"/>
      <c r="AN125" s="43"/>
    </row>
    <row r="126" spans="1:40" s="102" customFormat="1" ht="15.6" x14ac:dyDescent="0.3">
      <c r="A126" s="166">
        <v>2015</v>
      </c>
      <c r="B126" s="166" t="s">
        <v>112</v>
      </c>
      <c r="C126" s="166">
        <v>279</v>
      </c>
      <c r="D126" s="166" t="s">
        <v>46</v>
      </c>
      <c r="E126" s="167">
        <v>41880</v>
      </c>
      <c r="F126" s="167">
        <v>42304</v>
      </c>
      <c r="G126" s="167">
        <v>42306</v>
      </c>
      <c r="H126" s="166" t="s">
        <v>24</v>
      </c>
      <c r="I126" s="166" t="s">
        <v>29</v>
      </c>
      <c r="J126" s="166" t="s">
        <v>26</v>
      </c>
      <c r="K126" s="235">
        <v>13219284.6034215</v>
      </c>
      <c r="L126" s="166" t="s">
        <v>24</v>
      </c>
      <c r="M126" s="166" t="s">
        <v>25</v>
      </c>
      <c r="N126" s="166" t="s">
        <v>42</v>
      </c>
      <c r="O126" s="234">
        <v>-17000000</v>
      </c>
      <c r="P126" s="166" t="s">
        <v>43</v>
      </c>
      <c r="Q126" s="170">
        <v>1.286</v>
      </c>
      <c r="R126" s="170"/>
      <c r="S126" s="235"/>
      <c r="T126" s="235">
        <v>0</v>
      </c>
      <c r="U126" s="166"/>
      <c r="V126" s="170">
        <v>1.0759000000000001</v>
      </c>
      <c r="W126" s="170">
        <v>1.0795798476273835</v>
      </c>
      <c r="X126" s="234">
        <v>-2535799.4972246429</v>
      </c>
      <c r="Y126" s="278"/>
      <c r="Z126" s="234">
        <v>-2527582.1404894013</v>
      </c>
      <c r="AA126" s="234">
        <v>-8217.3567352415994</v>
      </c>
      <c r="AB126" s="314">
        <v>18</v>
      </c>
      <c r="AC126" s="166" t="s">
        <v>31</v>
      </c>
      <c r="AD126" s="97"/>
      <c r="AE126" s="117">
        <f>-IF($X126&gt;0,$X126*(1-VLOOKUP($D126,$AH$24:$AM$33,6,FALSE))*VLOOKUP($D126,$AH$24:$AM$33,IF(($G126-$B$2)/365&lt;1,4,5),FALSE),0)</f>
        <v>0</v>
      </c>
      <c r="AF126" s="117">
        <f t="shared" si="0"/>
        <v>10193.913978843064</v>
      </c>
      <c r="AG126" s="103"/>
      <c r="AH126" s="43"/>
      <c r="AI126" s="43"/>
      <c r="AJ126" s="43"/>
      <c r="AK126" s="43"/>
      <c r="AL126" s="43"/>
      <c r="AM126" s="43"/>
      <c r="AN126" s="43"/>
    </row>
    <row r="127" spans="1:40" s="102" customFormat="1" ht="15.6" x14ac:dyDescent="0.3">
      <c r="A127" s="166">
        <v>2015</v>
      </c>
      <c r="B127" s="166" t="s">
        <v>112</v>
      </c>
      <c r="C127" s="166">
        <v>280</v>
      </c>
      <c r="D127" s="166" t="s">
        <v>46</v>
      </c>
      <c r="E127" s="167">
        <v>41880</v>
      </c>
      <c r="F127" s="167">
        <v>42304</v>
      </c>
      <c r="G127" s="167">
        <v>42306</v>
      </c>
      <c r="H127" s="166" t="s">
        <v>24</v>
      </c>
      <c r="I127" s="166" t="s">
        <v>29</v>
      </c>
      <c r="J127" s="166" t="s">
        <v>26</v>
      </c>
      <c r="K127" s="235">
        <v>12801204.8192771</v>
      </c>
      <c r="L127" s="166" t="s">
        <v>24</v>
      </c>
      <c r="M127" s="166" t="s">
        <v>25</v>
      </c>
      <c r="N127" s="166" t="s">
        <v>42</v>
      </c>
      <c r="O127" s="234">
        <v>-17000000</v>
      </c>
      <c r="P127" s="166" t="s">
        <v>43</v>
      </c>
      <c r="Q127" s="170">
        <v>1.3280000000000001</v>
      </c>
      <c r="R127" s="170">
        <v>1.286</v>
      </c>
      <c r="S127" s="235"/>
      <c r="T127" s="235">
        <v>0</v>
      </c>
      <c r="U127" s="166"/>
      <c r="V127" s="170">
        <v>1.0759000000000001</v>
      </c>
      <c r="W127" s="170">
        <v>1.0795798476273835</v>
      </c>
      <c r="X127" s="234">
        <v>-413235.56384141126</v>
      </c>
      <c r="Y127" s="278"/>
      <c r="Z127" s="235">
        <v>0</v>
      </c>
      <c r="AA127" s="234">
        <v>-413235.56384141126</v>
      </c>
      <c r="AB127" s="314">
        <v>18</v>
      </c>
      <c r="AC127" s="166" t="s">
        <v>94</v>
      </c>
      <c r="AD127" s="97"/>
      <c r="AE127" s="117">
        <f>-IF($X127&gt;0,$X127*(1-VLOOKUP($D127,$AH$24:$AM$33,6,FALSE))*VLOOKUP($D127,$AH$24:$AM$33,IF(($G127-$B$2)/365&lt;1,4,5),FALSE),0)</f>
        <v>0</v>
      </c>
      <c r="AF127" s="117">
        <f t="shared" si="0"/>
        <v>1661.2069666424734</v>
      </c>
      <c r="AG127" s="103"/>
      <c r="AH127" s="43"/>
      <c r="AI127" s="43"/>
      <c r="AJ127" s="43"/>
      <c r="AK127" s="43"/>
      <c r="AL127" s="43"/>
      <c r="AM127" s="43"/>
      <c r="AN127" s="43"/>
    </row>
    <row r="128" spans="1:40" s="102" customFormat="1" ht="15.6" x14ac:dyDescent="0.3">
      <c r="A128" s="166">
        <v>2015</v>
      </c>
      <c r="B128" s="166" t="s">
        <v>113</v>
      </c>
      <c r="C128" s="166">
        <v>281</v>
      </c>
      <c r="D128" s="166" t="s">
        <v>46</v>
      </c>
      <c r="E128" s="167">
        <v>41880</v>
      </c>
      <c r="F128" s="167">
        <v>42304</v>
      </c>
      <c r="G128" s="167">
        <v>42306</v>
      </c>
      <c r="H128" s="166" t="s">
        <v>30</v>
      </c>
      <c r="I128" s="166" t="s">
        <v>25</v>
      </c>
      <c r="J128" s="166" t="s">
        <v>26</v>
      </c>
      <c r="K128" s="235">
        <v>2602230.48327138</v>
      </c>
      <c r="L128" s="166" t="s">
        <v>30</v>
      </c>
      <c r="M128" s="166" t="s">
        <v>29</v>
      </c>
      <c r="N128" s="166" t="s">
        <v>42</v>
      </c>
      <c r="O128" s="234">
        <v>-3500000</v>
      </c>
      <c r="P128" s="166" t="s">
        <v>43</v>
      </c>
      <c r="Q128" s="170">
        <v>1.345</v>
      </c>
      <c r="R128" s="170"/>
      <c r="S128" s="235"/>
      <c r="T128" s="235">
        <v>0</v>
      </c>
      <c r="U128" s="166"/>
      <c r="V128" s="170">
        <v>1.0759000000000001</v>
      </c>
      <c r="W128" s="170">
        <v>1.0795798476273835</v>
      </c>
      <c r="X128" s="235">
        <v>143.48782245183244</v>
      </c>
      <c r="Y128" s="277">
        <v>-607010.78945585247</v>
      </c>
      <c r="Z128" s="235">
        <v>0</v>
      </c>
      <c r="AA128" s="235">
        <v>143.48782245183244</v>
      </c>
      <c r="AB128" s="314">
        <v>18</v>
      </c>
      <c r="AC128" s="166" t="s">
        <v>31</v>
      </c>
      <c r="AD128" s="97"/>
      <c r="AE128" s="117">
        <f>-IF($X128&gt;0,$X128*(1-VLOOKUP($D128,$AH$24:$AM$33,6,FALSE))*VLOOKUP($D128,$AH$24:$AM$33,IF(($G128-$B$2)/365&lt;1,4,5),FALSE),0)</f>
        <v>-0.45629127539682718</v>
      </c>
      <c r="AF128" s="117">
        <f t="shared" si="0"/>
        <v>0</v>
      </c>
      <c r="AG128" s="103"/>
      <c r="AH128" s="43"/>
      <c r="AI128" s="43"/>
      <c r="AJ128" s="43"/>
      <c r="AK128" s="43"/>
      <c r="AL128" s="43"/>
      <c r="AM128" s="43"/>
      <c r="AN128" s="43"/>
    </row>
    <row r="129" spans="1:40" s="102" customFormat="1" ht="15.6" x14ac:dyDescent="0.3">
      <c r="A129" s="166">
        <v>2015</v>
      </c>
      <c r="B129" s="166" t="s">
        <v>113</v>
      </c>
      <c r="C129" s="166">
        <v>282</v>
      </c>
      <c r="D129" s="166" t="s">
        <v>46</v>
      </c>
      <c r="E129" s="167">
        <v>41880</v>
      </c>
      <c r="F129" s="167">
        <v>42304</v>
      </c>
      <c r="G129" s="167">
        <v>42306</v>
      </c>
      <c r="H129" s="166" t="s">
        <v>24</v>
      </c>
      <c r="I129" s="166" t="s">
        <v>29</v>
      </c>
      <c r="J129" s="166" t="s">
        <v>26</v>
      </c>
      <c r="K129" s="235">
        <v>2721617.4183514798</v>
      </c>
      <c r="L129" s="166" t="s">
        <v>24</v>
      </c>
      <c r="M129" s="166" t="s">
        <v>25</v>
      </c>
      <c r="N129" s="166" t="s">
        <v>42</v>
      </c>
      <c r="O129" s="234">
        <v>-3500000</v>
      </c>
      <c r="P129" s="166" t="s">
        <v>43</v>
      </c>
      <c r="Q129" s="170">
        <v>1.286</v>
      </c>
      <c r="R129" s="170"/>
      <c r="S129" s="235"/>
      <c r="T129" s="235">
        <v>0</v>
      </c>
      <c r="U129" s="166"/>
      <c r="V129" s="170">
        <v>1.0759000000000001</v>
      </c>
      <c r="W129" s="170">
        <v>1.0795798476273835</v>
      </c>
      <c r="X129" s="234">
        <v>-522076.36707566079</v>
      </c>
      <c r="Y129" s="278"/>
      <c r="Z129" s="234">
        <v>-520384.55833605304</v>
      </c>
      <c r="AA129" s="234">
        <v>-1691.8087396077462</v>
      </c>
      <c r="AB129" s="314">
        <v>18</v>
      </c>
      <c r="AC129" s="166" t="s">
        <v>31</v>
      </c>
      <c r="AD129" s="97"/>
      <c r="AE129" s="117">
        <f>-IF($X129&gt;0,$X129*(1-VLOOKUP($D129,$AH$24:$AM$33,6,FALSE))*VLOOKUP($D129,$AH$24:$AM$33,IF(($G129-$B$2)/365&lt;1,4,5),FALSE),0)</f>
        <v>0</v>
      </c>
      <c r="AF129" s="117">
        <f t="shared" si="0"/>
        <v>2098.7469956441564</v>
      </c>
      <c r="AG129" s="103"/>
      <c r="AH129" s="43"/>
      <c r="AI129" s="43"/>
      <c r="AJ129" s="43"/>
      <c r="AK129" s="43"/>
      <c r="AL129" s="43"/>
      <c r="AM129" s="43"/>
      <c r="AN129" s="43"/>
    </row>
    <row r="130" spans="1:40" s="102" customFormat="1" ht="15.6" x14ac:dyDescent="0.3">
      <c r="A130" s="166">
        <v>2015</v>
      </c>
      <c r="B130" s="166" t="s">
        <v>113</v>
      </c>
      <c r="C130" s="166">
        <v>283</v>
      </c>
      <c r="D130" s="166" t="s">
        <v>46</v>
      </c>
      <c r="E130" s="167">
        <v>41880</v>
      </c>
      <c r="F130" s="167">
        <v>42304</v>
      </c>
      <c r="G130" s="167">
        <v>42306</v>
      </c>
      <c r="H130" s="166" t="s">
        <v>24</v>
      </c>
      <c r="I130" s="166" t="s">
        <v>29</v>
      </c>
      <c r="J130" s="166" t="s">
        <v>26</v>
      </c>
      <c r="K130" s="235">
        <v>2635542.1686747</v>
      </c>
      <c r="L130" s="166" t="s">
        <v>24</v>
      </c>
      <c r="M130" s="166" t="s">
        <v>25</v>
      </c>
      <c r="N130" s="166" t="s">
        <v>42</v>
      </c>
      <c r="O130" s="234">
        <v>-3500000</v>
      </c>
      <c r="P130" s="166" t="s">
        <v>43</v>
      </c>
      <c r="Q130" s="170">
        <v>1.3280000000000001</v>
      </c>
      <c r="R130" s="170">
        <v>1.286</v>
      </c>
      <c r="S130" s="235"/>
      <c r="T130" s="235">
        <v>0</v>
      </c>
      <c r="U130" s="166"/>
      <c r="V130" s="170">
        <v>1.0759000000000001</v>
      </c>
      <c r="W130" s="170">
        <v>1.0795798476273835</v>
      </c>
      <c r="X130" s="234">
        <v>-85077.910202643485</v>
      </c>
      <c r="Y130" s="278"/>
      <c r="Z130" s="235">
        <v>0</v>
      </c>
      <c r="AA130" s="234">
        <v>-85077.910202643485</v>
      </c>
      <c r="AB130" s="314">
        <v>18</v>
      </c>
      <c r="AC130" s="166" t="s">
        <v>94</v>
      </c>
      <c r="AD130" s="97"/>
      <c r="AE130" s="117">
        <f>-IF($X130&gt;0,$X130*(1-VLOOKUP($D130,$AH$24:$AM$33,6,FALSE))*VLOOKUP($D130,$AH$24:$AM$33,IF(($G130-$B$2)/365&lt;1,4,5),FALSE),0)</f>
        <v>0</v>
      </c>
      <c r="AF130" s="117">
        <f t="shared" si="0"/>
        <v>342.01319901462682</v>
      </c>
      <c r="AG130" s="103"/>
      <c r="AH130" s="43"/>
      <c r="AI130" s="43"/>
      <c r="AJ130" s="43"/>
      <c r="AK130" s="43"/>
      <c r="AL130" s="43"/>
      <c r="AM130" s="43"/>
      <c r="AN130" s="43"/>
    </row>
    <row r="131" spans="1:40" s="102" customFormat="1" ht="15.6" x14ac:dyDescent="0.3">
      <c r="A131" s="166">
        <v>2015</v>
      </c>
      <c r="B131" s="166" t="s">
        <v>114</v>
      </c>
      <c r="C131" s="166">
        <v>284</v>
      </c>
      <c r="D131" s="166" t="s">
        <v>46</v>
      </c>
      <c r="E131" s="167">
        <v>41880</v>
      </c>
      <c r="F131" s="167">
        <v>42304</v>
      </c>
      <c r="G131" s="167">
        <v>42306</v>
      </c>
      <c r="H131" s="166" t="s">
        <v>30</v>
      </c>
      <c r="I131" s="166" t="s">
        <v>25</v>
      </c>
      <c r="J131" s="166" t="s">
        <v>26</v>
      </c>
      <c r="K131" s="235">
        <v>2230483.2713754601</v>
      </c>
      <c r="L131" s="166" t="s">
        <v>30</v>
      </c>
      <c r="M131" s="166" t="s">
        <v>29</v>
      </c>
      <c r="N131" s="166" t="s">
        <v>42</v>
      </c>
      <c r="O131" s="234">
        <v>-3000000</v>
      </c>
      <c r="P131" s="166" t="s">
        <v>43</v>
      </c>
      <c r="Q131" s="170">
        <v>1.345</v>
      </c>
      <c r="R131" s="170"/>
      <c r="S131" s="235"/>
      <c r="T131" s="235">
        <v>0</v>
      </c>
      <c r="U131" s="166"/>
      <c r="V131" s="170">
        <v>1.0759000000000001</v>
      </c>
      <c r="W131" s="170">
        <v>1.0795798476273835</v>
      </c>
      <c r="X131" s="235">
        <v>122.98956210157021</v>
      </c>
      <c r="Y131" s="277">
        <v>-520294.96239072981</v>
      </c>
      <c r="Z131" s="235">
        <v>0</v>
      </c>
      <c r="AA131" s="235">
        <v>122.98956210157021</v>
      </c>
      <c r="AB131" s="314">
        <v>18</v>
      </c>
      <c r="AC131" s="166" t="s">
        <v>31</v>
      </c>
      <c r="AD131" s="97"/>
      <c r="AE131" s="117">
        <f>-IF($X131&gt;0,$X131*(1-VLOOKUP($D131,$AH$24:$AM$33,6,FALSE))*VLOOKUP($D131,$AH$24:$AM$33,IF(($G131-$B$2)/365&lt;1,4,5),FALSE),0)</f>
        <v>-0.39110680748299326</v>
      </c>
      <c r="AF131" s="117">
        <f t="shared" si="0"/>
        <v>0</v>
      </c>
      <c r="AG131" s="103"/>
      <c r="AH131" s="43"/>
      <c r="AI131" s="43"/>
      <c r="AJ131" s="43"/>
      <c r="AK131" s="43"/>
      <c r="AL131" s="43"/>
      <c r="AM131" s="43"/>
      <c r="AN131" s="43"/>
    </row>
    <row r="132" spans="1:40" s="102" customFormat="1" ht="15.6" x14ac:dyDescent="0.3">
      <c r="A132" s="166">
        <v>2015</v>
      </c>
      <c r="B132" s="166" t="s">
        <v>114</v>
      </c>
      <c r="C132" s="166">
        <v>285</v>
      </c>
      <c r="D132" s="166" t="s">
        <v>46</v>
      </c>
      <c r="E132" s="167">
        <v>41880</v>
      </c>
      <c r="F132" s="167">
        <v>42304</v>
      </c>
      <c r="G132" s="167">
        <v>42306</v>
      </c>
      <c r="H132" s="166" t="s">
        <v>24</v>
      </c>
      <c r="I132" s="166" t="s">
        <v>29</v>
      </c>
      <c r="J132" s="166" t="s">
        <v>26</v>
      </c>
      <c r="K132" s="235">
        <v>2332814.93001555</v>
      </c>
      <c r="L132" s="166" t="s">
        <v>24</v>
      </c>
      <c r="M132" s="166" t="s">
        <v>25</v>
      </c>
      <c r="N132" s="166" t="s">
        <v>42</v>
      </c>
      <c r="O132" s="234">
        <v>-3000000</v>
      </c>
      <c r="P132" s="166" t="s">
        <v>43</v>
      </c>
      <c r="Q132" s="170">
        <v>1.286</v>
      </c>
      <c r="R132" s="170"/>
      <c r="S132" s="235"/>
      <c r="T132" s="235">
        <v>0</v>
      </c>
      <c r="U132" s="166"/>
      <c r="V132" s="170">
        <v>1.0759000000000001</v>
      </c>
      <c r="W132" s="170">
        <v>1.0795798476273835</v>
      </c>
      <c r="X132" s="234">
        <v>-447494.02892199409</v>
      </c>
      <c r="Y132" s="278"/>
      <c r="Z132" s="234">
        <v>-446043.90714518866</v>
      </c>
      <c r="AA132" s="234">
        <v>-1450.1217768054339</v>
      </c>
      <c r="AB132" s="314">
        <v>18</v>
      </c>
      <c r="AC132" s="166" t="s">
        <v>31</v>
      </c>
      <c r="AD132" s="97"/>
      <c r="AE132" s="117">
        <f>-IF($X132&gt;0,$X132*(1-VLOOKUP($D132,$AH$24:$AM$33,6,FALSE))*VLOOKUP($D132,$AH$24:$AM$33,IF(($G132-$B$2)/365&lt;1,4,5),FALSE),0)</f>
        <v>0</v>
      </c>
      <c r="AF132" s="117">
        <f t="shared" si="0"/>
        <v>1798.9259962664162</v>
      </c>
      <c r="AG132" s="103"/>
      <c r="AH132" s="43"/>
      <c r="AI132" s="43"/>
      <c r="AJ132" s="43"/>
      <c r="AK132" s="43"/>
      <c r="AL132" s="43"/>
      <c r="AM132" s="43"/>
      <c r="AN132" s="43"/>
    </row>
    <row r="133" spans="1:40" s="102" customFormat="1" ht="15.6" x14ac:dyDescent="0.3">
      <c r="A133" s="166">
        <v>2015</v>
      </c>
      <c r="B133" s="166" t="s">
        <v>114</v>
      </c>
      <c r="C133" s="166">
        <v>286</v>
      </c>
      <c r="D133" s="166" t="s">
        <v>46</v>
      </c>
      <c r="E133" s="167">
        <v>41880</v>
      </c>
      <c r="F133" s="167">
        <v>42304</v>
      </c>
      <c r="G133" s="167">
        <v>42306</v>
      </c>
      <c r="H133" s="166" t="s">
        <v>24</v>
      </c>
      <c r="I133" s="166" t="s">
        <v>29</v>
      </c>
      <c r="J133" s="166" t="s">
        <v>26</v>
      </c>
      <c r="K133" s="235">
        <v>2259036.1445783102</v>
      </c>
      <c r="L133" s="166" t="s">
        <v>24</v>
      </c>
      <c r="M133" s="166" t="s">
        <v>25</v>
      </c>
      <c r="N133" s="166" t="s">
        <v>42</v>
      </c>
      <c r="O133" s="234">
        <v>-3000000</v>
      </c>
      <c r="P133" s="166" t="s">
        <v>43</v>
      </c>
      <c r="Q133" s="170">
        <v>1.3280000000000001</v>
      </c>
      <c r="R133" s="170">
        <v>1.286</v>
      </c>
      <c r="S133" s="235"/>
      <c r="T133" s="235">
        <v>0</v>
      </c>
      <c r="U133" s="166"/>
      <c r="V133" s="170">
        <v>1.0759000000000001</v>
      </c>
      <c r="W133" s="170">
        <v>1.0795798476273835</v>
      </c>
      <c r="X133" s="234">
        <v>-72923.923030837279</v>
      </c>
      <c r="Y133" s="278"/>
      <c r="Z133" s="235">
        <v>0</v>
      </c>
      <c r="AA133" s="234">
        <v>-72923.923030837279</v>
      </c>
      <c r="AB133" s="314">
        <v>18</v>
      </c>
      <c r="AC133" s="166" t="s">
        <v>94</v>
      </c>
      <c r="AD133" s="97"/>
      <c r="AE133" s="117">
        <f>-IF($X133&gt;0,$X133*(1-VLOOKUP($D133,$AH$24:$AM$33,6,FALSE))*VLOOKUP($D133,$AH$24:$AM$33,IF(($G133-$B$2)/365&lt;1,4,5),FALSE),0)</f>
        <v>0</v>
      </c>
      <c r="AF133" s="117">
        <f t="shared" si="0"/>
        <v>293.15417058396588</v>
      </c>
      <c r="AG133" s="103"/>
      <c r="AH133" s="43"/>
      <c r="AI133" s="43"/>
      <c r="AJ133" s="43"/>
      <c r="AK133" s="43"/>
      <c r="AL133" s="43"/>
      <c r="AM133" s="43"/>
      <c r="AN133" s="43"/>
    </row>
    <row r="134" spans="1:40" s="102" customFormat="1" ht="15.6" x14ac:dyDescent="0.3">
      <c r="A134" s="166">
        <v>2015</v>
      </c>
      <c r="B134" s="166" t="s">
        <v>115</v>
      </c>
      <c r="C134" s="166">
        <v>287</v>
      </c>
      <c r="D134" s="166" t="s">
        <v>46</v>
      </c>
      <c r="E134" s="167">
        <v>41880</v>
      </c>
      <c r="F134" s="167">
        <v>42304</v>
      </c>
      <c r="G134" s="167">
        <v>42306</v>
      </c>
      <c r="H134" s="166" t="s">
        <v>30</v>
      </c>
      <c r="I134" s="166" t="s">
        <v>25</v>
      </c>
      <c r="J134" s="166" t="s">
        <v>26</v>
      </c>
      <c r="K134" s="235">
        <v>5576208.1784386598</v>
      </c>
      <c r="L134" s="166" t="s">
        <v>30</v>
      </c>
      <c r="M134" s="166" t="s">
        <v>29</v>
      </c>
      <c r="N134" s="166" t="s">
        <v>42</v>
      </c>
      <c r="O134" s="234">
        <v>-7500000</v>
      </c>
      <c r="P134" s="166" t="s">
        <v>43</v>
      </c>
      <c r="Q134" s="170">
        <v>1.345</v>
      </c>
      <c r="R134" s="170"/>
      <c r="S134" s="235"/>
      <c r="T134" s="235">
        <v>0</v>
      </c>
      <c r="U134" s="166"/>
      <c r="V134" s="170">
        <v>1.0759000000000001</v>
      </c>
      <c r="W134" s="170">
        <v>1.0795798476273835</v>
      </c>
      <c r="X134" s="235">
        <v>307.47390525392603</v>
      </c>
      <c r="Y134" s="277">
        <v>-1300737.4059768256</v>
      </c>
      <c r="Z134" s="235">
        <v>0</v>
      </c>
      <c r="AA134" s="235">
        <v>307.47390525392603</v>
      </c>
      <c r="AB134" s="314">
        <v>18</v>
      </c>
      <c r="AC134" s="166" t="s">
        <v>31</v>
      </c>
      <c r="AD134" s="97"/>
      <c r="AE134" s="117">
        <f>-IF($X134&gt;0,$X134*(1-VLOOKUP($D134,$AH$24:$AM$33,6,FALSE))*VLOOKUP($D134,$AH$24:$AM$33,IF(($G134-$B$2)/365&lt;1,4,5),FALSE),0)</f>
        <v>-0.97776701870748484</v>
      </c>
      <c r="AF134" s="117">
        <f t="shared" si="0"/>
        <v>0</v>
      </c>
      <c r="AG134" s="103"/>
      <c r="AH134" s="43"/>
      <c r="AI134" s="43"/>
      <c r="AJ134" s="43"/>
      <c r="AK134" s="43"/>
      <c r="AL134" s="43"/>
      <c r="AM134" s="43"/>
      <c r="AN134" s="43"/>
    </row>
    <row r="135" spans="1:40" s="102" customFormat="1" ht="15.6" x14ac:dyDescent="0.3">
      <c r="A135" s="166">
        <v>2015</v>
      </c>
      <c r="B135" s="166" t="s">
        <v>115</v>
      </c>
      <c r="C135" s="166">
        <v>288</v>
      </c>
      <c r="D135" s="166" t="s">
        <v>46</v>
      </c>
      <c r="E135" s="167">
        <v>41880</v>
      </c>
      <c r="F135" s="167">
        <v>42304</v>
      </c>
      <c r="G135" s="167">
        <v>42306</v>
      </c>
      <c r="H135" s="166" t="s">
        <v>24</v>
      </c>
      <c r="I135" s="166" t="s">
        <v>29</v>
      </c>
      <c r="J135" s="166" t="s">
        <v>26</v>
      </c>
      <c r="K135" s="235">
        <v>5832037.3250388801</v>
      </c>
      <c r="L135" s="166" t="s">
        <v>24</v>
      </c>
      <c r="M135" s="166" t="s">
        <v>25</v>
      </c>
      <c r="N135" s="166" t="s">
        <v>42</v>
      </c>
      <c r="O135" s="234">
        <v>-7500000</v>
      </c>
      <c r="P135" s="166" t="s">
        <v>43</v>
      </c>
      <c r="Q135" s="170">
        <v>1.286</v>
      </c>
      <c r="R135" s="170"/>
      <c r="S135" s="235"/>
      <c r="T135" s="235">
        <v>0</v>
      </c>
      <c r="U135" s="166"/>
      <c r="V135" s="170">
        <v>1.0759000000000001</v>
      </c>
      <c r="W135" s="170">
        <v>1.0795798476273835</v>
      </c>
      <c r="X135" s="234">
        <v>-1118735.0723049864</v>
      </c>
      <c r="Y135" s="278"/>
      <c r="Z135" s="234">
        <v>-1115109.7678629709</v>
      </c>
      <c r="AA135" s="234">
        <v>-3625.3044420154765</v>
      </c>
      <c r="AB135" s="314">
        <v>18</v>
      </c>
      <c r="AC135" s="166" t="s">
        <v>31</v>
      </c>
      <c r="AD135" s="97"/>
      <c r="AE135" s="117">
        <f>-IF($X135&gt;0,$X135*(1-VLOOKUP($D135,$AH$24:$AM$33,6,FALSE))*VLOOKUP($D135,$AH$24:$AM$33,IF(($G135-$B$2)/365&lt;1,4,5),FALSE),0)</f>
        <v>0</v>
      </c>
      <c r="AF135" s="117">
        <f t="shared" si="0"/>
        <v>4497.3149906660456</v>
      </c>
      <c r="AG135" s="103"/>
      <c r="AH135" s="43"/>
      <c r="AI135" s="43"/>
      <c r="AJ135" s="43"/>
      <c r="AK135" s="43"/>
      <c r="AL135" s="43"/>
      <c r="AM135" s="43"/>
      <c r="AN135" s="43"/>
    </row>
    <row r="136" spans="1:40" s="102" customFormat="1" ht="15.6" x14ac:dyDescent="0.3">
      <c r="A136" s="166">
        <v>2015</v>
      </c>
      <c r="B136" s="166" t="s">
        <v>115</v>
      </c>
      <c r="C136" s="166">
        <v>289</v>
      </c>
      <c r="D136" s="166" t="s">
        <v>46</v>
      </c>
      <c r="E136" s="167">
        <v>41880</v>
      </c>
      <c r="F136" s="167">
        <v>42304</v>
      </c>
      <c r="G136" s="167">
        <v>42306</v>
      </c>
      <c r="H136" s="166" t="s">
        <v>24</v>
      </c>
      <c r="I136" s="166" t="s">
        <v>29</v>
      </c>
      <c r="J136" s="166" t="s">
        <v>26</v>
      </c>
      <c r="K136" s="235">
        <v>5647590.3614457799</v>
      </c>
      <c r="L136" s="166" t="s">
        <v>24</v>
      </c>
      <c r="M136" s="166" t="s">
        <v>25</v>
      </c>
      <c r="N136" s="166" t="s">
        <v>42</v>
      </c>
      <c r="O136" s="234">
        <v>-7500000</v>
      </c>
      <c r="P136" s="166" t="s">
        <v>43</v>
      </c>
      <c r="Q136" s="170">
        <v>1.3280000000000001</v>
      </c>
      <c r="R136" s="170">
        <v>1.286</v>
      </c>
      <c r="S136" s="235"/>
      <c r="T136" s="235">
        <v>0</v>
      </c>
      <c r="U136" s="166"/>
      <c r="V136" s="170">
        <v>1.0759000000000001</v>
      </c>
      <c r="W136" s="170">
        <v>1.0795798476273835</v>
      </c>
      <c r="X136" s="234">
        <v>-182309.80757709319</v>
      </c>
      <c r="Y136" s="278"/>
      <c r="Z136" s="235">
        <v>0</v>
      </c>
      <c r="AA136" s="234">
        <v>-182309.80757709319</v>
      </c>
      <c r="AB136" s="314">
        <v>18</v>
      </c>
      <c r="AC136" s="166" t="s">
        <v>94</v>
      </c>
      <c r="AD136" s="97"/>
      <c r="AE136" s="117">
        <f>-IF($X136&gt;0,$X136*(1-VLOOKUP($D136,$AH$24:$AM$33,6,FALSE))*VLOOKUP($D136,$AH$24:$AM$33,IF(($G136-$B$2)/365&lt;1,4,5),FALSE),0)</f>
        <v>0</v>
      </c>
      <c r="AF136" s="117">
        <f t="shared" si="0"/>
        <v>732.88542645991458</v>
      </c>
      <c r="AG136" s="103"/>
      <c r="AH136" s="43"/>
      <c r="AI136" s="43"/>
      <c r="AJ136" s="43"/>
      <c r="AK136" s="43"/>
      <c r="AL136" s="43"/>
      <c r="AM136" s="43"/>
      <c r="AN136" s="43"/>
    </row>
    <row r="137" spans="1:40" s="102" customFormat="1" ht="15.6" x14ac:dyDescent="0.3">
      <c r="A137" s="166">
        <v>2015</v>
      </c>
      <c r="B137" s="166" t="s">
        <v>116</v>
      </c>
      <c r="C137" s="166">
        <v>290</v>
      </c>
      <c r="D137" s="166" t="s">
        <v>46</v>
      </c>
      <c r="E137" s="167">
        <v>41886</v>
      </c>
      <c r="F137" s="167">
        <v>42366</v>
      </c>
      <c r="G137" s="167">
        <v>42368</v>
      </c>
      <c r="H137" s="166" t="s">
        <v>30</v>
      </c>
      <c r="I137" s="166" t="s">
        <v>25</v>
      </c>
      <c r="J137" s="166" t="s">
        <v>26</v>
      </c>
      <c r="K137" s="235">
        <v>2611940.2985074599</v>
      </c>
      <c r="L137" s="166" t="s">
        <v>30</v>
      </c>
      <c r="M137" s="166" t="s">
        <v>29</v>
      </c>
      <c r="N137" s="166" t="s">
        <v>42</v>
      </c>
      <c r="O137" s="234">
        <v>-3500000</v>
      </c>
      <c r="P137" s="166" t="s">
        <v>43</v>
      </c>
      <c r="Q137" s="170">
        <v>1.34</v>
      </c>
      <c r="R137" s="170"/>
      <c r="S137" s="235"/>
      <c r="T137" s="235">
        <v>0</v>
      </c>
      <c r="U137" s="166"/>
      <c r="V137" s="170">
        <v>1.0759000000000001</v>
      </c>
      <c r="W137" s="170">
        <v>1.0810560074383539</v>
      </c>
      <c r="X137" s="235">
        <v>526.82294410733323</v>
      </c>
      <c r="Y137" s="277">
        <v>-566109.42344704771</v>
      </c>
      <c r="Z137" s="235">
        <v>0</v>
      </c>
      <c r="AA137" s="235">
        <v>526.82294410733323</v>
      </c>
      <c r="AB137" s="314">
        <v>18</v>
      </c>
      <c r="AC137" s="166" t="s">
        <v>31</v>
      </c>
      <c r="AD137" s="97"/>
      <c r="AE137" s="117">
        <f>-IF($X137&gt;0,$X137*(1-VLOOKUP($D137,$AH$24:$AM$33,6,FALSE))*VLOOKUP($D137,$AH$24:$AM$33,IF(($G137-$B$2)/365&lt;1,4,5),FALSE),0)</f>
        <v>-1.6752969622613196</v>
      </c>
      <c r="AF137" s="117">
        <f t="shared" si="0"/>
        <v>0</v>
      </c>
      <c r="AG137" s="103"/>
      <c r="AH137" s="43"/>
      <c r="AI137" s="43"/>
      <c r="AJ137" s="43"/>
      <c r="AK137" s="43"/>
      <c r="AL137" s="43"/>
      <c r="AM137" s="43"/>
      <c r="AN137" s="43"/>
    </row>
    <row r="138" spans="1:40" s="102" customFormat="1" ht="15.6" x14ac:dyDescent="0.3">
      <c r="A138" s="166">
        <v>2015</v>
      </c>
      <c r="B138" s="166" t="s">
        <v>116</v>
      </c>
      <c r="C138" s="166">
        <v>291</v>
      </c>
      <c r="D138" s="166" t="s">
        <v>46</v>
      </c>
      <c r="E138" s="167">
        <v>41886</v>
      </c>
      <c r="F138" s="167">
        <v>42366</v>
      </c>
      <c r="G138" s="167">
        <v>42368</v>
      </c>
      <c r="H138" s="166" t="s">
        <v>24</v>
      </c>
      <c r="I138" s="166" t="s">
        <v>29</v>
      </c>
      <c r="J138" s="166" t="s">
        <v>26</v>
      </c>
      <c r="K138" s="235">
        <v>2788844.6215139399</v>
      </c>
      <c r="L138" s="166" t="s">
        <v>24</v>
      </c>
      <c r="M138" s="166" t="s">
        <v>25</v>
      </c>
      <c r="N138" s="166" t="s">
        <v>42</v>
      </c>
      <c r="O138" s="234">
        <v>-3500000</v>
      </c>
      <c r="P138" s="166" t="s">
        <v>43</v>
      </c>
      <c r="Q138" s="170">
        <v>1.2549999999999999</v>
      </c>
      <c r="R138" s="170"/>
      <c r="S138" s="235"/>
      <c r="T138" s="235">
        <v>0</v>
      </c>
      <c r="U138" s="166"/>
      <c r="V138" s="170">
        <v>1.0759000000000001</v>
      </c>
      <c r="W138" s="170">
        <v>1.0810560074383539</v>
      </c>
      <c r="X138" s="234">
        <v>-454036.57518539089</v>
      </c>
      <c r="Y138" s="278"/>
      <c r="Z138" s="234">
        <v>-448730.4679520689</v>
      </c>
      <c r="AA138" s="234">
        <v>-5306.1072333219927</v>
      </c>
      <c r="AB138" s="314">
        <v>18</v>
      </c>
      <c r="AC138" s="166" t="s">
        <v>31</v>
      </c>
      <c r="AD138" s="97"/>
      <c r="AE138" s="117">
        <f>-IF($X138&gt;0,$X138*(1-VLOOKUP($D138,$AH$24:$AM$33,6,FALSE))*VLOOKUP($D138,$AH$24:$AM$33,IF(($G138-$B$2)/365&lt;1,4,5),FALSE),0)</f>
        <v>0</v>
      </c>
      <c r="AF138" s="117">
        <f t="shared" si="0"/>
        <v>1825.2270322452712</v>
      </c>
      <c r="AG138" s="103"/>
      <c r="AH138" s="43"/>
      <c r="AI138" s="43"/>
      <c r="AJ138" s="43"/>
      <c r="AK138" s="43"/>
      <c r="AL138" s="43"/>
      <c r="AM138" s="43"/>
      <c r="AN138" s="43"/>
    </row>
    <row r="139" spans="1:40" s="102" customFormat="1" ht="15.6" x14ac:dyDescent="0.3">
      <c r="A139" s="166">
        <v>2015</v>
      </c>
      <c r="B139" s="166" t="s">
        <v>116</v>
      </c>
      <c r="C139" s="166">
        <v>292</v>
      </c>
      <c r="D139" s="166" t="s">
        <v>46</v>
      </c>
      <c r="E139" s="167">
        <v>41886</v>
      </c>
      <c r="F139" s="167">
        <v>42366</v>
      </c>
      <c r="G139" s="167">
        <v>42368</v>
      </c>
      <c r="H139" s="166" t="s">
        <v>24</v>
      </c>
      <c r="I139" s="166" t="s">
        <v>29</v>
      </c>
      <c r="J139" s="166" t="s">
        <v>26</v>
      </c>
      <c r="K139" s="235">
        <v>2671755.7251908402</v>
      </c>
      <c r="L139" s="166" t="s">
        <v>24</v>
      </c>
      <c r="M139" s="166" t="s">
        <v>25</v>
      </c>
      <c r="N139" s="166" t="s">
        <v>42</v>
      </c>
      <c r="O139" s="234">
        <v>-3500000</v>
      </c>
      <c r="P139" s="166" t="s">
        <v>43</v>
      </c>
      <c r="Q139" s="170">
        <v>1.31</v>
      </c>
      <c r="R139" s="170">
        <v>1.2549999999999999</v>
      </c>
      <c r="S139" s="235"/>
      <c r="T139" s="235">
        <v>0</v>
      </c>
      <c r="U139" s="166"/>
      <c r="V139" s="170">
        <v>1.0759000000000001</v>
      </c>
      <c r="W139" s="170">
        <v>1.0810560074383539</v>
      </c>
      <c r="X139" s="234">
        <v>-112599.67120576419</v>
      </c>
      <c r="Y139" s="278"/>
      <c r="Z139" s="235">
        <v>0</v>
      </c>
      <c r="AA139" s="234">
        <v>-112599.67120576419</v>
      </c>
      <c r="AB139" s="314">
        <v>18</v>
      </c>
      <c r="AC139" s="166" t="s">
        <v>94</v>
      </c>
      <c r="AD139" s="107"/>
      <c r="AE139" s="117">
        <f>-IF($X139&gt;0,$X139*(1-VLOOKUP($D139,$AH$24:$AM$33,6,FALSE))*VLOOKUP($D139,$AH$24:$AM$33,IF(($G139-$B$2)/365&lt;1,4,5),FALSE),0)</f>
        <v>0</v>
      </c>
      <c r="AF139" s="117">
        <f t="shared" si="0"/>
        <v>452.65067824717198</v>
      </c>
      <c r="AG139" s="103"/>
      <c r="AH139" s="43"/>
      <c r="AI139" s="43"/>
      <c r="AJ139" s="43"/>
      <c r="AK139" s="43"/>
      <c r="AL139" s="43"/>
      <c r="AM139" s="43"/>
      <c r="AN139" s="43"/>
    </row>
    <row r="140" spans="1:40" s="102" customFormat="1" ht="15.6" x14ac:dyDescent="0.3">
      <c r="A140" s="166">
        <v>2015</v>
      </c>
      <c r="B140" s="166" t="s">
        <v>117</v>
      </c>
      <c r="C140" s="166">
        <v>293</v>
      </c>
      <c r="D140" s="166" t="s">
        <v>46</v>
      </c>
      <c r="E140" s="167">
        <v>41886</v>
      </c>
      <c r="F140" s="167">
        <v>42366</v>
      </c>
      <c r="G140" s="167">
        <v>42368</v>
      </c>
      <c r="H140" s="166" t="s">
        <v>30</v>
      </c>
      <c r="I140" s="166" t="s">
        <v>25</v>
      </c>
      <c r="J140" s="166" t="s">
        <v>26</v>
      </c>
      <c r="K140" s="235">
        <v>2388059.7014925401</v>
      </c>
      <c r="L140" s="166" t="s">
        <v>30</v>
      </c>
      <c r="M140" s="166" t="s">
        <v>29</v>
      </c>
      <c r="N140" s="166" t="s">
        <v>42</v>
      </c>
      <c r="O140" s="234">
        <v>-3200000</v>
      </c>
      <c r="P140" s="166" t="s">
        <v>43</v>
      </c>
      <c r="Q140" s="170">
        <v>1.34</v>
      </c>
      <c r="R140" s="170"/>
      <c r="S140" s="235"/>
      <c r="T140" s="235">
        <v>0</v>
      </c>
      <c r="U140" s="166"/>
      <c r="V140" s="170">
        <v>1.0759000000000001</v>
      </c>
      <c r="W140" s="170">
        <v>1.0810560074383539</v>
      </c>
      <c r="X140" s="235">
        <v>481.66669175527721</v>
      </c>
      <c r="Y140" s="277">
        <v>-517585.75858015864</v>
      </c>
      <c r="Z140" s="235">
        <v>0</v>
      </c>
      <c r="AA140" s="235">
        <v>481.66669175527721</v>
      </c>
      <c r="AB140" s="314">
        <v>18</v>
      </c>
      <c r="AC140" s="166" t="s">
        <v>31</v>
      </c>
      <c r="AD140" s="97"/>
      <c r="AE140" s="117">
        <f>-IF($X140&gt;0,$X140*(1-VLOOKUP($D140,$AH$24:$AM$33,6,FALSE))*VLOOKUP($D140,$AH$24:$AM$33,IF(($G140-$B$2)/365&lt;1,4,5),FALSE),0)</f>
        <v>-1.5317000797817815</v>
      </c>
      <c r="AF140" s="117">
        <f t="shared" si="0"/>
        <v>0</v>
      </c>
      <c r="AG140" s="103"/>
      <c r="AH140" s="43"/>
      <c r="AI140" s="43"/>
      <c r="AJ140" s="43"/>
      <c r="AK140" s="43"/>
      <c r="AL140" s="43"/>
      <c r="AM140" s="43"/>
      <c r="AN140" s="43"/>
    </row>
    <row r="141" spans="1:40" s="102" customFormat="1" ht="15.6" x14ac:dyDescent="0.3">
      <c r="A141" s="166">
        <v>2015</v>
      </c>
      <c r="B141" s="166" t="s">
        <v>117</v>
      </c>
      <c r="C141" s="166">
        <v>294</v>
      </c>
      <c r="D141" s="166" t="s">
        <v>46</v>
      </c>
      <c r="E141" s="167">
        <v>41886</v>
      </c>
      <c r="F141" s="167">
        <v>42366</v>
      </c>
      <c r="G141" s="167">
        <v>42368</v>
      </c>
      <c r="H141" s="166" t="s">
        <v>24</v>
      </c>
      <c r="I141" s="166" t="s">
        <v>29</v>
      </c>
      <c r="J141" s="166" t="s">
        <v>26</v>
      </c>
      <c r="K141" s="235">
        <v>2549800.7968127499</v>
      </c>
      <c r="L141" s="166" t="s">
        <v>24</v>
      </c>
      <c r="M141" s="166" t="s">
        <v>25</v>
      </c>
      <c r="N141" s="166" t="s">
        <v>42</v>
      </c>
      <c r="O141" s="234">
        <v>-3200000</v>
      </c>
      <c r="P141" s="166" t="s">
        <v>43</v>
      </c>
      <c r="Q141" s="170">
        <v>1.2549999999999999</v>
      </c>
      <c r="R141" s="170"/>
      <c r="S141" s="235"/>
      <c r="T141" s="235">
        <v>0</v>
      </c>
      <c r="U141" s="166"/>
      <c r="V141" s="170">
        <v>1.0759000000000001</v>
      </c>
      <c r="W141" s="170">
        <v>1.0810560074383539</v>
      </c>
      <c r="X141" s="234">
        <v>-415119.15445521526</v>
      </c>
      <c r="Y141" s="278"/>
      <c r="Z141" s="234">
        <v>-410267.85641332017</v>
      </c>
      <c r="AA141" s="234">
        <v>-4851.2980418950901</v>
      </c>
      <c r="AB141" s="314">
        <v>18</v>
      </c>
      <c r="AC141" s="166" t="s">
        <v>31</v>
      </c>
      <c r="AD141" s="97"/>
      <c r="AE141" s="117">
        <f>-IF($X141&gt;0,$X141*(1-VLOOKUP($D141,$AH$24:$AM$33,6,FALSE))*VLOOKUP($D141,$AH$24:$AM$33,IF(($G141-$B$2)/365&lt;1,4,5),FALSE),0)</f>
        <v>0</v>
      </c>
      <c r="AF141" s="117">
        <f t="shared" si="0"/>
        <v>1668.7790009099654</v>
      </c>
      <c r="AG141" s="103"/>
      <c r="AH141" s="43"/>
      <c r="AI141" s="43"/>
      <c r="AJ141" s="43"/>
      <c r="AK141" s="43"/>
      <c r="AL141" s="43"/>
      <c r="AM141" s="43"/>
      <c r="AN141" s="43"/>
    </row>
    <row r="142" spans="1:40" s="102" customFormat="1" ht="15.6" x14ac:dyDescent="0.3">
      <c r="A142" s="166">
        <v>2015</v>
      </c>
      <c r="B142" s="166" t="s">
        <v>117</v>
      </c>
      <c r="C142" s="166">
        <v>295</v>
      </c>
      <c r="D142" s="166" t="s">
        <v>46</v>
      </c>
      <c r="E142" s="167">
        <v>41886</v>
      </c>
      <c r="F142" s="167">
        <v>42366</v>
      </c>
      <c r="G142" s="167">
        <v>42368</v>
      </c>
      <c r="H142" s="166" t="s">
        <v>24</v>
      </c>
      <c r="I142" s="166" t="s">
        <v>29</v>
      </c>
      <c r="J142" s="166" t="s">
        <v>26</v>
      </c>
      <c r="K142" s="235">
        <v>2442748.09160305</v>
      </c>
      <c r="L142" s="166" t="s">
        <v>24</v>
      </c>
      <c r="M142" s="166" t="s">
        <v>25</v>
      </c>
      <c r="N142" s="166" t="s">
        <v>42</v>
      </c>
      <c r="O142" s="234">
        <v>-3200000</v>
      </c>
      <c r="P142" s="166" t="s">
        <v>43</v>
      </c>
      <c r="Q142" s="170">
        <v>1.31</v>
      </c>
      <c r="R142" s="170">
        <v>1.2549999999999999</v>
      </c>
      <c r="S142" s="235"/>
      <c r="T142" s="235">
        <v>0</v>
      </c>
      <c r="U142" s="166"/>
      <c r="V142" s="170">
        <v>1.0759000000000001</v>
      </c>
      <c r="W142" s="170">
        <v>1.0810560074383539</v>
      </c>
      <c r="X142" s="234">
        <v>-102948.27081669868</v>
      </c>
      <c r="Y142" s="278"/>
      <c r="Z142" s="235">
        <v>0</v>
      </c>
      <c r="AA142" s="234">
        <v>-102948.27081669868</v>
      </c>
      <c r="AB142" s="314">
        <v>18</v>
      </c>
      <c r="AC142" s="166" t="s">
        <v>94</v>
      </c>
      <c r="AD142" s="97"/>
      <c r="AE142" s="117">
        <f>-IF($X142&gt;0,$X142*(1-VLOOKUP($D142,$AH$24:$AM$33,6,FALSE))*VLOOKUP($D142,$AH$24:$AM$33,IF(($G142-$B$2)/365&lt;1,4,5),FALSE),0)</f>
        <v>0</v>
      </c>
      <c r="AF142" s="117">
        <f t="shared" si="0"/>
        <v>413.85204868312871</v>
      </c>
      <c r="AG142" s="103"/>
      <c r="AH142" s="43"/>
      <c r="AI142" s="43"/>
      <c r="AJ142" s="43"/>
      <c r="AK142" s="43"/>
      <c r="AL142" s="43"/>
      <c r="AM142" s="43"/>
      <c r="AN142" s="43"/>
    </row>
    <row r="143" spans="1:40" s="102" customFormat="1" ht="15.6" x14ac:dyDescent="0.3">
      <c r="A143" s="166">
        <v>2015</v>
      </c>
      <c r="B143" s="166" t="s">
        <v>118</v>
      </c>
      <c r="C143" s="166">
        <v>296</v>
      </c>
      <c r="D143" s="166" t="s">
        <v>46</v>
      </c>
      <c r="E143" s="167">
        <v>41886</v>
      </c>
      <c r="F143" s="167">
        <v>42366</v>
      </c>
      <c r="G143" s="167">
        <v>42368</v>
      </c>
      <c r="H143" s="166" t="s">
        <v>30</v>
      </c>
      <c r="I143" s="166" t="s">
        <v>25</v>
      </c>
      <c r="J143" s="166" t="s">
        <v>26</v>
      </c>
      <c r="K143" s="235">
        <v>2089552.2388059699</v>
      </c>
      <c r="L143" s="166" t="s">
        <v>30</v>
      </c>
      <c r="M143" s="166" t="s">
        <v>29</v>
      </c>
      <c r="N143" s="166" t="s">
        <v>42</v>
      </c>
      <c r="O143" s="234">
        <v>-2800000</v>
      </c>
      <c r="P143" s="166" t="s">
        <v>43</v>
      </c>
      <c r="Q143" s="170">
        <v>1.34</v>
      </c>
      <c r="R143" s="170"/>
      <c r="S143" s="235"/>
      <c r="T143" s="235">
        <v>0</v>
      </c>
      <c r="U143" s="166"/>
      <c r="V143" s="170">
        <v>1.0759000000000001</v>
      </c>
      <c r="W143" s="170">
        <v>1.0810560074383539</v>
      </c>
      <c r="X143" s="235">
        <v>421.45835528586701</v>
      </c>
      <c r="Y143" s="277">
        <v>-452887.53875763947</v>
      </c>
      <c r="Z143" s="235">
        <v>0</v>
      </c>
      <c r="AA143" s="235">
        <v>421.45835528586701</v>
      </c>
      <c r="AB143" s="314">
        <v>18</v>
      </c>
      <c r="AC143" s="166" t="s">
        <v>31</v>
      </c>
      <c r="AD143" s="97"/>
      <c r="AE143" s="117">
        <f>-IF($X143&gt;0,$X143*(1-VLOOKUP($D143,$AH$24:$AM$33,6,FALSE))*VLOOKUP($D143,$AH$24:$AM$33,IF(($G143-$B$2)/365&lt;1,4,5),FALSE),0)</f>
        <v>-1.3402375698090572</v>
      </c>
      <c r="AF143" s="117">
        <f>-IF($X143&lt;0,$X143*(1-VLOOKUP($AB143,$AH$15:$AM$21,6,FALSE))*VLOOKUP($AB143,$AH$15:$AM$21,5,FALSE),0)</f>
        <v>0</v>
      </c>
      <c r="AG143" s="103"/>
      <c r="AH143" s="43"/>
      <c r="AI143" s="43"/>
      <c r="AJ143" s="43"/>
      <c r="AK143" s="43"/>
      <c r="AL143" s="43"/>
      <c r="AM143" s="43"/>
      <c r="AN143" s="43"/>
    </row>
    <row r="144" spans="1:40" s="102" customFormat="1" ht="15.6" x14ac:dyDescent="0.3">
      <c r="A144" s="166">
        <v>2015</v>
      </c>
      <c r="B144" s="166" t="s">
        <v>118</v>
      </c>
      <c r="C144" s="166">
        <v>297</v>
      </c>
      <c r="D144" s="166" t="s">
        <v>46</v>
      </c>
      <c r="E144" s="167">
        <v>41886</v>
      </c>
      <c r="F144" s="167">
        <v>42366</v>
      </c>
      <c r="G144" s="167">
        <v>42368</v>
      </c>
      <c r="H144" s="166" t="s">
        <v>24</v>
      </c>
      <c r="I144" s="166" t="s">
        <v>29</v>
      </c>
      <c r="J144" s="166" t="s">
        <v>26</v>
      </c>
      <c r="K144" s="235">
        <v>2231075.6972111599</v>
      </c>
      <c r="L144" s="166" t="s">
        <v>24</v>
      </c>
      <c r="M144" s="166" t="s">
        <v>25</v>
      </c>
      <c r="N144" s="166" t="s">
        <v>42</v>
      </c>
      <c r="O144" s="234">
        <v>-2800000</v>
      </c>
      <c r="P144" s="166" t="s">
        <v>43</v>
      </c>
      <c r="Q144" s="170">
        <v>1.2549999999999999</v>
      </c>
      <c r="R144" s="170"/>
      <c r="S144" s="235"/>
      <c r="T144" s="235">
        <v>0</v>
      </c>
      <c r="U144" s="166"/>
      <c r="V144" s="170">
        <v>1.0759000000000001</v>
      </c>
      <c r="W144" s="170">
        <v>1.0810560074383539</v>
      </c>
      <c r="X144" s="234">
        <v>-363229.260148314</v>
      </c>
      <c r="Y144" s="278"/>
      <c r="Z144" s="234">
        <v>-358984.37436165521</v>
      </c>
      <c r="AA144" s="234">
        <v>-4244.8857866587932</v>
      </c>
      <c r="AB144" s="314">
        <v>18</v>
      </c>
      <c r="AC144" s="166" t="s">
        <v>31</v>
      </c>
      <c r="AD144" s="97"/>
      <c r="AE144" s="117">
        <f>-IF($X144&gt;0,$X144*(1-VLOOKUP($D144,$AH$24:$AM$33,6,FALSE))*VLOOKUP($D144,$AH$24:$AM$33,IF(($G144-$B$2)/365&lt;1,4,5),FALSE),0)</f>
        <v>0</v>
      </c>
      <c r="AF144" s="117">
        <f>-IF($X144&lt;0,$X144*(1-VLOOKUP($AB144,$AH$15:$AM$21,6,FALSE))*VLOOKUP($AB144,$AH$15:$AM$21,5,FALSE),0)</f>
        <v>1460.1816257962223</v>
      </c>
      <c r="AG144" s="103"/>
      <c r="AH144" s="43"/>
      <c r="AI144" s="43"/>
      <c r="AJ144" s="43"/>
      <c r="AK144" s="43"/>
      <c r="AL144" s="43"/>
      <c r="AM144" s="43"/>
      <c r="AN144" s="43"/>
    </row>
    <row r="145" spans="1:40" s="102" customFormat="1" ht="15.6" x14ac:dyDescent="0.3">
      <c r="A145" s="166">
        <v>2015</v>
      </c>
      <c r="B145" s="166" t="s">
        <v>118</v>
      </c>
      <c r="C145" s="166">
        <v>298</v>
      </c>
      <c r="D145" s="166" t="s">
        <v>46</v>
      </c>
      <c r="E145" s="167">
        <v>41886</v>
      </c>
      <c r="F145" s="167">
        <v>42366</v>
      </c>
      <c r="G145" s="167">
        <v>42368</v>
      </c>
      <c r="H145" s="166" t="s">
        <v>24</v>
      </c>
      <c r="I145" s="166" t="s">
        <v>29</v>
      </c>
      <c r="J145" s="166" t="s">
        <v>26</v>
      </c>
      <c r="K145" s="235">
        <v>2137404.5801526699</v>
      </c>
      <c r="L145" s="166" t="s">
        <v>24</v>
      </c>
      <c r="M145" s="166" t="s">
        <v>25</v>
      </c>
      <c r="N145" s="166" t="s">
        <v>42</v>
      </c>
      <c r="O145" s="234">
        <v>-2800000</v>
      </c>
      <c r="P145" s="166" t="s">
        <v>43</v>
      </c>
      <c r="Q145" s="170">
        <v>1.31</v>
      </c>
      <c r="R145" s="170">
        <v>1.2549999999999999</v>
      </c>
      <c r="S145" s="235"/>
      <c r="T145" s="235">
        <v>0</v>
      </c>
      <c r="U145" s="166"/>
      <c r="V145" s="170">
        <v>1.0759000000000001</v>
      </c>
      <c r="W145" s="170">
        <v>1.0810560074383539</v>
      </c>
      <c r="X145" s="234">
        <v>-90079.736964611337</v>
      </c>
      <c r="Y145" s="278"/>
      <c r="Z145" s="235">
        <v>0</v>
      </c>
      <c r="AA145" s="234">
        <v>-90079.736964611337</v>
      </c>
      <c r="AB145" s="314">
        <v>18</v>
      </c>
      <c r="AC145" s="166" t="s">
        <v>94</v>
      </c>
      <c r="AD145" s="107"/>
      <c r="AE145" s="117">
        <f>-IF($X145&gt;0,$X145*(1-VLOOKUP($D145,$AH$24:$AM$33,6,FALSE))*VLOOKUP($D145,$AH$24:$AM$33,IF(($G145-$B$2)/365&lt;1,4,5),FALSE),0)</f>
        <v>0</v>
      </c>
      <c r="AF145" s="117">
        <f>-IF($X145&lt;0,$X145*(1-VLOOKUP($AB145,$AH$15:$AM$21,6,FALSE))*VLOOKUP($AB145,$AH$15:$AM$21,5,FALSE),0)</f>
        <v>362.12054259773754</v>
      </c>
      <c r="AG145" s="103"/>
      <c r="AH145" s="43"/>
      <c r="AI145" s="43"/>
      <c r="AJ145" s="43"/>
      <c r="AK145" s="43"/>
      <c r="AL145" s="43"/>
      <c r="AM145" s="43"/>
      <c r="AN145" s="43"/>
    </row>
    <row r="146" spans="1:40" s="109" customFormat="1" ht="15.6" x14ac:dyDescent="0.3">
      <c r="A146" s="166">
        <v>2015</v>
      </c>
      <c r="B146" s="166" t="s">
        <v>119</v>
      </c>
      <c r="C146" s="166">
        <v>299</v>
      </c>
      <c r="D146" s="166" t="s">
        <v>46</v>
      </c>
      <c r="E146" s="167">
        <v>41886</v>
      </c>
      <c r="F146" s="167">
        <v>42366</v>
      </c>
      <c r="G146" s="167">
        <v>42368</v>
      </c>
      <c r="H146" s="166" t="s">
        <v>30</v>
      </c>
      <c r="I146" s="166" t="s">
        <v>25</v>
      </c>
      <c r="J146" s="166" t="s">
        <v>26</v>
      </c>
      <c r="K146" s="235">
        <v>4104477.6119403001</v>
      </c>
      <c r="L146" s="166" t="s">
        <v>30</v>
      </c>
      <c r="M146" s="166" t="s">
        <v>29</v>
      </c>
      <c r="N146" s="166" t="s">
        <v>42</v>
      </c>
      <c r="O146" s="234">
        <v>-5500000</v>
      </c>
      <c r="P146" s="166" t="s">
        <v>43</v>
      </c>
      <c r="Q146" s="170">
        <v>1.34</v>
      </c>
      <c r="R146" s="170"/>
      <c r="S146" s="235"/>
      <c r="T146" s="235">
        <v>0</v>
      </c>
      <c r="U146" s="166"/>
      <c r="V146" s="170">
        <v>1.0759000000000001</v>
      </c>
      <c r="W146" s="170">
        <v>1.0810560074383539</v>
      </c>
      <c r="X146" s="235">
        <v>827.86462645438201</v>
      </c>
      <c r="Y146" s="277">
        <v>-889600.5225596471</v>
      </c>
      <c r="Z146" s="235">
        <v>0</v>
      </c>
      <c r="AA146" s="235">
        <v>827.86462645438201</v>
      </c>
      <c r="AB146" s="314">
        <v>18</v>
      </c>
      <c r="AC146" s="166" t="s">
        <v>31</v>
      </c>
      <c r="AD146" s="108"/>
      <c r="AE146" s="117">
        <f>-IF($X146&gt;0,$X146*(1-VLOOKUP($D146,$AH$24:$AM$33,6,FALSE))*VLOOKUP($D146,$AH$24:$AM$33,IF(($G146-$B$2)/365&lt;1,4,5),FALSE),0)</f>
        <v>-2.6326095121249349</v>
      </c>
      <c r="AF146" s="117">
        <f>-IF($X146&lt;0,$X146*(1-VLOOKUP($AB146,$AH$15:$AM$21,6,FALSE))*VLOOKUP($AB146,$AH$15:$AM$21,5,FALSE),0)</f>
        <v>0</v>
      </c>
      <c r="AH146" s="43"/>
      <c r="AI146" s="43"/>
      <c r="AJ146" s="43"/>
      <c r="AK146" s="43"/>
      <c r="AL146" s="43"/>
      <c r="AM146" s="43"/>
      <c r="AN146" s="44"/>
    </row>
    <row r="147" spans="1:40" s="109" customFormat="1" ht="15.6" x14ac:dyDescent="0.3">
      <c r="A147" s="166">
        <v>2015</v>
      </c>
      <c r="B147" s="166" t="s">
        <v>119</v>
      </c>
      <c r="C147" s="166">
        <v>300</v>
      </c>
      <c r="D147" s="166" t="s">
        <v>46</v>
      </c>
      <c r="E147" s="167">
        <v>41886</v>
      </c>
      <c r="F147" s="167">
        <v>42366</v>
      </c>
      <c r="G147" s="167">
        <v>42368</v>
      </c>
      <c r="H147" s="166" t="s">
        <v>24</v>
      </c>
      <c r="I147" s="166" t="s">
        <v>29</v>
      </c>
      <c r="J147" s="166" t="s">
        <v>26</v>
      </c>
      <c r="K147" s="235">
        <v>4382470.1195219103</v>
      </c>
      <c r="L147" s="166" t="s">
        <v>24</v>
      </c>
      <c r="M147" s="166" t="s">
        <v>25</v>
      </c>
      <c r="N147" s="166" t="s">
        <v>42</v>
      </c>
      <c r="O147" s="234">
        <v>-5500000</v>
      </c>
      <c r="P147" s="166" t="s">
        <v>43</v>
      </c>
      <c r="Q147" s="170">
        <v>1.2549999999999999</v>
      </c>
      <c r="R147" s="170"/>
      <c r="S147" s="235"/>
      <c r="T147" s="235">
        <v>0</v>
      </c>
      <c r="U147" s="166"/>
      <c r="V147" s="170">
        <v>1.0759000000000001</v>
      </c>
      <c r="W147" s="170">
        <v>1.0810560074383539</v>
      </c>
      <c r="X147" s="234">
        <v>-713486.04671990068</v>
      </c>
      <c r="Y147" s="278"/>
      <c r="Z147" s="234">
        <v>-705147.87821039371</v>
      </c>
      <c r="AA147" s="234">
        <v>-8338.1685095069697</v>
      </c>
      <c r="AB147" s="314">
        <v>18</v>
      </c>
      <c r="AC147" s="166" t="s">
        <v>31</v>
      </c>
      <c r="AD147" s="110"/>
      <c r="AE147" s="117">
        <f>-IF($X147&gt;0,$X147*(1-VLOOKUP($D147,$AH$24:$AM$33,6,FALSE))*VLOOKUP($D147,$AH$24:$AM$33,IF(($G147-$B$2)/365&lt;1,4,5),FALSE),0)</f>
        <v>0</v>
      </c>
      <c r="AF147" s="117">
        <f>-IF($X147&lt;0,$X147*(1-VLOOKUP($AB147,$AH$15:$AM$21,6,FALSE))*VLOOKUP($AB147,$AH$15:$AM$21,5,FALSE),0)</f>
        <v>2868.2139078140008</v>
      </c>
      <c r="AH147" s="43"/>
      <c r="AI147" s="43"/>
      <c r="AJ147" s="43"/>
      <c r="AK147" s="43"/>
      <c r="AL147" s="43"/>
      <c r="AM147" s="43"/>
      <c r="AN147" s="44"/>
    </row>
    <row r="148" spans="1:40" ht="15.6" x14ac:dyDescent="0.3">
      <c r="A148" s="166">
        <v>2015</v>
      </c>
      <c r="B148" s="166" t="s">
        <v>119</v>
      </c>
      <c r="C148" s="166">
        <v>301</v>
      </c>
      <c r="D148" s="166" t="s">
        <v>46</v>
      </c>
      <c r="E148" s="167">
        <v>41886</v>
      </c>
      <c r="F148" s="167">
        <v>42366</v>
      </c>
      <c r="G148" s="167">
        <v>42368</v>
      </c>
      <c r="H148" s="166" t="s">
        <v>24</v>
      </c>
      <c r="I148" s="166" t="s">
        <v>29</v>
      </c>
      <c r="J148" s="166" t="s">
        <v>26</v>
      </c>
      <c r="K148" s="235">
        <v>4198473.2824427504</v>
      </c>
      <c r="L148" s="166" t="s">
        <v>24</v>
      </c>
      <c r="M148" s="166" t="s">
        <v>25</v>
      </c>
      <c r="N148" s="166" t="s">
        <v>42</v>
      </c>
      <c r="O148" s="234">
        <v>-5500000</v>
      </c>
      <c r="P148" s="166" t="s">
        <v>43</v>
      </c>
      <c r="Q148" s="170">
        <v>1.31</v>
      </c>
      <c r="R148" s="170">
        <v>1.2549999999999999</v>
      </c>
      <c r="S148" s="235"/>
      <c r="T148" s="235">
        <v>0</v>
      </c>
      <c r="U148" s="166"/>
      <c r="V148" s="170">
        <v>1.0759000000000001</v>
      </c>
      <c r="W148" s="170">
        <v>1.0810560074383539</v>
      </c>
      <c r="X148" s="234">
        <v>-176942.34046620087</v>
      </c>
      <c r="Y148" s="278"/>
      <c r="Z148" s="235">
        <v>0</v>
      </c>
      <c r="AA148" s="234">
        <v>-176942.34046620087</v>
      </c>
      <c r="AB148" s="314">
        <v>18</v>
      </c>
      <c r="AC148" s="166" t="s">
        <v>94</v>
      </c>
      <c r="AD148" s="95"/>
      <c r="AE148" s="117">
        <f>-IF($X148&gt;0,$X148*(1-VLOOKUP($D148,$AH$24:$AM$33,6,FALSE))*VLOOKUP($D148,$AH$24:$AM$33,IF(($G148-$B$2)/365&lt;1,4,5),FALSE),0)</f>
        <v>0</v>
      </c>
      <c r="AF148" s="117">
        <f>-IF($X148&lt;0,$X148*(1-VLOOKUP($AB148,$AH$15:$AM$21,6,FALSE))*VLOOKUP($AB148,$AH$15:$AM$21,5,FALSE),0)</f>
        <v>711.30820867412751</v>
      </c>
      <c r="AH148" s="44"/>
      <c r="AI148" s="44"/>
      <c r="AJ148" s="44"/>
      <c r="AK148" s="44"/>
      <c r="AL148" s="44"/>
      <c r="AM148" s="44"/>
    </row>
    <row r="149" spans="1:40" ht="15.6" x14ac:dyDescent="0.3">
      <c r="A149" s="166">
        <v>2015</v>
      </c>
      <c r="B149" s="166" t="s">
        <v>120</v>
      </c>
      <c r="C149" s="166">
        <v>302</v>
      </c>
      <c r="D149" s="166" t="s">
        <v>46</v>
      </c>
      <c r="E149" s="167">
        <v>41886</v>
      </c>
      <c r="F149" s="167">
        <v>42366</v>
      </c>
      <c r="G149" s="167">
        <v>42368</v>
      </c>
      <c r="H149" s="166" t="s">
        <v>30</v>
      </c>
      <c r="I149" s="166" t="s">
        <v>25</v>
      </c>
      <c r="J149" s="166" t="s">
        <v>26</v>
      </c>
      <c r="K149" s="235">
        <v>7434944.2379182205</v>
      </c>
      <c r="L149" s="166" t="s">
        <v>30</v>
      </c>
      <c r="M149" s="166" t="s">
        <v>29</v>
      </c>
      <c r="N149" s="166" t="s">
        <v>42</v>
      </c>
      <c r="O149" s="234">
        <v>-10000000</v>
      </c>
      <c r="P149" s="166" t="s">
        <v>43</v>
      </c>
      <c r="Q149" s="170">
        <v>1.345</v>
      </c>
      <c r="R149" s="170"/>
      <c r="S149" s="235"/>
      <c r="T149" s="235">
        <v>0</v>
      </c>
      <c r="U149" s="166"/>
      <c r="V149" s="170">
        <v>1.0759000000000001</v>
      </c>
      <c r="W149" s="170">
        <v>1.0810560074383539</v>
      </c>
      <c r="X149" s="235">
        <v>1314.1839274781366</v>
      </c>
      <c r="Y149" s="277">
        <v>-1702562.7832288777</v>
      </c>
      <c r="Z149" s="235">
        <v>0</v>
      </c>
      <c r="AA149" s="235">
        <v>1314.1839274781366</v>
      </c>
      <c r="AB149" s="314">
        <v>18</v>
      </c>
      <c r="AC149" s="166" t="s">
        <v>31</v>
      </c>
      <c r="AE149" s="117">
        <f>-IF($X149&gt;0,$X149*(1-VLOOKUP($D149,$AH$24:$AM$33,6,FALSE))*VLOOKUP($D149,$AH$24:$AM$33,IF(($G149-$B$2)/365&lt;1,4,5),FALSE),0)</f>
        <v>-4.1791048893804748</v>
      </c>
      <c r="AF149" s="117">
        <f>-IF($X149&lt;0,$X149*(1-VLOOKUP($AB149,$AH$15:$AM$21,6,FALSE))*VLOOKUP($AB149,$AH$15:$AM$21,5,FALSE),0)</f>
        <v>0</v>
      </c>
      <c r="AH149" s="44"/>
      <c r="AI149" s="44"/>
      <c r="AJ149" s="44"/>
      <c r="AK149" s="44"/>
      <c r="AL149" s="44"/>
      <c r="AM149" s="44"/>
    </row>
    <row r="150" spans="1:40" ht="15.6" x14ac:dyDescent="0.3">
      <c r="A150" s="166">
        <v>2015</v>
      </c>
      <c r="B150" s="166" t="s">
        <v>120</v>
      </c>
      <c r="C150" s="166">
        <v>303</v>
      </c>
      <c r="D150" s="166" t="s">
        <v>46</v>
      </c>
      <c r="E150" s="167">
        <v>41886</v>
      </c>
      <c r="F150" s="167">
        <v>42366</v>
      </c>
      <c r="G150" s="167">
        <v>42368</v>
      </c>
      <c r="H150" s="166" t="s">
        <v>24</v>
      </c>
      <c r="I150" s="166" t="s">
        <v>29</v>
      </c>
      <c r="J150" s="166" t="s">
        <v>26</v>
      </c>
      <c r="K150" s="235">
        <v>7920792.0792079195</v>
      </c>
      <c r="L150" s="166" t="s">
        <v>24</v>
      </c>
      <c r="M150" s="166" t="s">
        <v>25</v>
      </c>
      <c r="N150" s="166" t="s">
        <v>42</v>
      </c>
      <c r="O150" s="234">
        <v>-10000000</v>
      </c>
      <c r="P150" s="166" t="s">
        <v>43</v>
      </c>
      <c r="Q150" s="170">
        <v>1.2625</v>
      </c>
      <c r="R150" s="170"/>
      <c r="S150" s="235"/>
      <c r="T150" s="235">
        <v>0</v>
      </c>
      <c r="U150" s="166"/>
      <c r="V150" s="170">
        <v>1.0759000000000001</v>
      </c>
      <c r="W150" s="170">
        <v>1.0810560074383539</v>
      </c>
      <c r="X150" s="234">
        <v>-1342638.8185298156</v>
      </c>
      <c r="Y150" s="278"/>
      <c r="Z150" s="234">
        <v>-1329422.4621235449</v>
      </c>
      <c r="AA150" s="234">
        <v>-13216.356406270759</v>
      </c>
      <c r="AB150" s="314">
        <v>18</v>
      </c>
      <c r="AC150" s="166" t="s">
        <v>31</v>
      </c>
      <c r="AE150" s="117">
        <f>-IF($X150&gt;0,$X150*(1-VLOOKUP($D150,$AH$24:$AM$33,6,FALSE))*VLOOKUP($D150,$AH$24:$AM$33,IF(($G150-$B$2)/365&lt;1,4,5),FALSE),0)</f>
        <v>0</v>
      </c>
      <c r="AF150" s="117">
        <f>-IF($X150&lt;0,$X150*(1-VLOOKUP($AB150,$AH$15:$AM$21,6,FALSE))*VLOOKUP($AB150,$AH$15:$AM$21,5,FALSE),0)</f>
        <v>5397.4080504898584</v>
      </c>
    </row>
    <row r="151" spans="1:40" ht="15.6" x14ac:dyDescent="0.3">
      <c r="A151" s="166">
        <v>2015</v>
      </c>
      <c r="B151" s="166" t="s">
        <v>120</v>
      </c>
      <c r="C151" s="166">
        <v>304</v>
      </c>
      <c r="D151" s="166" t="s">
        <v>46</v>
      </c>
      <c r="E151" s="167">
        <v>41886</v>
      </c>
      <c r="F151" s="167">
        <v>42366</v>
      </c>
      <c r="G151" s="167">
        <v>42368</v>
      </c>
      <c r="H151" s="166" t="s">
        <v>24</v>
      </c>
      <c r="I151" s="166" t="s">
        <v>29</v>
      </c>
      <c r="J151" s="166" t="s">
        <v>26</v>
      </c>
      <c r="K151" s="235">
        <v>7547169.81132075</v>
      </c>
      <c r="L151" s="166" t="s">
        <v>24</v>
      </c>
      <c r="M151" s="166" t="s">
        <v>25</v>
      </c>
      <c r="N151" s="166" t="s">
        <v>42</v>
      </c>
      <c r="O151" s="234">
        <v>-10000000</v>
      </c>
      <c r="P151" s="166" t="s">
        <v>43</v>
      </c>
      <c r="Q151" s="170">
        <v>1.325</v>
      </c>
      <c r="R151" s="170">
        <v>1.2625</v>
      </c>
      <c r="S151" s="235"/>
      <c r="T151" s="235">
        <v>0</v>
      </c>
      <c r="U151" s="166"/>
      <c r="V151" s="170">
        <v>1.0759000000000001</v>
      </c>
      <c r="W151" s="170">
        <v>1.0810560074383539</v>
      </c>
      <c r="X151" s="234">
        <v>-361238.14862654003</v>
      </c>
      <c r="Y151" s="278"/>
      <c r="Z151" s="235">
        <v>0</v>
      </c>
      <c r="AA151" s="234">
        <v>-361238.14862654003</v>
      </c>
      <c r="AB151" s="314">
        <v>18</v>
      </c>
      <c r="AC151" s="166" t="s">
        <v>94</v>
      </c>
      <c r="AE151" s="117">
        <f>-IF($X151&gt;0,$X151*(1-VLOOKUP($D151,$AH$24:$AM$33,6,FALSE))*VLOOKUP($D151,$AH$24:$AM$33,IF(($G151-$B$2)/365&lt;1,4,5),FALSE),0)</f>
        <v>0</v>
      </c>
      <c r="AF151" s="117">
        <f>-IF($X151&lt;0,$X151*(1-VLOOKUP($AB151,$AH$15:$AM$21,6,FALSE))*VLOOKUP($AB151,$AH$15:$AM$21,5,FALSE),0)</f>
        <v>1452.177357478691</v>
      </c>
    </row>
    <row r="152" spans="1:40" ht="15.6" x14ac:dyDescent="0.3">
      <c r="A152" s="166">
        <v>2015</v>
      </c>
      <c r="B152" s="166" t="s">
        <v>121</v>
      </c>
      <c r="C152" s="166">
        <v>305</v>
      </c>
      <c r="D152" s="166" t="s">
        <v>23</v>
      </c>
      <c r="E152" s="167">
        <v>41886</v>
      </c>
      <c r="F152" s="167">
        <v>42366</v>
      </c>
      <c r="G152" s="167">
        <v>42368</v>
      </c>
      <c r="H152" s="166" t="s">
        <v>30</v>
      </c>
      <c r="I152" s="166" t="s">
        <v>25</v>
      </c>
      <c r="J152" s="166" t="s">
        <v>26</v>
      </c>
      <c r="K152" s="235">
        <v>12658227.848101299</v>
      </c>
      <c r="L152" s="166" t="s">
        <v>30</v>
      </c>
      <c r="M152" s="166" t="s">
        <v>29</v>
      </c>
      <c r="N152" s="166" t="s">
        <v>42</v>
      </c>
      <c r="O152" s="234">
        <v>-17000000</v>
      </c>
      <c r="P152" s="166" t="s">
        <v>43</v>
      </c>
      <c r="Q152" s="170">
        <v>1.343</v>
      </c>
      <c r="R152" s="170"/>
      <c r="S152" s="235"/>
      <c r="T152" s="235">
        <v>0</v>
      </c>
      <c r="U152" s="166"/>
      <c r="V152" s="170">
        <v>1.0759000000000001</v>
      </c>
      <c r="W152" s="170">
        <v>1.0810560074383539</v>
      </c>
      <c r="X152" s="235">
        <v>2359.0529465598061</v>
      </c>
      <c r="Y152" s="277">
        <v>-2894040.6940852185</v>
      </c>
      <c r="Z152" s="235">
        <v>0</v>
      </c>
      <c r="AA152" s="235">
        <v>2359.0529465598061</v>
      </c>
      <c r="AB152" s="314">
        <v>18</v>
      </c>
      <c r="AC152" s="166" t="s">
        <v>31</v>
      </c>
      <c r="AE152" s="117">
        <f>-IF($X152&gt;0,$X152*(1-VLOOKUP($D152,$AH$24:$AM$33,6,FALSE))*VLOOKUP($D152,$AH$24:$AM$33,IF(($G152-$B$2)/365&lt;1,4,5),FALSE),0)</f>
        <v>-10.049565552344774</v>
      </c>
      <c r="AF152" s="117">
        <f>-IF($X152&lt;0,$X152*(1-VLOOKUP($AB152,$AH$15:$AM$21,6,FALSE))*VLOOKUP($AB152,$AH$15:$AM$21,5,FALSE),0)</f>
        <v>0</v>
      </c>
    </row>
    <row r="153" spans="1:40" ht="15.6" x14ac:dyDescent="0.3">
      <c r="A153" s="166">
        <v>2015</v>
      </c>
      <c r="B153" s="166" t="s">
        <v>121</v>
      </c>
      <c r="C153" s="166">
        <v>306</v>
      </c>
      <c r="D153" s="166" t="s">
        <v>23</v>
      </c>
      <c r="E153" s="167">
        <v>41886</v>
      </c>
      <c r="F153" s="167">
        <v>42366</v>
      </c>
      <c r="G153" s="167">
        <v>42368</v>
      </c>
      <c r="H153" s="166" t="s">
        <v>24</v>
      </c>
      <c r="I153" s="166" t="s">
        <v>29</v>
      </c>
      <c r="J153" s="166" t="s">
        <v>26</v>
      </c>
      <c r="K153" s="235">
        <v>13671089.666264599</v>
      </c>
      <c r="L153" s="166" t="s">
        <v>24</v>
      </c>
      <c r="M153" s="166" t="s">
        <v>25</v>
      </c>
      <c r="N153" s="166" t="s">
        <v>42</v>
      </c>
      <c r="O153" s="234">
        <v>-17000000</v>
      </c>
      <c r="P153" s="166" t="s">
        <v>43</v>
      </c>
      <c r="Q153" s="170">
        <v>1.2435</v>
      </c>
      <c r="R153" s="170"/>
      <c r="S153" s="235"/>
      <c r="T153" s="235">
        <v>0</v>
      </c>
      <c r="U153" s="166"/>
      <c r="V153" s="170">
        <v>1.0759000000000001</v>
      </c>
      <c r="W153" s="170">
        <v>1.0810560074383539</v>
      </c>
      <c r="X153" s="234">
        <v>-2086281.4675166067</v>
      </c>
      <c r="Y153" s="278"/>
      <c r="Z153" s="234">
        <v>-2054275.0539989192</v>
      </c>
      <c r="AA153" s="234">
        <v>-32006.41351768747</v>
      </c>
      <c r="AB153" s="314">
        <v>18</v>
      </c>
      <c r="AC153" s="166" t="s">
        <v>31</v>
      </c>
      <c r="AE153" s="117">
        <f>-IF($X153&gt;0,$X153*(1-VLOOKUP($D153,$AH$24:$AM$33,6,FALSE))*VLOOKUP($D153,$AH$24:$AM$33,IF(($G153-$B$2)/365&lt;1,4,5),FALSE),0)</f>
        <v>0</v>
      </c>
      <c r="AF153" s="117">
        <f>-IF($X153&lt;0,$X153*(1-VLOOKUP($AB153,$AH$15:$AM$21,6,FALSE))*VLOOKUP($AB153,$AH$15:$AM$21,5,FALSE),0)</f>
        <v>8386.8514994167581</v>
      </c>
    </row>
    <row r="154" spans="1:40" ht="15.6" x14ac:dyDescent="0.3">
      <c r="A154" s="166">
        <v>2015</v>
      </c>
      <c r="B154" s="166" t="s">
        <v>121</v>
      </c>
      <c r="C154" s="166">
        <v>307</v>
      </c>
      <c r="D154" s="166" t="s">
        <v>23</v>
      </c>
      <c r="E154" s="167">
        <v>41886</v>
      </c>
      <c r="F154" s="167">
        <v>42366</v>
      </c>
      <c r="G154" s="167">
        <v>42368</v>
      </c>
      <c r="H154" s="166" t="s">
        <v>24</v>
      </c>
      <c r="I154" s="166" t="s">
        <v>29</v>
      </c>
      <c r="J154" s="166" t="s">
        <v>26</v>
      </c>
      <c r="K154" s="235">
        <v>12820512.8205128</v>
      </c>
      <c r="L154" s="166" t="s">
        <v>24</v>
      </c>
      <c r="M154" s="166" t="s">
        <v>25</v>
      </c>
      <c r="N154" s="166" t="s">
        <v>42</v>
      </c>
      <c r="O154" s="234">
        <v>-17000000</v>
      </c>
      <c r="P154" s="166" t="s">
        <v>43</v>
      </c>
      <c r="Q154" s="170">
        <v>1.3260000000000001</v>
      </c>
      <c r="R154" s="170">
        <v>1.2435</v>
      </c>
      <c r="S154" s="235"/>
      <c r="T154" s="235">
        <v>0</v>
      </c>
      <c r="U154" s="166"/>
      <c r="V154" s="170">
        <v>1.0759000000000001</v>
      </c>
      <c r="W154" s="170">
        <v>1.0810560074383539</v>
      </c>
      <c r="X154" s="234">
        <v>-810118.27951517131</v>
      </c>
      <c r="Y154" s="278"/>
      <c r="Z154" s="235">
        <v>0</v>
      </c>
      <c r="AA154" s="234">
        <v>-810118.27951517131</v>
      </c>
      <c r="AB154" s="314">
        <v>18</v>
      </c>
      <c r="AC154" s="166" t="s">
        <v>94</v>
      </c>
      <c r="AE154" s="117">
        <f>-IF($X154&gt;0,$X154*(1-VLOOKUP($D154,$AH$24:$AM$33,6,FALSE))*VLOOKUP($D154,$AH$24:$AM$33,IF(($G154-$B$2)/365&lt;1,4,5),FALSE),0)</f>
        <v>0</v>
      </c>
      <c r="AF154" s="117">
        <f>-IF($X154&lt;0,$X154*(1-VLOOKUP($AB154,$AH$15:$AM$21,6,FALSE))*VLOOKUP($AB154,$AH$15:$AM$21,5,FALSE),0)</f>
        <v>3256.6754836509886</v>
      </c>
    </row>
    <row r="155" spans="1:40" ht="15.6" x14ac:dyDescent="0.3">
      <c r="A155" s="166">
        <v>2015</v>
      </c>
      <c r="B155" s="166" t="s">
        <v>122</v>
      </c>
      <c r="C155" s="166">
        <v>308</v>
      </c>
      <c r="D155" s="166" t="s">
        <v>23</v>
      </c>
      <c r="E155" s="167">
        <v>41886</v>
      </c>
      <c r="F155" s="167">
        <v>42366</v>
      </c>
      <c r="G155" s="167">
        <v>42368</v>
      </c>
      <c r="H155" s="166" t="s">
        <v>30</v>
      </c>
      <c r="I155" s="166" t="s">
        <v>25</v>
      </c>
      <c r="J155" s="166" t="s">
        <v>26</v>
      </c>
      <c r="K155" s="235">
        <v>2233804.9143708101</v>
      </c>
      <c r="L155" s="166" t="s">
        <v>30</v>
      </c>
      <c r="M155" s="166" t="s">
        <v>29</v>
      </c>
      <c r="N155" s="166" t="s">
        <v>42</v>
      </c>
      <c r="O155" s="234">
        <v>-3000000</v>
      </c>
      <c r="P155" s="166" t="s">
        <v>43</v>
      </c>
      <c r="Q155" s="170">
        <v>1.343</v>
      </c>
      <c r="R155" s="170"/>
      <c r="S155" s="235"/>
      <c r="T155" s="235">
        <v>0</v>
      </c>
      <c r="U155" s="166"/>
      <c r="V155" s="170">
        <v>1.0759000000000001</v>
      </c>
      <c r="W155" s="170">
        <v>1.0810560074383539</v>
      </c>
      <c r="X155" s="235">
        <v>416.30346115761142</v>
      </c>
      <c r="Y155" s="277">
        <v>-510713.06366209663</v>
      </c>
      <c r="Z155" s="235">
        <v>0</v>
      </c>
      <c r="AA155" s="235">
        <v>416.30346115761142</v>
      </c>
      <c r="AB155" s="314">
        <v>18</v>
      </c>
      <c r="AC155" s="166" t="s">
        <v>31</v>
      </c>
      <c r="AE155" s="117">
        <f>-IF($X155&gt;0,$X155*(1-VLOOKUP($D155,$AH$24:$AM$33,6,FALSE))*VLOOKUP($D155,$AH$24:$AM$33,IF(($G155-$B$2)/365&lt;1,4,5),FALSE),0)</f>
        <v>-1.7734527445314248</v>
      </c>
      <c r="AF155" s="117">
        <f>-IF($X155&lt;0,$X155*(1-VLOOKUP($AB155,$AH$15:$AM$21,6,FALSE))*VLOOKUP($AB155,$AH$15:$AM$21,5,FALSE),0)</f>
        <v>0</v>
      </c>
    </row>
    <row r="156" spans="1:40" ht="15.6" x14ac:dyDescent="0.3">
      <c r="A156" s="166">
        <v>2015</v>
      </c>
      <c r="B156" s="166" t="s">
        <v>122</v>
      </c>
      <c r="C156" s="166">
        <v>309</v>
      </c>
      <c r="D156" s="166" t="s">
        <v>23</v>
      </c>
      <c r="E156" s="167">
        <v>41886</v>
      </c>
      <c r="F156" s="167">
        <v>42366</v>
      </c>
      <c r="G156" s="167">
        <v>42368</v>
      </c>
      <c r="H156" s="166" t="s">
        <v>24</v>
      </c>
      <c r="I156" s="166" t="s">
        <v>29</v>
      </c>
      <c r="J156" s="166" t="s">
        <v>26</v>
      </c>
      <c r="K156" s="235">
        <v>2412545.2352231601</v>
      </c>
      <c r="L156" s="166" t="s">
        <v>24</v>
      </c>
      <c r="M156" s="166" t="s">
        <v>25</v>
      </c>
      <c r="N156" s="166" t="s">
        <v>42</v>
      </c>
      <c r="O156" s="234">
        <v>-3000000</v>
      </c>
      <c r="P156" s="166" t="s">
        <v>43</v>
      </c>
      <c r="Q156" s="170">
        <v>1.2435</v>
      </c>
      <c r="R156" s="170"/>
      <c r="S156" s="235"/>
      <c r="T156" s="235">
        <v>0</v>
      </c>
      <c r="U156" s="166"/>
      <c r="V156" s="170">
        <v>1.0759000000000001</v>
      </c>
      <c r="W156" s="170">
        <v>1.0810560074383539</v>
      </c>
      <c r="X156" s="234">
        <v>-368167.31779704755</v>
      </c>
      <c r="Y156" s="278"/>
      <c r="Z156" s="234">
        <v>-362519.12717628013</v>
      </c>
      <c r="AA156" s="234">
        <v>-5648.1906207674183</v>
      </c>
      <c r="AB156" s="314">
        <v>18</v>
      </c>
      <c r="AC156" s="166" t="s">
        <v>31</v>
      </c>
      <c r="AE156" s="117">
        <f>-IF($X156&gt;0,$X156*(1-VLOOKUP($D156,$AH$24:$AM$33,6,FALSE))*VLOOKUP($D156,$AH$24:$AM$33,IF(($G156-$B$2)/365&lt;1,4,5),FALSE),0)</f>
        <v>0</v>
      </c>
      <c r="AF156" s="117">
        <f>-IF($X156&lt;0,$X156*(1-VLOOKUP($AB156,$AH$15:$AM$21,6,FALSE))*VLOOKUP($AB156,$AH$15:$AM$21,5,FALSE),0)</f>
        <v>1480.0326175441312</v>
      </c>
    </row>
    <row r="157" spans="1:40" ht="15.6" x14ac:dyDescent="0.3">
      <c r="A157" s="166">
        <v>2015</v>
      </c>
      <c r="B157" s="166" t="s">
        <v>122</v>
      </c>
      <c r="C157" s="166">
        <v>310</v>
      </c>
      <c r="D157" s="166" t="s">
        <v>23</v>
      </c>
      <c r="E157" s="167">
        <v>41886</v>
      </c>
      <c r="F157" s="167">
        <v>42366</v>
      </c>
      <c r="G157" s="167">
        <v>42368</v>
      </c>
      <c r="H157" s="166" t="s">
        <v>24</v>
      </c>
      <c r="I157" s="166" t="s">
        <v>29</v>
      </c>
      <c r="J157" s="166" t="s">
        <v>26</v>
      </c>
      <c r="K157" s="235">
        <v>2262443.4389140299</v>
      </c>
      <c r="L157" s="166" t="s">
        <v>24</v>
      </c>
      <c r="M157" s="166" t="s">
        <v>25</v>
      </c>
      <c r="N157" s="166" t="s">
        <v>42</v>
      </c>
      <c r="O157" s="234">
        <v>-3000000</v>
      </c>
      <c r="P157" s="166" t="s">
        <v>43</v>
      </c>
      <c r="Q157" s="170">
        <v>1.3260000000000001</v>
      </c>
      <c r="R157" s="170">
        <v>1.2435</v>
      </c>
      <c r="S157" s="235"/>
      <c r="T157" s="235">
        <v>0</v>
      </c>
      <c r="U157" s="166"/>
      <c r="V157" s="170">
        <v>1.0759000000000001</v>
      </c>
      <c r="W157" s="170">
        <v>1.0810560074383539</v>
      </c>
      <c r="X157" s="234">
        <v>-142962.0493262067</v>
      </c>
      <c r="Y157" s="278"/>
      <c r="Z157" s="235">
        <v>0</v>
      </c>
      <c r="AA157" s="234">
        <v>-142962.0493262067</v>
      </c>
      <c r="AB157" s="314">
        <v>18</v>
      </c>
      <c r="AC157" s="166" t="s">
        <v>94</v>
      </c>
      <c r="AE157" s="117">
        <f>-IF($X157&gt;0,$X157*(1-VLOOKUP($D157,$AH$24:$AM$33,6,FALSE))*VLOOKUP($D157,$AH$24:$AM$33,IF(($G157-$B$2)/365&lt;1,4,5),FALSE),0)</f>
        <v>0</v>
      </c>
      <c r="AF157" s="117">
        <f>-IF($X157&lt;0,$X157*(1-VLOOKUP($AB157,$AH$15:$AM$21,6,FALSE))*VLOOKUP($AB157,$AH$15:$AM$21,5,FALSE),0)</f>
        <v>574.70743829135085</v>
      </c>
    </row>
    <row r="158" spans="1:40" ht="15.6" x14ac:dyDescent="0.3">
      <c r="A158" s="166">
        <v>2015</v>
      </c>
      <c r="B158" s="166" t="s">
        <v>123</v>
      </c>
      <c r="C158" s="166">
        <v>311</v>
      </c>
      <c r="D158" s="166" t="s">
        <v>23</v>
      </c>
      <c r="E158" s="167">
        <v>41886</v>
      </c>
      <c r="F158" s="167">
        <v>42366</v>
      </c>
      <c r="G158" s="167">
        <v>42368</v>
      </c>
      <c r="H158" s="166" t="s">
        <v>30</v>
      </c>
      <c r="I158" s="166" t="s">
        <v>25</v>
      </c>
      <c r="J158" s="166" t="s">
        <v>26</v>
      </c>
      <c r="K158" s="235">
        <v>2606105.7334326101</v>
      </c>
      <c r="L158" s="166" t="s">
        <v>30</v>
      </c>
      <c r="M158" s="166" t="s">
        <v>29</v>
      </c>
      <c r="N158" s="166" t="s">
        <v>42</v>
      </c>
      <c r="O158" s="234">
        <v>-3500000</v>
      </c>
      <c r="P158" s="166" t="s">
        <v>43</v>
      </c>
      <c r="Q158" s="170">
        <v>1.343</v>
      </c>
      <c r="R158" s="170"/>
      <c r="S158" s="235"/>
      <c r="T158" s="235">
        <v>0</v>
      </c>
      <c r="U158" s="166"/>
      <c r="V158" s="170">
        <v>1.0759000000000001</v>
      </c>
      <c r="W158" s="170">
        <v>1.0810560074383539</v>
      </c>
      <c r="X158" s="235">
        <v>485.6873713505463</v>
      </c>
      <c r="Y158" s="277">
        <v>-595831.90760577889</v>
      </c>
      <c r="Z158" s="235">
        <v>0</v>
      </c>
      <c r="AA158" s="235">
        <v>485.6873713505463</v>
      </c>
      <c r="AB158" s="314">
        <v>18</v>
      </c>
      <c r="AC158" s="166" t="s">
        <v>31</v>
      </c>
      <c r="AE158" s="117">
        <f>-IF($X158&gt;0,$X158*(1-VLOOKUP($D158,$AH$24:$AM$33,6,FALSE))*VLOOKUP($D158,$AH$24:$AM$33,IF(($G158-$B$2)/365&lt;1,4,5),FALSE),0)</f>
        <v>-2.0690282019533273</v>
      </c>
      <c r="AF158" s="117">
        <f>-IF($X158&lt;0,$X158*(1-VLOOKUP($AB158,$AH$15:$AM$21,6,FALSE))*VLOOKUP($AB158,$AH$15:$AM$21,5,FALSE),0)</f>
        <v>0</v>
      </c>
    </row>
    <row r="159" spans="1:40" ht="15.6" x14ac:dyDescent="0.3">
      <c r="A159" s="166">
        <v>2015</v>
      </c>
      <c r="B159" s="166" t="s">
        <v>123</v>
      </c>
      <c r="C159" s="166">
        <v>312</v>
      </c>
      <c r="D159" s="166" t="s">
        <v>23</v>
      </c>
      <c r="E159" s="167">
        <v>41886</v>
      </c>
      <c r="F159" s="167">
        <v>42366</v>
      </c>
      <c r="G159" s="167">
        <v>42368</v>
      </c>
      <c r="H159" s="166" t="s">
        <v>24</v>
      </c>
      <c r="I159" s="166" t="s">
        <v>29</v>
      </c>
      <c r="J159" s="166" t="s">
        <v>26</v>
      </c>
      <c r="K159" s="235">
        <v>2814636.1077603502</v>
      </c>
      <c r="L159" s="166" t="s">
        <v>24</v>
      </c>
      <c r="M159" s="166" t="s">
        <v>25</v>
      </c>
      <c r="N159" s="166" t="s">
        <v>42</v>
      </c>
      <c r="O159" s="234">
        <v>-3500000</v>
      </c>
      <c r="P159" s="166" t="s">
        <v>43</v>
      </c>
      <c r="Q159" s="170">
        <v>1.2435</v>
      </c>
      <c r="R159" s="170"/>
      <c r="S159" s="235"/>
      <c r="T159" s="235">
        <v>0</v>
      </c>
      <c r="U159" s="166"/>
      <c r="V159" s="170">
        <v>1.0759000000000001</v>
      </c>
      <c r="W159" s="170">
        <v>1.0810560074383539</v>
      </c>
      <c r="X159" s="234">
        <v>-429528.53742988833</v>
      </c>
      <c r="Y159" s="278"/>
      <c r="Z159" s="234">
        <v>-422938.98170565953</v>
      </c>
      <c r="AA159" s="234">
        <v>-6589.5557242287905</v>
      </c>
      <c r="AB159" s="314">
        <v>18</v>
      </c>
      <c r="AC159" s="166" t="s">
        <v>31</v>
      </c>
      <c r="AE159" s="117">
        <f>-IF($X159&gt;0,$X159*(1-VLOOKUP($D159,$AH$24:$AM$33,6,FALSE))*VLOOKUP($D159,$AH$24:$AM$33,IF(($G159-$B$2)/365&lt;1,4,5),FALSE),0)</f>
        <v>0</v>
      </c>
      <c r="AF159" s="117">
        <f>-IF($X159&lt;0,$X159*(1-VLOOKUP($AB159,$AH$15:$AM$21,6,FALSE))*VLOOKUP($AB159,$AH$15:$AM$21,5,FALSE),0)</f>
        <v>1726.704720468151</v>
      </c>
    </row>
    <row r="160" spans="1:40" ht="15.6" x14ac:dyDescent="0.3">
      <c r="A160" s="166">
        <v>2015</v>
      </c>
      <c r="B160" s="166" t="s">
        <v>123</v>
      </c>
      <c r="C160" s="166">
        <v>313</v>
      </c>
      <c r="D160" s="166" t="s">
        <v>23</v>
      </c>
      <c r="E160" s="167">
        <v>41886</v>
      </c>
      <c r="F160" s="167">
        <v>42366</v>
      </c>
      <c r="G160" s="167">
        <v>42368</v>
      </c>
      <c r="H160" s="166" t="s">
        <v>24</v>
      </c>
      <c r="I160" s="166" t="s">
        <v>29</v>
      </c>
      <c r="J160" s="166" t="s">
        <v>26</v>
      </c>
      <c r="K160" s="235">
        <v>2639517.3453997001</v>
      </c>
      <c r="L160" s="166" t="s">
        <v>24</v>
      </c>
      <c r="M160" s="166" t="s">
        <v>25</v>
      </c>
      <c r="N160" s="166" t="s">
        <v>42</v>
      </c>
      <c r="O160" s="234">
        <v>-3500000</v>
      </c>
      <c r="P160" s="166" t="s">
        <v>43</v>
      </c>
      <c r="Q160" s="170">
        <v>1.3260000000000001</v>
      </c>
      <c r="R160" s="170">
        <v>1.2435</v>
      </c>
      <c r="S160" s="235"/>
      <c r="T160" s="235">
        <v>0</v>
      </c>
      <c r="U160" s="166"/>
      <c r="V160" s="170">
        <v>1.0759000000000001</v>
      </c>
      <c r="W160" s="170">
        <v>1.0810560074383539</v>
      </c>
      <c r="X160" s="234">
        <v>-166789.05754724116</v>
      </c>
      <c r="Y160" s="278"/>
      <c r="Z160" s="235">
        <v>0</v>
      </c>
      <c r="AA160" s="234">
        <v>-166789.05754724116</v>
      </c>
      <c r="AB160" s="314">
        <v>18</v>
      </c>
      <c r="AC160" s="166" t="s">
        <v>94</v>
      </c>
      <c r="AE160" s="117">
        <f>-IF($X160&gt;0,$X160*(1-VLOOKUP($D160,$AH$24:$AM$33,6,FALSE))*VLOOKUP($D160,$AH$24:$AM$33,IF(($G160-$B$2)/365&lt;1,4,5),FALSE),0)</f>
        <v>0</v>
      </c>
      <c r="AF160" s="117">
        <f>-IF($X160&lt;0,$X160*(1-VLOOKUP($AB160,$AH$15:$AM$21,6,FALSE))*VLOOKUP($AB160,$AH$15:$AM$21,5,FALSE),0)</f>
        <v>670.49201133990948</v>
      </c>
    </row>
    <row r="161" spans="1:32" ht="15.6" x14ac:dyDescent="0.3">
      <c r="A161" s="166">
        <v>2015</v>
      </c>
      <c r="B161" s="166" t="s">
        <v>124</v>
      </c>
      <c r="C161" s="166">
        <v>314</v>
      </c>
      <c r="D161" s="166" t="s">
        <v>23</v>
      </c>
      <c r="E161" s="167">
        <v>41886</v>
      </c>
      <c r="F161" s="167">
        <v>42366</v>
      </c>
      <c r="G161" s="167">
        <v>42368</v>
      </c>
      <c r="H161" s="166" t="s">
        <v>30</v>
      </c>
      <c r="I161" s="166" t="s">
        <v>25</v>
      </c>
      <c r="J161" s="166" t="s">
        <v>26</v>
      </c>
      <c r="K161" s="235">
        <v>4839910.6478034202</v>
      </c>
      <c r="L161" s="166" t="s">
        <v>30</v>
      </c>
      <c r="M161" s="166" t="s">
        <v>29</v>
      </c>
      <c r="N161" s="166" t="s">
        <v>42</v>
      </c>
      <c r="O161" s="234">
        <v>-6500000</v>
      </c>
      <c r="P161" s="166" t="s">
        <v>43</v>
      </c>
      <c r="Q161" s="170">
        <v>1.343</v>
      </c>
      <c r="R161" s="170"/>
      <c r="S161" s="235"/>
      <c r="T161" s="235">
        <v>0</v>
      </c>
      <c r="U161" s="166"/>
      <c r="V161" s="170">
        <v>1.0759000000000001</v>
      </c>
      <c r="W161" s="170">
        <v>1.0810560074383539</v>
      </c>
      <c r="X161" s="235">
        <v>901.99083250815784</v>
      </c>
      <c r="Y161" s="277">
        <v>-1106544.9712678757</v>
      </c>
      <c r="Z161" s="235">
        <v>0</v>
      </c>
      <c r="AA161" s="235">
        <v>901.99083250815784</v>
      </c>
      <c r="AB161" s="314">
        <v>18</v>
      </c>
      <c r="AC161" s="166" t="s">
        <v>31</v>
      </c>
      <c r="AE161" s="117">
        <f>-IF($X161&gt;0,$X161*(1-VLOOKUP($D161,$AH$24:$AM$33,6,FALSE))*VLOOKUP($D161,$AH$24:$AM$33,IF(($G161-$B$2)/365&lt;1,4,5),FALSE),0)</f>
        <v>-3.8424809464847525</v>
      </c>
      <c r="AF161" s="117">
        <f>-IF($X161&lt;0,$X161*(1-VLOOKUP($AB161,$AH$15:$AM$21,6,FALSE))*VLOOKUP($AB161,$AH$15:$AM$21,5,FALSE),0)</f>
        <v>0</v>
      </c>
    </row>
    <row r="162" spans="1:32" ht="15.6" x14ac:dyDescent="0.3">
      <c r="A162" s="166">
        <v>2015</v>
      </c>
      <c r="B162" s="166" t="s">
        <v>124</v>
      </c>
      <c r="C162" s="166">
        <v>315</v>
      </c>
      <c r="D162" s="166" t="s">
        <v>23</v>
      </c>
      <c r="E162" s="167">
        <v>41886</v>
      </c>
      <c r="F162" s="167">
        <v>42366</v>
      </c>
      <c r="G162" s="167">
        <v>42368</v>
      </c>
      <c r="H162" s="166" t="s">
        <v>24</v>
      </c>
      <c r="I162" s="166" t="s">
        <v>29</v>
      </c>
      <c r="J162" s="166" t="s">
        <v>26</v>
      </c>
      <c r="K162" s="235">
        <v>5227181.3429835103</v>
      </c>
      <c r="L162" s="166" t="s">
        <v>24</v>
      </c>
      <c r="M162" s="166" t="s">
        <v>25</v>
      </c>
      <c r="N162" s="166" t="s">
        <v>42</v>
      </c>
      <c r="O162" s="234">
        <v>-6500000</v>
      </c>
      <c r="P162" s="166" t="s">
        <v>43</v>
      </c>
      <c r="Q162" s="170">
        <v>1.2435</v>
      </c>
      <c r="R162" s="170"/>
      <c r="S162" s="235"/>
      <c r="T162" s="235">
        <v>0</v>
      </c>
      <c r="U162" s="166"/>
      <c r="V162" s="170">
        <v>1.0759000000000001</v>
      </c>
      <c r="W162" s="170">
        <v>1.0810560074383539</v>
      </c>
      <c r="X162" s="234">
        <v>-797695.85522693594</v>
      </c>
      <c r="Y162" s="278"/>
      <c r="Z162" s="234">
        <v>-785458.1088819392</v>
      </c>
      <c r="AA162" s="234">
        <v>-12237.746344996733</v>
      </c>
      <c r="AB162" s="314">
        <v>18</v>
      </c>
      <c r="AC162" s="166" t="s">
        <v>31</v>
      </c>
      <c r="AE162" s="117">
        <f>-IF($X162&gt;0,$X162*(1-VLOOKUP($D162,$AH$24:$AM$33,6,FALSE))*VLOOKUP($D162,$AH$24:$AM$33,IF(($G162-$B$2)/365&lt;1,4,5),FALSE),0)</f>
        <v>0</v>
      </c>
      <c r="AF162" s="117">
        <f>-IF($X162&lt;0,$X162*(1-VLOOKUP($AB162,$AH$15:$AM$21,6,FALSE))*VLOOKUP($AB162,$AH$15:$AM$21,5,FALSE),0)</f>
        <v>3206.7373380122826</v>
      </c>
    </row>
    <row r="163" spans="1:32" ht="15.6" x14ac:dyDescent="0.3">
      <c r="A163" s="166">
        <v>2015</v>
      </c>
      <c r="B163" s="166" t="s">
        <v>124</v>
      </c>
      <c r="C163" s="166">
        <v>316</v>
      </c>
      <c r="D163" s="166" t="s">
        <v>23</v>
      </c>
      <c r="E163" s="167">
        <v>41886</v>
      </c>
      <c r="F163" s="167">
        <v>42366</v>
      </c>
      <c r="G163" s="167">
        <v>42368</v>
      </c>
      <c r="H163" s="166" t="s">
        <v>24</v>
      </c>
      <c r="I163" s="166" t="s">
        <v>29</v>
      </c>
      <c r="J163" s="166" t="s">
        <v>26</v>
      </c>
      <c r="K163" s="235">
        <v>4901960.78431373</v>
      </c>
      <c r="L163" s="166" t="s">
        <v>24</v>
      </c>
      <c r="M163" s="166" t="s">
        <v>25</v>
      </c>
      <c r="N163" s="166" t="s">
        <v>42</v>
      </c>
      <c r="O163" s="234">
        <v>-6500000</v>
      </c>
      <c r="P163" s="166" t="s">
        <v>43</v>
      </c>
      <c r="Q163" s="170">
        <v>1.3260000000000001</v>
      </c>
      <c r="R163" s="170">
        <v>1.2435</v>
      </c>
      <c r="S163" s="235"/>
      <c r="T163" s="235">
        <v>0</v>
      </c>
      <c r="U163" s="166"/>
      <c r="V163" s="170">
        <v>1.0759000000000001</v>
      </c>
      <c r="W163" s="170">
        <v>1.0810560074383539</v>
      </c>
      <c r="X163" s="234">
        <v>-309751.10687344789</v>
      </c>
      <c r="Y163" s="278"/>
      <c r="Z163" s="235">
        <v>0</v>
      </c>
      <c r="AA163" s="234">
        <v>-309751.10687344789</v>
      </c>
      <c r="AB163" s="314">
        <v>18</v>
      </c>
      <c r="AC163" s="166" t="s">
        <v>94</v>
      </c>
      <c r="AE163" s="117">
        <f>-IF($X163&gt;0,$X163*(1-VLOOKUP($D163,$AH$24:$AM$33,6,FALSE))*VLOOKUP($D163,$AH$24:$AM$33,IF(($G163-$B$2)/365&lt;1,4,5),FALSE),0)</f>
        <v>0</v>
      </c>
      <c r="AF163" s="117">
        <f>-IF($X163&lt;0,$X163*(1-VLOOKUP($AB163,$AH$15:$AM$21,6,FALSE))*VLOOKUP($AB163,$AH$15:$AM$21,5,FALSE),0)</f>
        <v>1245.1994496312604</v>
      </c>
    </row>
    <row r="164" spans="1:32" ht="15.6" x14ac:dyDescent="0.3">
      <c r="A164" s="166">
        <v>2015</v>
      </c>
      <c r="B164" s="166" t="s">
        <v>125</v>
      </c>
      <c r="C164" s="166">
        <v>317</v>
      </c>
      <c r="D164" s="166" t="s">
        <v>23</v>
      </c>
      <c r="E164" s="167">
        <v>41886</v>
      </c>
      <c r="F164" s="167">
        <v>42366</v>
      </c>
      <c r="G164" s="167">
        <v>42368</v>
      </c>
      <c r="H164" s="166" t="s">
        <v>30</v>
      </c>
      <c r="I164" s="166" t="s">
        <v>25</v>
      </c>
      <c r="J164" s="166" t="s">
        <v>26</v>
      </c>
      <c r="K164" s="235">
        <v>4095309.0096798199</v>
      </c>
      <c r="L164" s="166" t="s">
        <v>30</v>
      </c>
      <c r="M164" s="166" t="s">
        <v>29</v>
      </c>
      <c r="N164" s="166" t="s">
        <v>42</v>
      </c>
      <c r="O164" s="234">
        <v>-5500000</v>
      </c>
      <c r="P164" s="166" t="s">
        <v>43</v>
      </c>
      <c r="Q164" s="170">
        <v>1.343</v>
      </c>
      <c r="R164" s="170"/>
      <c r="S164" s="235"/>
      <c r="T164" s="235">
        <v>0</v>
      </c>
      <c r="U164" s="166"/>
      <c r="V164" s="170">
        <v>1.0759000000000001</v>
      </c>
      <c r="W164" s="170">
        <v>1.0810560074383539</v>
      </c>
      <c r="X164" s="235">
        <v>763.22301212228786</v>
      </c>
      <c r="Y164" s="277">
        <v>-936307.28338051098</v>
      </c>
      <c r="Z164" s="235">
        <v>0</v>
      </c>
      <c r="AA164" s="235">
        <v>763.22301212228786</v>
      </c>
      <c r="AB164" s="314">
        <v>18</v>
      </c>
      <c r="AC164" s="166" t="s">
        <v>31</v>
      </c>
      <c r="AE164" s="117">
        <f>-IF($X164&gt;0,$X164*(1-VLOOKUP($D164,$AH$24:$AM$33,6,FALSE))*VLOOKUP($D164,$AH$24:$AM$33,IF(($G164-$B$2)/365&lt;1,4,5),FALSE),0)</f>
        <v>-3.2513300316409461</v>
      </c>
      <c r="AF164" s="117">
        <f>-IF($X164&lt;0,$X164*(1-VLOOKUP($AB164,$AH$15:$AM$21,6,FALSE))*VLOOKUP($AB164,$AH$15:$AM$21,5,FALSE),0)</f>
        <v>0</v>
      </c>
    </row>
    <row r="165" spans="1:32" ht="15.6" x14ac:dyDescent="0.3">
      <c r="A165" s="166">
        <v>2015</v>
      </c>
      <c r="B165" s="166" t="s">
        <v>125</v>
      </c>
      <c r="C165" s="166">
        <v>318</v>
      </c>
      <c r="D165" s="166" t="s">
        <v>23</v>
      </c>
      <c r="E165" s="167">
        <v>41886</v>
      </c>
      <c r="F165" s="167">
        <v>42366</v>
      </c>
      <c r="G165" s="167">
        <v>42368</v>
      </c>
      <c r="H165" s="166" t="s">
        <v>24</v>
      </c>
      <c r="I165" s="166" t="s">
        <v>29</v>
      </c>
      <c r="J165" s="166" t="s">
        <v>26</v>
      </c>
      <c r="K165" s="235">
        <v>4422999.5979091302</v>
      </c>
      <c r="L165" s="166" t="s">
        <v>24</v>
      </c>
      <c r="M165" s="166" t="s">
        <v>25</v>
      </c>
      <c r="N165" s="166" t="s">
        <v>42</v>
      </c>
      <c r="O165" s="234">
        <v>-5500000</v>
      </c>
      <c r="P165" s="166" t="s">
        <v>43</v>
      </c>
      <c r="Q165" s="170">
        <v>1.2435</v>
      </c>
      <c r="R165" s="170"/>
      <c r="S165" s="235"/>
      <c r="T165" s="235">
        <v>0</v>
      </c>
      <c r="U165" s="166"/>
      <c r="V165" s="170">
        <v>1.0759000000000001</v>
      </c>
      <c r="W165" s="170">
        <v>1.0810560074383539</v>
      </c>
      <c r="X165" s="234">
        <v>-674973.41596125439</v>
      </c>
      <c r="Y165" s="278"/>
      <c r="Z165" s="234">
        <v>-664618.39982317947</v>
      </c>
      <c r="AA165" s="234">
        <v>-10355.01613807492</v>
      </c>
      <c r="AB165" s="314">
        <v>18</v>
      </c>
      <c r="AC165" s="166" t="s">
        <v>31</v>
      </c>
      <c r="AE165" s="117">
        <f>-IF($X165&gt;0,$X165*(1-VLOOKUP($D165,$AH$24:$AM$33,6,FALSE))*VLOOKUP($D165,$AH$24:$AM$33,IF(($G165-$B$2)/365&lt;1,4,5),FALSE),0)</f>
        <v>0</v>
      </c>
      <c r="AF165" s="117">
        <f>-IF($X165&lt;0,$X165*(1-VLOOKUP($AB165,$AH$15:$AM$21,6,FALSE))*VLOOKUP($AB165,$AH$15:$AM$21,5,FALSE),0)</f>
        <v>2713.3931321642426</v>
      </c>
    </row>
    <row r="166" spans="1:32" ht="15.6" x14ac:dyDescent="0.3">
      <c r="A166" s="166">
        <v>2015</v>
      </c>
      <c r="B166" s="166" t="s">
        <v>125</v>
      </c>
      <c r="C166" s="166">
        <v>319</v>
      </c>
      <c r="D166" s="166" t="s">
        <v>23</v>
      </c>
      <c r="E166" s="167">
        <v>41886</v>
      </c>
      <c r="F166" s="167">
        <v>42366</v>
      </c>
      <c r="G166" s="167">
        <v>42368</v>
      </c>
      <c r="H166" s="166" t="s">
        <v>24</v>
      </c>
      <c r="I166" s="166" t="s">
        <v>29</v>
      </c>
      <c r="J166" s="166" t="s">
        <v>26</v>
      </c>
      <c r="K166" s="235">
        <v>4147812.9713423802</v>
      </c>
      <c r="L166" s="166" t="s">
        <v>24</v>
      </c>
      <c r="M166" s="166" t="s">
        <v>25</v>
      </c>
      <c r="N166" s="166" t="s">
        <v>42</v>
      </c>
      <c r="O166" s="234">
        <v>-5500000</v>
      </c>
      <c r="P166" s="166" t="s">
        <v>43</v>
      </c>
      <c r="Q166" s="170">
        <v>1.3260000000000001</v>
      </c>
      <c r="R166" s="170">
        <v>1.2435</v>
      </c>
      <c r="S166" s="235"/>
      <c r="T166" s="235">
        <v>0</v>
      </c>
      <c r="U166" s="166"/>
      <c r="V166" s="170">
        <v>1.0759000000000001</v>
      </c>
      <c r="W166" s="170">
        <v>1.0810560074383539</v>
      </c>
      <c r="X166" s="234">
        <v>-262097.09043137892</v>
      </c>
      <c r="Y166" s="278"/>
      <c r="Z166" s="235">
        <v>0</v>
      </c>
      <c r="AA166" s="234">
        <v>-262097.09043137892</v>
      </c>
      <c r="AB166" s="314">
        <v>18</v>
      </c>
      <c r="AC166" s="166" t="s">
        <v>94</v>
      </c>
      <c r="AE166" s="117">
        <f>-IF($X166&gt;0,$X166*(1-VLOOKUP($D166,$AH$24:$AM$33,6,FALSE))*VLOOKUP($D166,$AH$24:$AM$33,IF(($G166-$B$2)/365&lt;1,4,5),FALSE),0)</f>
        <v>0</v>
      </c>
      <c r="AF166" s="117">
        <f>-IF($X166&lt;0,$X166*(1-VLOOKUP($AB166,$AH$15:$AM$21,6,FALSE))*VLOOKUP($AB166,$AH$15:$AM$21,5,FALSE),0)</f>
        <v>1053.6303035341432</v>
      </c>
    </row>
    <row r="167" spans="1:32" ht="15.6" x14ac:dyDescent="0.3">
      <c r="A167" s="166">
        <v>2015</v>
      </c>
      <c r="B167" s="166" t="s">
        <v>126</v>
      </c>
      <c r="C167" s="166">
        <v>320</v>
      </c>
      <c r="D167" s="166" t="s">
        <v>23</v>
      </c>
      <c r="E167" s="167">
        <v>41886</v>
      </c>
      <c r="F167" s="167">
        <v>42366</v>
      </c>
      <c r="G167" s="167">
        <v>42368</v>
      </c>
      <c r="H167" s="166" t="s">
        <v>30</v>
      </c>
      <c r="I167" s="166" t="s">
        <v>25</v>
      </c>
      <c r="J167" s="166" t="s">
        <v>26</v>
      </c>
      <c r="K167" s="235">
        <v>893521.96574832499</v>
      </c>
      <c r="L167" s="166" t="s">
        <v>30</v>
      </c>
      <c r="M167" s="166" t="s">
        <v>29</v>
      </c>
      <c r="N167" s="166" t="s">
        <v>42</v>
      </c>
      <c r="O167" s="234">
        <v>-1200000</v>
      </c>
      <c r="P167" s="166" t="s">
        <v>43</v>
      </c>
      <c r="Q167" s="170">
        <v>1.343</v>
      </c>
      <c r="R167" s="170"/>
      <c r="S167" s="235"/>
      <c r="T167" s="235">
        <v>0</v>
      </c>
      <c r="U167" s="166"/>
      <c r="V167" s="170">
        <v>1.0759000000000001</v>
      </c>
      <c r="W167" s="170">
        <v>1.0810560074383539</v>
      </c>
      <c r="X167" s="235">
        <v>166.52138446304477</v>
      </c>
      <c r="Y167" s="277">
        <v>-204285.22546483867</v>
      </c>
      <c r="Z167" s="235">
        <v>0</v>
      </c>
      <c r="AA167" s="235">
        <v>166.52138446304477</v>
      </c>
      <c r="AB167" s="314">
        <v>18</v>
      </c>
      <c r="AC167" s="166" t="s">
        <v>31</v>
      </c>
      <c r="AE167" s="117">
        <f>-IF($X167&gt;0,$X167*(1-VLOOKUP($D167,$AH$24:$AM$33,6,FALSE))*VLOOKUP($D167,$AH$24:$AM$33,IF(($G167-$B$2)/365&lt;1,4,5),FALSE),0)</f>
        <v>-0.70938109781257075</v>
      </c>
      <c r="AF167" s="117">
        <f>-IF($X167&lt;0,$X167*(1-VLOOKUP($AB167,$AH$15:$AM$21,6,FALSE))*VLOOKUP($AB167,$AH$15:$AM$21,5,FALSE),0)</f>
        <v>0</v>
      </c>
    </row>
    <row r="168" spans="1:32" ht="15.6" x14ac:dyDescent="0.3">
      <c r="A168" s="166">
        <v>2015</v>
      </c>
      <c r="B168" s="166" t="s">
        <v>126</v>
      </c>
      <c r="C168" s="166">
        <v>321</v>
      </c>
      <c r="D168" s="166" t="s">
        <v>23</v>
      </c>
      <c r="E168" s="167">
        <v>41886</v>
      </c>
      <c r="F168" s="167">
        <v>42366</v>
      </c>
      <c r="G168" s="167">
        <v>42368</v>
      </c>
      <c r="H168" s="166" t="s">
        <v>24</v>
      </c>
      <c r="I168" s="166" t="s">
        <v>29</v>
      </c>
      <c r="J168" s="166" t="s">
        <v>26</v>
      </c>
      <c r="K168" s="235">
        <v>965018.09408926405</v>
      </c>
      <c r="L168" s="166" t="s">
        <v>24</v>
      </c>
      <c r="M168" s="166" t="s">
        <v>25</v>
      </c>
      <c r="N168" s="166" t="s">
        <v>42</v>
      </c>
      <c r="O168" s="234">
        <v>-1200000</v>
      </c>
      <c r="P168" s="166" t="s">
        <v>43</v>
      </c>
      <c r="Q168" s="170">
        <v>1.2435</v>
      </c>
      <c r="R168" s="170"/>
      <c r="S168" s="235"/>
      <c r="T168" s="235">
        <v>0</v>
      </c>
      <c r="U168" s="166"/>
      <c r="V168" s="170">
        <v>1.0759000000000001</v>
      </c>
      <c r="W168" s="170">
        <v>1.0810560074383539</v>
      </c>
      <c r="X168" s="234">
        <v>-147266.92711881903</v>
      </c>
      <c r="Y168" s="278"/>
      <c r="Z168" s="234">
        <v>-145007.65087051189</v>
      </c>
      <c r="AA168" s="234">
        <v>-2259.2762483071419</v>
      </c>
      <c r="AB168" s="314">
        <v>18</v>
      </c>
      <c r="AC168" s="166" t="s">
        <v>31</v>
      </c>
      <c r="AE168" s="117">
        <f>-IF($X168&gt;0,$X168*(1-VLOOKUP($D168,$AH$24:$AM$33,6,FALSE))*VLOOKUP($D168,$AH$24:$AM$33,IF(($G168-$B$2)/365&lt;1,4,5),FALSE),0)</f>
        <v>0</v>
      </c>
      <c r="AF168" s="117">
        <f>-IF($X168&lt;0,$X168*(1-VLOOKUP($AB168,$AH$15:$AM$21,6,FALSE))*VLOOKUP($AB168,$AH$15:$AM$21,5,FALSE),0)</f>
        <v>592.01304701765253</v>
      </c>
    </row>
    <row r="169" spans="1:32" ht="15.6" x14ac:dyDescent="0.3">
      <c r="A169" s="166">
        <v>2015</v>
      </c>
      <c r="B169" s="166" t="s">
        <v>126</v>
      </c>
      <c r="C169" s="166">
        <v>322</v>
      </c>
      <c r="D169" s="166" t="s">
        <v>23</v>
      </c>
      <c r="E169" s="167">
        <v>41886</v>
      </c>
      <c r="F169" s="167">
        <v>42366</v>
      </c>
      <c r="G169" s="167">
        <v>42368</v>
      </c>
      <c r="H169" s="166" t="s">
        <v>24</v>
      </c>
      <c r="I169" s="166" t="s">
        <v>29</v>
      </c>
      <c r="J169" s="166" t="s">
        <v>26</v>
      </c>
      <c r="K169" s="235">
        <v>904977.37556561094</v>
      </c>
      <c r="L169" s="166" t="s">
        <v>24</v>
      </c>
      <c r="M169" s="166" t="s">
        <v>25</v>
      </c>
      <c r="N169" s="166" t="s">
        <v>42</v>
      </c>
      <c r="O169" s="234">
        <v>-1200000</v>
      </c>
      <c r="P169" s="166" t="s">
        <v>43</v>
      </c>
      <c r="Q169" s="170">
        <v>1.3260000000000001</v>
      </c>
      <c r="R169" s="170">
        <v>1.2435</v>
      </c>
      <c r="S169" s="235"/>
      <c r="T169" s="235">
        <v>0</v>
      </c>
      <c r="U169" s="166"/>
      <c r="V169" s="170">
        <v>1.0759000000000001</v>
      </c>
      <c r="W169" s="170">
        <v>1.0810560074383539</v>
      </c>
      <c r="X169" s="234">
        <v>-57184.819730482683</v>
      </c>
      <c r="Y169" s="278"/>
      <c r="Z169" s="235">
        <v>0</v>
      </c>
      <c r="AA169" s="234">
        <v>-57184.819730482683</v>
      </c>
      <c r="AB169" s="314">
        <v>18</v>
      </c>
      <c r="AC169" s="166" t="s">
        <v>94</v>
      </c>
      <c r="AE169" s="117">
        <f>-IF($X169&gt;0,$X169*(1-VLOOKUP($D169,$AH$24:$AM$33,6,FALSE))*VLOOKUP($D169,$AH$24:$AM$33,IF(($G169-$B$2)/365&lt;1,4,5),FALSE),0)</f>
        <v>0</v>
      </c>
      <c r="AF169" s="117">
        <f>-IF($X169&lt;0,$X169*(1-VLOOKUP($AB169,$AH$15:$AM$21,6,FALSE))*VLOOKUP($AB169,$AH$15:$AM$21,5,FALSE),0)</f>
        <v>229.88297531654038</v>
      </c>
    </row>
    <row r="170" spans="1:32" ht="15.6" x14ac:dyDescent="0.3">
      <c r="A170" s="166">
        <v>2015</v>
      </c>
      <c r="B170" s="166" t="s">
        <v>127</v>
      </c>
      <c r="C170" s="166">
        <v>323</v>
      </c>
      <c r="D170" s="166" t="s">
        <v>23</v>
      </c>
      <c r="E170" s="167">
        <v>41886</v>
      </c>
      <c r="F170" s="167">
        <v>42366</v>
      </c>
      <c r="G170" s="167">
        <v>42368</v>
      </c>
      <c r="H170" s="166" t="s">
        <v>30</v>
      </c>
      <c r="I170" s="166" t="s">
        <v>25</v>
      </c>
      <c r="J170" s="166" t="s">
        <v>26</v>
      </c>
      <c r="K170" s="235">
        <v>819061.80193596403</v>
      </c>
      <c r="L170" s="166" t="s">
        <v>30</v>
      </c>
      <c r="M170" s="166" t="s">
        <v>29</v>
      </c>
      <c r="N170" s="166" t="s">
        <v>42</v>
      </c>
      <c r="O170" s="234">
        <v>-1100000</v>
      </c>
      <c r="P170" s="166" t="s">
        <v>43</v>
      </c>
      <c r="Q170" s="170">
        <v>1.343</v>
      </c>
      <c r="R170" s="170"/>
      <c r="S170" s="235"/>
      <c r="T170" s="235">
        <v>0</v>
      </c>
      <c r="U170" s="166"/>
      <c r="V170" s="170">
        <v>1.0759000000000001</v>
      </c>
      <c r="W170" s="170">
        <v>1.0810560074383539</v>
      </c>
      <c r="X170" s="235">
        <v>152.64460242445759</v>
      </c>
      <c r="Y170" s="277">
        <v>-187261.45667610219</v>
      </c>
      <c r="Z170" s="235">
        <v>0</v>
      </c>
      <c r="AA170" s="235">
        <v>152.64460242445759</v>
      </c>
      <c r="AB170" s="314">
        <v>18</v>
      </c>
      <c r="AC170" s="166" t="s">
        <v>31</v>
      </c>
      <c r="AE170" s="117">
        <f>-IF($X170&gt;0,$X170*(1-VLOOKUP($D170,$AH$24:$AM$33,6,FALSE))*VLOOKUP($D170,$AH$24:$AM$33,IF(($G170-$B$2)/365&lt;1,4,5),FALSE),0)</f>
        <v>-0.65026600632818932</v>
      </c>
      <c r="AF170" s="117">
        <f>-IF($X170&lt;0,$X170*(1-VLOOKUP($AB170,$AH$15:$AM$21,6,FALSE))*VLOOKUP($AB170,$AH$15:$AM$21,5,FALSE),0)</f>
        <v>0</v>
      </c>
    </row>
    <row r="171" spans="1:32" ht="15.6" x14ac:dyDescent="0.3">
      <c r="A171" s="166">
        <v>2015</v>
      </c>
      <c r="B171" s="166" t="s">
        <v>127</v>
      </c>
      <c r="C171" s="166">
        <v>324</v>
      </c>
      <c r="D171" s="166" t="s">
        <v>23</v>
      </c>
      <c r="E171" s="167">
        <v>41886</v>
      </c>
      <c r="F171" s="167">
        <v>42366</v>
      </c>
      <c r="G171" s="167">
        <v>42368</v>
      </c>
      <c r="H171" s="166" t="s">
        <v>24</v>
      </c>
      <c r="I171" s="166" t="s">
        <v>29</v>
      </c>
      <c r="J171" s="166" t="s">
        <v>26</v>
      </c>
      <c r="K171" s="235">
        <v>884599.91958182596</v>
      </c>
      <c r="L171" s="166" t="s">
        <v>24</v>
      </c>
      <c r="M171" s="166" t="s">
        <v>25</v>
      </c>
      <c r="N171" s="166" t="s">
        <v>42</v>
      </c>
      <c r="O171" s="234">
        <v>-1100000</v>
      </c>
      <c r="P171" s="166" t="s">
        <v>43</v>
      </c>
      <c r="Q171" s="170">
        <v>1.2435</v>
      </c>
      <c r="R171" s="170"/>
      <c r="S171" s="235"/>
      <c r="T171" s="235">
        <v>0</v>
      </c>
      <c r="U171" s="166"/>
      <c r="V171" s="170">
        <v>1.0759000000000001</v>
      </c>
      <c r="W171" s="170">
        <v>1.0810560074383539</v>
      </c>
      <c r="X171" s="234">
        <v>-134994.68319225087</v>
      </c>
      <c r="Y171" s="278"/>
      <c r="Z171" s="234">
        <v>-132923.67996463587</v>
      </c>
      <c r="AA171" s="234">
        <v>-2071.0032276150014</v>
      </c>
      <c r="AB171" s="314">
        <v>18</v>
      </c>
      <c r="AC171" s="166" t="s">
        <v>31</v>
      </c>
      <c r="AE171" s="117">
        <f>-IF($X171&gt;0,$X171*(1-VLOOKUP($D171,$AH$24:$AM$33,6,FALSE))*VLOOKUP($D171,$AH$24:$AM$33,IF(($G171-$B$2)/365&lt;1,4,5),FALSE),0)</f>
        <v>0</v>
      </c>
      <c r="AF171" s="117">
        <f>-IF($X171&lt;0,$X171*(1-VLOOKUP($AB171,$AH$15:$AM$21,6,FALSE))*VLOOKUP($AB171,$AH$15:$AM$21,5,FALSE),0)</f>
        <v>542.67862643284843</v>
      </c>
    </row>
    <row r="172" spans="1:32" ht="15.6" x14ac:dyDescent="0.3">
      <c r="A172" s="166">
        <v>2015</v>
      </c>
      <c r="B172" s="166" t="s">
        <v>127</v>
      </c>
      <c r="C172" s="166">
        <v>325</v>
      </c>
      <c r="D172" s="166" t="s">
        <v>23</v>
      </c>
      <c r="E172" s="167">
        <v>41886</v>
      </c>
      <c r="F172" s="167">
        <v>42366</v>
      </c>
      <c r="G172" s="167">
        <v>42368</v>
      </c>
      <c r="H172" s="166" t="s">
        <v>24</v>
      </c>
      <c r="I172" s="166" t="s">
        <v>29</v>
      </c>
      <c r="J172" s="166" t="s">
        <v>26</v>
      </c>
      <c r="K172" s="235">
        <v>829562.59426847706</v>
      </c>
      <c r="L172" s="166" t="s">
        <v>24</v>
      </c>
      <c r="M172" s="166" t="s">
        <v>25</v>
      </c>
      <c r="N172" s="166" t="s">
        <v>42</v>
      </c>
      <c r="O172" s="234">
        <v>-1100000</v>
      </c>
      <c r="P172" s="166" t="s">
        <v>43</v>
      </c>
      <c r="Q172" s="170">
        <v>1.3260000000000001</v>
      </c>
      <c r="R172" s="170">
        <v>1.2435</v>
      </c>
      <c r="S172" s="235"/>
      <c r="T172" s="235">
        <v>0</v>
      </c>
      <c r="U172" s="166"/>
      <c r="V172" s="170">
        <v>1.0759000000000001</v>
      </c>
      <c r="W172" s="170">
        <v>1.0810560074383539</v>
      </c>
      <c r="X172" s="234">
        <v>-52419.418086275793</v>
      </c>
      <c r="Y172" s="278"/>
      <c r="Z172" s="235">
        <v>0</v>
      </c>
      <c r="AA172" s="234">
        <v>-52419.418086275793</v>
      </c>
      <c r="AB172" s="314">
        <v>18</v>
      </c>
      <c r="AC172" s="166" t="s">
        <v>94</v>
      </c>
      <c r="AE172" s="117">
        <f>-IF($X172&gt;0,$X172*(1-VLOOKUP($D172,$AH$24:$AM$33,6,FALSE))*VLOOKUP($D172,$AH$24:$AM$33,IF(($G172-$B$2)/365&lt;1,4,5),FALSE),0)</f>
        <v>0</v>
      </c>
      <c r="AF172" s="117">
        <f>-IF($X172&lt;0,$X172*(1-VLOOKUP($AB172,$AH$15:$AM$21,6,FALSE))*VLOOKUP($AB172,$AH$15:$AM$21,5,FALSE),0)</f>
        <v>210.72606070682866</v>
      </c>
    </row>
    <row r="173" spans="1:32" ht="15.6" x14ac:dyDescent="0.3">
      <c r="A173" s="166">
        <v>2015</v>
      </c>
      <c r="B173" s="166" t="s">
        <v>128</v>
      </c>
      <c r="C173" s="166">
        <v>326</v>
      </c>
      <c r="D173" s="166" t="s">
        <v>23</v>
      </c>
      <c r="E173" s="167">
        <v>41886</v>
      </c>
      <c r="F173" s="167">
        <v>42366</v>
      </c>
      <c r="G173" s="167">
        <v>42368</v>
      </c>
      <c r="H173" s="166" t="s">
        <v>30</v>
      </c>
      <c r="I173" s="166" t="s">
        <v>25</v>
      </c>
      <c r="J173" s="166" t="s">
        <v>26</v>
      </c>
      <c r="K173" s="235">
        <v>1638123.6038719299</v>
      </c>
      <c r="L173" s="166" t="s">
        <v>30</v>
      </c>
      <c r="M173" s="166" t="s">
        <v>29</v>
      </c>
      <c r="N173" s="166" t="s">
        <v>42</v>
      </c>
      <c r="O173" s="234">
        <v>-2200000</v>
      </c>
      <c r="P173" s="166" t="s">
        <v>43</v>
      </c>
      <c r="Q173" s="170">
        <v>1.343</v>
      </c>
      <c r="R173" s="170"/>
      <c r="S173" s="235"/>
      <c r="T173" s="235">
        <v>0</v>
      </c>
      <c r="U173" s="166"/>
      <c r="V173" s="170">
        <v>1.0759000000000001</v>
      </c>
      <c r="W173" s="170">
        <v>1.0810560074383539</v>
      </c>
      <c r="X173" s="235">
        <v>305.28920484891552</v>
      </c>
      <c r="Y173" s="277">
        <v>-374522.91335220414</v>
      </c>
      <c r="Z173" s="235">
        <v>0</v>
      </c>
      <c r="AA173" s="235">
        <v>305.28920484891552</v>
      </c>
      <c r="AB173" s="314">
        <v>18</v>
      </c>
      <c r="AC173" s="166" t="s">
        <v>31</v>
      </c>
      <c r="AE173" s="117">
        <f>-IF($X173&gt;0,$X173*(1-VLOOKUP($D173,$AH$24:$AM$33,6,FALSE))*VLOOKUP($D173,$AH$24:$AM$33,IF(($G173-$B$2)/365&lt;1,4,5),FALSE),0)</f>
        <v>-1.3005320126563802</v>
      </c>
      <c r="AF173" s="117">
        <f>-IF($X173&lt;0,$X173*(1-VLOOKUP($AB173,$AH$15:$AM$21,6,FALSE))*VLOOKUP($AB173,$AH$15:$AM$21,5,FALSE),0)</f>
        <v>0</v>
      </c>
    </row>
    <row r="174" spans="1:32" ht="15.6" x14ac:dyDescent="0.3">
      <c r="A174" s="166">
        <v>2015</v>
      </c>
      <c r="B174" s="166" t="s">
        <v>128</v>
      </c>
      <c r="C174" s="166">
        <v>327</v>
      </c>
      <c r="D174" s="166" t="s">
        <v>23</v>
      </c>
      <c r="E174" s="167">
        <v>41886</v>
      </c>
      <c r="F174" s="167">
        <v>42366</v>
      </c>
      <c r="G174" s="167">
        <v>42368</v>
      </c>
      <c r="H174" s="166" t="s">
        <v>24</v>
      </c>
      <c r="I174" s="166" t="s">
        <v>29</v>
      </c>
      <c r="J174" s="166" t="s">
        <v>26</v>
      </c>
      <c r="K174" s="235">
        <v>1769199.8391636501</v>
      </c>
      <c r="L174" s="166" t="s">
        <v>24</v>
      </c>
      <c r="M174" s="166" t="s">
        <v>25</v>
      </c>
      <c r="N174" s="166" t="s">
        <v>42</v>
      </c>
      <c r="O174" s="234">
        <v>-2200000</v>
      </c>
      <c r="P174" s="166" t="s">
        <v>43</v>
      </c>
      <c r="Q174" s="170">
        <v>1.2435</v>
      </c>
      <c r="R174" s="170"/>
      <c r="S174" s="235"/>
      <c r="T174" s="235">
        <v>0</v>
      </c>
      <c r="U174" s="166"/>
      <c r="V174" s="170">
        <v>1.0759000000000001</v>
      </c>
      <c r="W174" s="170">
        <v>1.0810560074383539</v>
      </c>
      <c r="X174" s="234">
        <v>-269989.36638450145</v>
      </c>
      <c r="Y174" s="278"/>
      <c r="Z174" s="234">
        <v>-265847.35992927174</v>
      </c>
      <c r="AA174" s="234">
        <v>-4142.0064552297117</v>
      </c>
      <c r="AB174" s="314">
        <v>18</v>
      </c>
      <c r="AC174" s="166" t="s">
        <v>31</v>
      </c>
      <c r="AE174" s="117">
        <f>-IF($X174&gt;0,$X174*(1-VLOOKUP($D174,$AH$24:$AM$33,6,FALSE))*VLOOKUP($D174,$AH$24:$AM$33,IF(($G174-$B$2)/365&lt;1,4,5),FALSE),0)</f>
        <v>0</v>
      </c>
      <c r="AF174" s="117">
        <f>-IF($X174&lt;0,$X174*(1-VLOOKUP($AB174,$AH$15:$AM$21,6,FALSE))*VLOOKUP($AB174,$AH$15:$AM$21,5,FALSE),0)</f>
        <v>1085.3572528656957</v>
      </c>
    </row>
    <row r="175" spans="1:32" ht="15.6" x14ac:dyDescent="0.3">
      <c r="A175" s="171">
        <v>2015</v>
      </c>
      <c r="B175" s="171" t="s">
        <v>128</v>
      </c>
      <c r="C175" s="171">
        <v>328</v>
      </c>
      <c r="D175" s="171" t="s">
        <v>23</v>
      </c>
      <c r="E175" s="172">
        <v>41886</v>
      </c>
      <c r="F175" s="172">
        <v>42366</v>
      </c>
      <c r="G175" s="172">
        <v>42368</v>
      </c>
      <c r="H175" s="171" t="s">
        <v>24</v>
      </c>
      <c r="I175" s="171" t="s">
        <v>29</v>
      </c>
      <c r="J175" s="171" t="s">
        <v>26</v>
      </c>
      <c r="K175" s="236">
        <v>1659125.1885369499</v>
      </c>
      <c r="L175" s="171" t="s">
        <v>24</v>
      </c>
      <c r="M175" s="171" t="s">
        <v>25</v>
      </c>
      <c r="N175" s="171" t="s">
        <v>42</v>
      </c>
      <c r="O175" s="188">
        <v>-2200000</v>
      </c>
      <c r="P175" s="171" t="s">
        <v>43</v>
      </c>
      <c r="Q175" s="173">
        <v>1.3260000000000001</v>
      </c>
      <c r="R175" s="173">
        <v>1.2435</v>
      </c>
      <c r="S175" s="236"/>
      <c r="T175" s="236">
        <v>0</v>
      </c>
      <c r="U175" s="171"/>
      <c r="V175" s="173">
        <v>1.0759000000000001</v>
      </c>
      <c r="W175" s="173">
        <v>1.0810560074383539</v>
      </c>
      <c r="X175" s="188">
        <v>-104838.83617255159</v>
      </c>
      <c r="Y175" s="306"/>
      <c r="Z175" s="236">
        <v>0</v>
      </c>
      <c r="AA175" s="188">
        <v>-104838.83617255159</v>
      </c>
      <c r="AB175" s="314">
        <v>18</v>
      </c>
      <c r="AC175" s="171" t="s">
        <v>94</v>
      </c>
      <c r="AE175" s="117">
        <f>-IF($X175&gt;0,$X175*(1-VLOOKUP($D175,$AH$24:$AM$33,6,FALSE))*VLOOKUP($D175,$AH$24:$AM$33,IF(($G175-$B$2)/365&lt;1,4,5),FALSE),0)</f>
        <v>0</v>
      </c>
      <c r="AF175" s="117">
        <f>-IF($X175&lt;0,$X175*(1-VLOOKUP($AB175,$AH$15:$AM$21,6,FALSE))*VLOOKUP($AB175,$AH$15:$AM$21,5,FALSE),0)</f>
        <v>421.45212141365732</v>
      </c>
    </row>
    <row r="176" spans="1:32" ht="15.6" x14ac:dyDescent="0.3">
      <c r="A176" s="174"/>
      <c r="B176" s="174"/>
      <c r="C176" s="174"/>
      <c r="D176" s="174"/>
      <c r="E176" s="175"/>
      <c r="F176" s="175"/>
      <c r="G176" s="175"/>
      <c r="H176" s="174"/>
      <c r="I176" s="174"/>
      <c r="J176" s="174"/>
      <c r="K176" s="176">
        <v>197243110.62097728</v>
      </c>
      <c r="L176" s="174"/>
      <c r="M176" s="174"/>
      <c r="N176" s="174"/>
      <c r="O176" s="208">
        <v>-265000000</v>
      </c>
      <c r="P176" s="174"/>
      <c r="Q176" s="177">
        <v>1.3435196756211398</v>
      </c>
      <c r="R176" s="177"/>
      <c r="S176" s="176"/>
      <c r="T176" s="176"/>
      <c r="U176" s="174"/>
      <c r="V176" s="177"/>
      <c r="W176" s="177"/>
      <c r="X176" s="208">
        <v>-45509251.543623284</v>
      </c>
      <c r="Y176" s="208">
        <v>-45509251.543623284</v>
      </c>
      <c r="Z176" s="208">
        <v>-37181714.830642223</v>
      </c>
      <c r="AA176" s="208">
        <v>-8327536.7129810406</v>
      </c>
      <c r="AB176" s="102"/>
      <c r="AC176" s="174"/>
      <c r="AE176" s="117"/>
      <c r="AF176" s="117"/>
    </row>
    <row r="177" spans="1:32" ht="15.6" x14ac:dyDescent="0.3">
      <c r="A177" s="174"/>
      <c r="B177" s="174"/>
      <c r="C177" s="174"/>
      <c r="D177" s="174"/>
      <c r="E177" s="175"/>
      <c r="F177" s="175"/>
      <c r="G177" s="175"/>
      <c r="H177" s="174"/>
      <c r="I177" s="174"/>
      <c r="J177" s="174"/>
      <c r="K177" s="176"/>
      <c r="L177" s="174"/>
      <c r="M177" s="174"/>
      <c r="N177" s="174"/>
      <c r="O177" s="176"/>
      <c r="P177" s="174"/>
      <c r="Q177" s="177"/>
      <c r="R177" s="177"/>
      <c r="S177" s="176"/>
      <c r="T177" s="176"/>
      <c r="U177" s="174"/>
      <c r="V177" s="177"/>
      <c r="W177" s="177"/>
      <c r="X177" s="176"/>
      <c r="Y177" s="176"/>
      <c r="Z177" s="176"/>
      <c r="AA177" s="176"/>
      <c r="AB177" s="102"/>
      <c r="AC177" s="174"/>
      <c r="AE177" s="117"/>
      <c r="AF177" s="117"/>
    </row>
    <row r="178" spans="1:32" ht="15.6" x14ac:dyDescent="0.3">
      <c r="A178" s="166">
        <v>2016</v>
      </c>
      <c r="B178" s="166" t="s">
        <v>147</v>
      </c>
      <c r="C178" s="166">
        <v>363</v>
      </c>
      <c r="D178" s="166" t="s">
        <v>44</v>
      </c>
      <c r="E178" s="167">
        <v>41968</v>
      </c>
      <c r="F178" s="167">
        <v>42353</v>
      </c>
      <c r="G178" s="167">
        <v>42355</v>
      </c>
      <c r="H178" s="166" t="s">
        <v>30</v>
      </c>
      <c r="I178" s="166" t="s">
        <v>25</v>
      </c>
      <c r="J178" s="166" t="s">
        <v>26</v>
      </c>
      <c r="K178" s="235">
        <v>23529411.7647059</v>
      </c>
      <c r="L178" s="166" t="s">
        <v>30</v>
      </c>
      <c r="M178" s="166" t="s">
        <v>29</v>
      </c>
      <c r="N178" s="166" t="s">
        <v>42</v>
      </c>
      <c r="O178" s="234">
        <v>-30000000</v>
      </c>
      <c r="P178" s="166" t="s">
        <v>43</v>
      </c>
      <c r="Q178" s="170">
        <v>1.2749999999999999</v>
      </c>
      <c r="R178" s="170"/>
      <c r="S178" s="235"/>
      <c r="T178" s="235">
        <v>0</v>
      </c>
      <c r="U178" s="166"/>
      <c r="V178" s="170">
        <v>1.0759000000000001</v>
      </c>
      <c r="W178" s="170">
        <v>1.08070741602817</v>
      </c>
      <c r="X178" s="235">
        <v>20642.173561952903</v>
      </c>
      <c r="Y178" s="277">
        <v>-3828698.4467459619</v>
      </c>
      <c r="Z178" s="235">
        <v>0</v>
      </c>
      <c r="AA178" s="235">
        <v>20642.173561952903</v>
      </c>
      <c r="AB178" s="102">
        <v>19</v>
      </c>
      <c r="AC178" s="166" t="s">
        <v>31</v>
      </c>
      <c r="AE178" s="117">
        <f>-IF($X178&gt;0,$X178*(1-VLOOKUP($D178,$AH$24:$AM$33,6,FALSE))*VLOOKUP($D178,$AH$24:$AM$33,IF(($G178-$B$2)/365&lt;1,4,5),FALSE),0)</f>
        <v>-65.642111927010234</v>
      </c>
      <c r="AF178" s="117">
        <f>-IF($X178&lt;0,$X178*(1-VLOOKUP($AB178,$AH$15:$AM$21,6,FALSE))*VLOOKUP($AB178,$AH$15:$AM$21,5,FALSE),0)</f>
        <v>0</v>
      </c>
    </row>
    <row r="179" spans="1:32" ht="15.6" x14ac:dyDescent="0.3">
      <c r="A179" s="166">
        <v>2016</v>
      </c>
      <c r="B179" s="166" t="s">
        <v>147</v>
      </c>
      <c r="C179" s="166">
        <v>364</v>
      </c>
      <c r="D179" s="166" t="s">
        <v>44</v>
      </c>
      <c r="E179" s="167">
        <v>41968</v>
      </c>
      <c r="F179" s="167">
        <v>42353</v>
      </c>
      <c r="G179" s="167">
        <v>42355</v>
      </c>
      <c r="H179" s="166" t="s">
        <v>24</v>
      </c>
      <c r="I179" s="166" t="s">
        <v>29</v>
      </c>
      <c r="J179" s="166" t="s">
        <v>26</v>
      </c>
      <c r="K179" s="235">
        <v>25020850.7089241</v>
      </c>
      <c r="L179" s="166" t="s">
        <v>24</v>
      </c>
      <c r="M179" s="166" t="s">
        <v>25</v>
      </c>
      <c r="N179" s="166" t="s">
        <v>42</v>
      </c>
      <c r="O179" s="234">
        <v>-30000000</v>
      </c>
      <c r="P179" s="166" t="s">
        <v>43</v>
      </c>
      <c r="Q179" s="170">
        <v>1.1990000000000001</v>
      </c>
      <c r="R179" s="170"/>
      <c r="S179" s="235"/>
      <c r="T179" s="235">
        <v>0</v>
      </c>
      <c r="U179" s="166"/>
      <c r="V179" s="170">
        <v>1.0759000000000001</v>
      </c>
      <c r="W179" s="170">
        <v>1.08070741602817</v>
      </c>
      <c r="X179" s="234">
        <v>-2862585.3484835331</v>
      </c>
      <c r="Y179" s="278"/>
      <c r="Z179" s="234">
        <v>-2738744.1222619265</v>
      </c>
      <c r="AA179" s="234">
        <v>-123841.2262216066</v>
      </c>
      <c r="AB179" s="102">
        <v>19</v>
      </c>
      <c r="AC179" s="166" t="s">
        <v>31</v>
      </c>
      <c r="AE179" s="117">
        <f>-IF($X179&gt;0,$X179*(1-VLOOKUP($D179,$AH$24:$AM$33,6,FALSE))*VLOOKUP($D179,$AH$24:$AM$33,IF(($G179-$B$2)/365&lt;1,4,5),FALSE),0)</f>
        <v>0</v>
      </c>
      <c r="AF179" s="117">
        <f>-IF($X179&lt;0,$X179*(1-VLOOKUP($AB179,$AH$15:$AM$21,6,FALSE))*VLOOKUP($AB179,$AH$15:$AM$21,5,FALSE),0)</f>
        <v>25076.247652715752</v>
      </c>
    </row>
    <row r="180" spans="1:32" ht="15.6" x14ac:dyDescent="0.3">
      <c r="A180" s="166">
        <v>2016</v>
      </c>
      <c r="B180" s="166" t="s">
        <v>147</v>
      </c>
      <c r="C180" s="166">
        <v>365</v>
      </c>
      <c r="D180" s="166" t="s">
        <v>44</v>
      </c>
      <c r="E180" s="167">
        <v>41968</v>
      </c>
      <c r="F180" s="167">
        <v>42353</v>
      </c>
      <c r="G180" s="167">
        <v>42355</v>
      </c>
      <c r="H180" s="166" t="s">
        <v>24</v>
      </c>
      <c r="I180" s="166" t="s">
        <v>29</v>
      </c>
      <c r="J180" s="166" t="s">
        <v>26</v>
      </c>
      <c r="K180" s="235">
        <v>23923444.976076599</v>
      </c>
      <c r="L180" s="166" t="s">
        <v>24</v>
      </c>
      <c r="M180" s="166" t="s">
        <v>25</v>
      </c>
      <c r="N180" s="166" t="s">
        <v>42</v>
      </c>
      <c r="O180" s="234">
        <v>-30000000</v>
      </c>
      <c r="P180" s="166" t="s">
        <v>43</v>
      </c>
      <c r="Q180" s="170">
        <v>1.254</v>
      </c>
      <c r="R180" s="170">
        <v>1.1990000000000001</v>
      </c>
      <c r="S180" s="235"/>
      <c r="T180" s="235">
        <v>0</v>
      </c>
      <c r="U180" s="166"/>
      <c r="V180" s="170">
        <v>1.0759000000000001</v>
      </c>
      <c r="W180" s="170">
        <v>1.08070741602817</v>
      </c>
      <c r="X180" s="234">
        <v>-986755.27182438178</v>
      </c>
      <c r="Y180" s="278"/>
      <c r="Z180" s="235">
        <v>0</v>
      </c>
      <c r="AA180" s="234">
        <v>-986755.27182438178</v>
      </c>
      <c r="AB180" s="102">
        <v>19</v>
      </c>
      <c r="AC180" s="166" t="s">
        <v>94</v>
      </c>
      <c r="AE180" s="117">
        <f>-IF($X180&gt;0,$X180*(1-VLOOKUP($D180,$AH$24:$AM$33,6,FALSE))*VLOOKUP($D180,$AH$24:$AM$33,IF(($G180-$B$2)/365&lt;1,4,5),FALSE),0)</f>
        <v>0</v>
      </c>
      <c r="AF180" s="117">
        <f>-IF($X180&lt;0,$X180*(1-VLOOKUP($AB180,$AH$15:$AM$21,6,FALSE))*VLOOKUP($AB180,$AH$15:$AM$21,5,FALSE),0)</f>
        <v>8643.9761811815843</v>
      </c>
    </row>
    <row r="181" spans="1:32" ht="15.6" x14ac:dyDescent="0.3">
      <c r="A181" s="166">
        <v>2016</v>
      </c>
      <c r="B181" s="166" t="s">
        <v>148</v>
      </c>
      <c r="C181" s="166">
        <v>369</v>
      </c>
      <c r="D181" s="166" t="s">
        <v>46</v>
      </c>
      <c r="E181" s="167">
        <v>41976</v>
      </c>
      <c r="F181" s="167">
        <v>42353</v>
      </c>
      <c r="G181" s="167">
        <v>42355</v>
      </c>
      <c r="H181" s="166" t="s">
        <v>30</v>
      </c>
      <c r="I181" s="166" t="s">
        <v>25</v>
      </c>
      <c r="J181" s="166" t="s">
        <v>26</v>
      </c>
      <c r="K181" s="235">
        <v>15748031.496063</v>
      </c>
      <c r="L181" s="166" t="s">
        <v>30</v>
      </c>
      <c r="M181" s="166" t="s">
        <v>29</v>
      </c>
      <c r="N181" s="166" t="s">
        <v>42</v>
      </c>
      <c r="O181" s="234">
        <v>-20000000</v>
      </c>
      <c r="P181" s="166" t="s">
        <v>43</v>
      </c>
      <c r="Q181" s="170">
        <v>1.27</v>
      </c>
      <c r="R181" s="170"/>
      <c r="S181" s="235"/>
      <c r="T181" s="235">
        <v>0</v>
      </c>
      <c r="U181" s="166"/>
      <c r="V181" s="170">
        <v>1.0759000000000001</v>
      </c>
      <c r="W181" s="170">
        <v>1.08070741602817</v>
      </c>
      <c r="X181" s="235">
        <v>15577.750959238158</v>
      </c>
      <c r="Y181" s="277">
        <v>-2456340.5308923768</v>
      </c>
      <c r="Z181" s="235">
        <v>0</v>
      </c>
      <c r="AA181" s="235">
        <v>15577.750959238158</v>
      </c>
      <c r="AB181" s="102">
        <v>19</v>
      </c>
      <c r="AC181" s="166" t="s">
        <v>31</v>
      </c>
      <c r="AE181" s="117">
        <f>-IF($X181&gt;0,$X181*(1-VLOOKUP($D181,$AH$24:$AM$33,6,FALSE))*VLOOKUP($D181,$AH$24:$AM$33,IF(($G181-$B$2)/365&lt;1,4,5),FALSE),0)</f>
        <v>-49.537248050377336</v>
      </c>
      <c r="AF181" s="117">
        <f>-IF($X181&lt;0,$X181*(1-VLOOKUP($AB181,$AH$15:$AM$21,6,FALSE))*VLOOKUP($AB181,$AH$15:$AM$21,5,FALSE),0)</f>
        <v>0</v>
      </c>
    </row>
    <row r="182" spans="1:32" ht="15.6" x14ac:dyDescent="0.3">
      <c r="A182" s="166">
        <v>2016</v>
      </c>
      <c r="B182" s="166" t="s">
        <v>148</v>
      </c>
      <c r="C182" s="166">
        <v>370</v>
      </c>
      <c r="D182" s="166" t="s">
        <v>46</v>
      </c>
      <c r="E182" s="167">
        <v>41976</v>
      </c>
      <c r="F182" s="167">
        <v>42353</v>
      </c>
      <c r="G182" s="167">
        <v>42355</v>
      </c>
      <c r="H182" s="166" t="s">
        <v>24</v>
      </c>
      <c r="I182" s="166" t="s">
        <v>29</v>
      </c>
      <c r="J182" s="166" t="s">
        <v>26</v>
      </c>
      <c r="K182" s="235">
        <v>17123287.671232902</v>
      </c>
      <c r="L182" s="166" t="s">
        <v>24</v>
      </c>
      <c r="M182" s="166" t="s">
        <v>25</v>
      </c>
      <c r="N182" s="166" t="s">
        <v>42</v>
      </c>
      <c r="O182" s="234">
        <v>-20000000</v>
      </c>
      <c r="P182" s="166" t="s">
        <v>43</v>
      </c>
      <c r="Q182" s="170">
        <v>1.1679999999999999</v>
      </c>
      <c r="R182" s="170"/>
      <c r="S182" s="235"/>
      <c r="T182" s="235">
        <v>0</v>
      </c>
      <c r="U182" s="166"/>
      <c r="V182" s="170">
        <v>1.0759000000000001</v>
      </c>
      <c r="W182" s="170">
        <v>1.08070741602817</v>
      </c>
      <c r="X182" s="234">
        <v>-1537069.8281352515</v>
      </c>
      <c r="Y182" s="278"/>
      <c r="Z182" s="234">
        <v>-1383108.8828911409</v>
      </c>
      <c r="AA182" s="234">
        <v>-153960.94524411066</v>
      </c>
      <c r="AB182" s="102">
        <v>19</v>
      </c>
      <c r="AC182" s="166" t="s">
        <v>31</v>
      </c>
      <c r="AE182" s="117">
        <f>-IF($X182&gt;0,$X182*(1-VLOOKUP($D182,$AH$24:$AM$33,6,FALSE))*VLOOKUP($D182,$AH$24:$AM$33,IF(($G182-$B$2)/365&lt;1,4,5),FALSE),0)</f>
        <v>0</v>
      </c>
      <c r="AF182" s="117">
        <f>-IF($X182&lt;0,$X182*(1-VLOOKUP($AB182,$AH$15:$AM$21,6,FALSE))*VLOOKUP($AB182,$AH$15:$AM$21,5,FALSE),0)</f>
        <v>13464.731694464803</v>
      </c>
    </row>
    <row r="183" spans="1:32" ht="15.6" x14ac:dyDescent="0.3">
      <c r="A183" s="166">
        <v>2016</v>
      </c>
      <c r="B183" s="166" t="s">
        <v>148</v>
      </c>
      <c r="C183" s="166">
        <v>371</v>
      </c>
      <c r="D183" s="166" t="s">
        <v>46</v>
      </c>
      <c r="E183" s="167">
        <v>41976</v>
      </c>
      <c r="F183" s="167">
        <v>42353</v>
      </c>
      <c r="G183" s="167">
        <v>42355</v>
      </c>
      <c r="H183" s="166" t="s">
        <v>24</v>
      </c>
      <c r="I183" s="166" t="s">
        <v>29</v>
      </c>
      <c r="J183" s="166" t="s">
        <v>26</v>
      </c>
      <c r="K183" s="235">
        <v>16000000</v>
      </c>
      <c r="L183" s="166" t="s">
        <v>24</v>
      </c>
      <c r="M183" s="166" t="s">
        <v>25</v>
      </c>
      <c r="N183" s="166" t="s">
        <v>42</v>
      </c>
      <c r="O183" s="234">
        <v>-20000000</v>
      </c>
      <c r="P183" s="166" t="s">
        <v>43</v>
      </c>
      <c r="Q183" s="170">
        <v>1.25</v>
      </c>
      <c r="R183" s="170">
        <v>1.1679999999999999</v>
      </c>
      <c r="S183" s="235"/>
      <c r="T183" s="235">
        <v>0</v>
      </c>
      <c r="U183" s="166"/>
      <c r="V183" s="170">
        <v>1.0759000000000001</v>
      </c>
      <c r="W183" s="170">
        <v>1.08070741602817</v>
      </c>
      <c r="X183" s="234">
        <v>-934848.45371636341</v>
      </c>
      <c r="Y183" s="278"/>
      <c r="Z183" s="235">
        <v>0</v>
      </c>
      <c r="AA183" s="234">
        <v>-934848.45371636341</v>
      </c>
      <c r="AB183" s="102">
        <v>19</v>
      </c>
      <c r="AC183" s="166" t="s">
        <v>94</v>
      </c>
      <c r="AE183" s="117">
        <f>-IF($X183&gt;0,$X183*(1-VLOOKUP($D183,$AH$24:$AM$33,6,FALSE))*VLOOKUP($D183,$AH$24:$AM$33,IF(($G183-$B$2)/365&lt;1,4,5),FALSE),0)</f>
        <v>0</v>
      </c>
      <c r="AF183" s="117">
        <f>-IF($X183&lt;0,$X183*(1-VLOOKUP($AB183,$AH$15:$AM$21,6,FALSE))*VLOOKUP($AB183,$AH$15:$AM$21,5,FALSE),0)</f>
        <v>8189.2724545553428</v>
      </c>
    </row>
    <row r="184" spans="1:32" ht="15.6" x14ac:dyDescent="0.3">
      <c r="A184" s="166">
        <v>2016</v>
      </c>
      <c r="B184" s="166" t="s">
        <v>149</v>
      </c>
      <c r="C184" s="166">
        <v>372</v>
      </c>
      <c r="D184" s="166" t="s">
        <v>44</v>
      </c>
      <c r="E184" s="167">
        <v>41992</v>
      </c>
      <c r="F184" s="167">
        <v>42353</v>
      </c>
      <c r="G184" s="167">
        <v>42355</v>
      </c>
      <c r="H184" s="166" t="s">
        <v>30</v>
      </c>
      <c r="I184" s="166" t="s">
        <v>25</v>
      </c>
      <c r="J184" s="166" t="s">
        <v>26</v>
      </c>
      <c r="K184" s="235">
        <v>23622047.244094498</v>
      </c>
      <c r="L184" s="166" t="s">
        <v>30</v>
      </c>
      <c r="M184" s="166" t="s">
        <v>29</v>
      </c>
      <c r="N184" s="166" t="s">
        <v>42</v>
      </c>
      <c r="O184" s="234">
        <v>-30000000</v>
      </c>
      <c r="P184" s="166" t="s">
        <v>43</v>
      </c>
      <c r="Q184" s="170">
        <v>1.27</v>
      </c>
      <c r="R184" s="170"/>
      <c r="S184" s="235"/>
      <c r="T184" s="235">
        <v>0</v>
      </c>
      <c r="U184" s="166"/>
      <c r="V184" s="170">
        <v>1.0759000000000001</v>
      </c>
      <c r="W184" s="170">
        <v>1.08070741602817</v>
      </c>
      <c r="X184" s="235">
        <v>23366.626438857234</v>
      </c>
      <c r="Y184" s="277">
        <v>-3604992.4876555847</v>
      </c>
      <c r="Z184" s="235">
        <v>0</v>
      </c>
      <c r="AA184" s="235">
        <v>23366.626438857234</v>
      </c>
      <c r="AB184" s="102">
        <v>19</v>
      </c>
      <c r="AC184" s="166" t="s">
        <v>31</v>
      </c>
      <c r="AE184" s="117">
        <f>-IF($X184&gt;0,$X184*(1-VLOOKUP($D184,$AH$24:$AM$33,6,FALSE))*VLOOKUP($D184,$AH$24:$AM$33,IF(($G184-$B$2)/365&lt;1,4,5),FALSE),0)</f>
        <v>-74.305872075566015</v>
      </c>
      <c r="AF184" s="117">
        <f>-IF($X184&lt;0,$X184*(1-VLOOKUP($AB184,$AH$15:$AM$21,6,FALSE))*VLOOKUP($AB184,$AH$15:$AM$21,5,FALSE),0)</f>
        <v>0</v>
      </c>
    </row>
    <row r="185" spans="1:32" ht="15.6" x14ac:dyDescent="0.3">
      <c r="A185" s="166">
        <v>2016</v>
      </c>
      <c r="B185" s="166" t="s">
        <v>149</v>
      </c>
      <c r="C185" s="166">
        <v>373</v>
      </c>
      <c r="D185" s="166" t="s">
        <v>44</v>
      </c>
      <c r="E185" s="167">
        <v>41992</v>
      </c>
      <c r="F185" s="167">
        <v>42353</v>
      </c>
      <c r="G185" s="167">
        <v>42355</v>
      </c>
      <c r="H185" s="166" t="s">
        <v>24</v>
      </c>
      <c r="I185" s="166" t="s">
        <v>29</v>
      </c>
      <c r="J185" s="166" t="s">
        <v>26</v>
      </c>
      <c r="K185" s="235">
        <v>26086956.521739099</v>
      </c>
      <c r="L185" s="166" t="s">
        <v>24</v>
      </c>
      <c r="M185" s="166" t="s">
        <v>25</v>
      </c>
      <c r="N185" s="166" t="s">
        <v>42</v>
      </c>
      <c r="O185" s="234">
        <v>-30000000</v>
      </c>
      <c r="P185" s="166" t="s">
        <v>43</v>
      </c>
      <c r="Q185" s="170">
        <v>1.1499999999999999</v>
      </c>
      <c r="R185" s="170"/>
      <c r="S185" s="235"/>
      <c r="T185" s="235">
        <v>0</v>
      </c>
      <c r="U185" s="166"/>
      <c r="V185" s="170">
        <v>1.0759000000000001</v>
      </c>
      <c r="W185" s="170">
        <v>1.08070741602817</v>
      </c>
      <c r="X185" s="234">
        <v>-1997921.3391695425</v>
      </c>
      <c r="Y185" s="278"/>
      <c r="Z185" s="234">
        <v>-1672638.3094468974</v>
      </c>
      <c r="AA185" s="234">
        <v>-325283.02972264518</v>
      </c>
      <c r="AB185" s="102">
        <v>19</v>
      </c>
      <c r="AC185" s="166" t="s">
        <v>31</v>
      </c>
      <c r="AE185" s="117">
        <f>-IF($X185&gt;0,$X185*(1-VLOOKUP($D185,$AH$24:$AM$33,6,FALSE))*VLOOKUP($D185,$AH$24:$AM$33,IF(($G185-$B$2)/365&lt;1,4,5),FALSE),0)</f>
        <v>0</v>
      </c>
      <c r="AF185" s="117">
        <f>-IF($X185&lt;0,$X185*(1-VLOOKUP($AB185,$AH$15:$AM$21,6,FALSE))*VLOOKUP($AB185,$AH$15:$AM$21,5,FALSE),0)</f>
        <v>17501.79093112519</v>
      </c>
    </row>
    <row r="186" spans="1:32" ht="15.6" x14ac:dyDescent="0.3">
      <c r="A186" s="166">
        <v>2016</v>
      </c>
      <c r="B186" s="166" t="s">
        <v>149</v>
      </c>
      <c r="C186" s="166">
        <v>374</v>
      </c>
      <c r="D186" s="166" t="s">
        <v>44</v>
      </c>
      <c r="E186" s="167">
        <v>41992</v>
      </c>
      <c r="F186" s="167">
        <v>42353</v>
      </c>
      <c r="G186" s="167">
        <v>42355</v>
      </c>
      <c r="H186" s="166" t="s">
        <v>24</v>
      </c>
      <c r="I186" s="166" t="s">
        <v>29</v>
      </c>
      <c r="J186" s="166" t="s">
        <v>26</v>
      </c>
      <c r="K186" s="235">
        <v>24000000</v>
      </c>
      <c r="L186" s="166" t="s">
        <v>24</v>
      </c>
      <c r="M186" s="166" t="s">
        <v>25</v>
      </c>
      <c r="N186" s="166" t="s">
        <v>42</v>
      </c>
      <c r="O186" s="234">
        <v>-30000000</v>
      </c>
      <c r="P186" s="166" t="s">
        <v>43</v>
      </c>
      <c r="Q186" s="170">
        <v>1.25</v>
      </c>
      <c r="R186" s="170">
        <v>1.1499999999999999</v>
      </c>
      <c r="S186" s="235"/>
      <c r="T186" s="235">
        <v>0</v>
      </c>
      <c r="U186" s="166"/>
      <c r="V186" s="170">
        <v>1.0759000000000001</v>
      </c>
      <c r="W186" s="170">
        <v>1.08070741602817</v>
      </c>
      <c r="X186" s="234">
        <v>-1630437.7749248992</v>
      </c>
      <c r="Y186" s="278"/>
      <c r="Z186" s="235">
        <v>0</v>
      </c>
      <c r="AA186" s="234">
        <v>-1630437.7749248992</v>
      </c>
      <c r="AB186" s="102">
        <v>19</v>
      </c>
      <c r="AC186" s="166" t="s">
        <v>94</v>
      </c>
      <c r="AE186" s="117">
        <f>-IF($X186&gt;0,$X186*(1-VLOOKUP($D186,$AH$24:$AM$33,6,FALSE))*VLOOKUP($D186,$AH$24:$AM$33,IF(($G186-$B$2)/365&lt;1,4,5),FALSE),0)</f>
        <v>0</v>
      </c>
      <c r="AF186" s="117">
        <f>-IF($X186&lt;0,$X186*(1-VLOOKUP($AB186,$AH$15:$AM$21,6,FALSE))*VLOOKUP($AB186,$AH$15:$AM$21,5,FALSE),0)</f>
        <v>14282.634908342117</v>
      </c>
    </row>
    <row r="187" spans="1:32" ht="15.6" x14ac:dyDescent="0.3">
      <c r="A187" s="166">
        <v>2016</v>
      </c>
      <c r="B187" s="166" t="s">
        <v>158</v>
      </c>
      <c r="C187" s="166">
        <v>381</v>
      </c>
      <c r="D187" s="166" t="s">
        <v>46</v>
      </c>
      <c r="E187" s="167">
        <v>42009</v>
      </c>
      <c r="F187" s="167">
        <v>42353</v>
      </c>
      <c r="G187" s="167">
        <v>42355</v>
      </c>
      <c r="H187" s="166" t="s">
        <v>30</v>
      </c>
      <c r="I187" s="166" t="s">
        <v>25</v>
      </c>
      <c r="J187" s="166" t="s">
        <v>26</v>
      </c>
      <c r="K187" s="235">
        <v>24590163.9344262</v>
      </c>
      <c r="L187" s="166" t="s">
        <v>30</v>
      </c>
      <c r="M187" s="166" t="s">
        <v>29</v>
      </c>
      <c r="N187" s="166" t="s">
        <v>42</v>
      </c>
      <c r="O187" s="234">
        <v>-30000000</v>
      </c>
      <c r="P187" s="166" t="s">
        <v>43</v>
      </c>
      <c r="Q187" s="170">
        <v>1.22</v>
      </c>
      <c r="R187" s="170"/>
      <c r="S187" s="235"/>
      <c r="T187" s="235">
        <v>0</v>
      </c>
      <c r="U187" s="166"/>
      <c r="V187" s="170">
        <v>1.0759000000000001</v>
      </c>
      <c r="W187" s="170">
        <v>1.08070741602817</v>
      </c>
      <c r="X187" s="235">
        <v>75134.239754251292</v>
      </c>
      <c r="Y187" s="277">
        <v>-3030242.0320735071</v>
      </c>
      <c r="Z187" s="235">
        <v>0</v>
      </c>
      <c r="AA187" s="235">
        <v>75134.239754251292</v>
      </c>
      <c r="AB187" s="102">
        <v>19</v>
      </c>
      <c r="AC187" s="166" t="s">
        <v>31</v>
      </c>
      <c r="AE187" s="117">
        <f>-IF($X187&gt;0,$X187*(1-VLOOKUP($D187,$AH$24:$AM$33,6,FALSE))*VLOOKUP($D187,$AH$24:$AM$33,IF(($G187-$B$2)/365&lt;1,4,5),FALSE),0)</f>
        <v>-238.92688241851909</v>
      </c>
      <c r="AF187" s="117">
        <f>-IF($X187&lt;0,$X187*(1-VLOOKUP($AB187,$AH$15:$AM$21,6,FALSE))*VLOOKUP($AB187,$AH$15:$AM$21,5,FALSE),0)</f>
        <v>0</v>
      </c>
    </row>
    <row r="188" spans="1:32" ht="15.6" x14ac:dyDescent="0.3">
      <c r="A188" s="166">
        <v>2016</v>
      </c>
      <c r="B188" s="166" t="s">
        <v>158</v>
      </c>
      <c r="C188" s="166">
        <v>382</v>
      </c>
      <c r="D188" s="166" t="s">
        <v>46</v>
      </c>
      <c r="E188" s="167">
        <v>42009</v>
      </c>
      <c r="F188" s="167">
        <v>42353</v>
      </c>
      <c r="G188" s="167">
        <v>42355</v>
      </c>
      <c r="H188" s="166" t="s">
        <v>24</v>
      </c>
      <c r="I188" s="166" t="s">
        <v>29</v>
      </c>
      <c r="J188" s="166" t="s">
        <v>26</v>
      </c>
      <c r="K188" s="235">
        <v>26443367.122080199</v>
      </c>
      <c r="L188" s="166" t="s">
        <v>24</v>
      </c>
      <c r="M188" s="166" t="s">
        <v>25</v>
      </c>
      <c r="N188" s="166" t="s">
        <v>42</v>
      </c>
      <c r="O188" s="234">
        <v>-30000000</v>
      </c>
      <c r="P188" s="166" t="s">
        <v>43</v>
      </c>
      <c r="Q188" s="170">
        <v>1.1345000000000001</v>
      </c>
      <c r="R188" s="170"/>
      <c r="S188" s="235"/>
      <c r="T188" s="235">
        <v>0</v>
      </c>
      <c r="U188" s="166"/>
      <c r="V188" s="170">
        <v>1.0759000000000001</v>
      </c>
      <c r="W188" s="170">
        <v>1.08070741602817</v>
      </c>
      <c r="X188" s="234">
        <v>-1751632.3700603424</v>
      </c>
      <c r="Y188" s="278"/>
      <c r="Z188" s="234">
        <v>-1316227.7091058195</v>
      </c>
      <c r="AA188" s="234">
        <v>-435404.6609545229</v>
      </c>
      <c r="AB188" s="102">
        <v>19</v>
      </c>
      <c r="AC188" s="166" t="s">
        <v>31</v>
      </c>
      <c r="AE188" s="117">
        <f>-IF($X188&gt;0,$X188*(1-VLOOKUP($D188,$AH$24:$AM$33,6,FALSE))*VLOOKUP($D188,$AH$24:$AM$33,IF(($G188-$B$2)/365&lt;1,4,5),FALSE),0)</f>
        <v>0</v>
      </c>
      <c r="AF188" s="117">
        <f>-IF($X188&lt;0,$X188*(1-VLOOKUP($AB188,$AH$15:$AM$21,6,FALSE))*VLOOKUP($AB188,$AH$15:$AM$21,5,FALSE),0)</f>
        <v>15344.2995617286</v>
      </c>
    </row>
    <row r="189" spans="1:32" ht="15.6" x14ac:dyDescent="0.3">
      <c r="A189" s="166">
        <v>2016</v>
      </c>
      <c r="B189" s="166" t="s">
        <v>158</v>
      </c>
      <c r="C189" s="166">
        <v>383</v>
      </c>
      <c r="D189" s="166" t="s">
        <v>46</v>
      </c>
      <c r="E189" s="167">
        <v>42009</v>
      </c>
      <c r="F189" s="167">
        <v>42353</v>
      </c>
      <c r="G189" s="167">
        <v>42355</v>
      </c>
      <c r="H189" s="166" t="s">
        <v>24</v>
      </c>
      <c r="I189" s="166" t="s">
        <v>29</v>
      </c>
      <c r="J189" s="166" t="s">
        <v>26</v>
      </c>
      <c r="K189" s="235">
        <v>24590163.9344262</v>
      </c>
      <c r="L189" s="166" t="s">
        <v>24</v>
      </c>
      <c r="M189" s="166" t="s">
        <v>25</v>
      </c>
      <c r="N189" s="166" t="s">
        <v>42</v>
      </c>
      <c r="O189" s="234">
        <v>-30000000</v>
      </c>
      <c r="P189" s="166" t="s">
        <v>43</v>
      </c>
      <c r="Q189" s="170">
        <v>1.22</v>
      </c>
      <c r="R189" s="170">
        <v>1.1345000000000001</v>
      </c>
      <c r="S189" s="235"/>
      <c r="T189" s="235">
        <v>0</v>
      </c>
      <c r="U189" s="166"/>
      <c r="V189" s="170">
        <v>1.0759000000000001</v>
      </c>
      <c r="W189" s="170">
        <v>1.08070741602817</v>
      </c>
      <c r="X189" s="234">
        <v>-1353743.9017674162</v>
      </c>
      <c r="Y189" s="278"/>
      <c r="Z189" s="235">
        <v>0</v>
      </c>
      <c r="AA189" s="234">
        <v>-1353743.9017674162</v>
      </c>
      <c r="AB189" s="102">
        <v>19</v>
      </c>
      <c r="AC189" s="166" t="s">
        <v>94</v>
      </c>
      <c r="AE189" s="117">
        <f>-IF($X189&gt;0,$X189*(1-VLOOKUP($D189,$AH$24:$AM$33,6,FALSE))*VLOOKUP($D189,$AH$24:$AM$33,IF(($G189-$B$2)/365&lt;1,4,5),FALSE),0)</f>
        <v>0</v>
      </c>
      <c r="AF189" s="117">
        <f>-IF($X189&lt;0,$X189*(1-VLOOKUP($AB189,$AH$15:$AM$21,6,FALSE))*VLOOKUP($AB189,$AH$15:$AM$21,5,FALSE),0)</f>
        <v>11858.796579482567</v>
      </c>
    </row>
    <row r="190" spans="1:32" ht="15.6" x14ac:dyDescent="0.3">
      <c r="A190" s="166">
        <v>2016</v>
      </c>
      <c r="B190" s="166" t="s">
        <v>159</v>
      </c>
      <c r="C190" s="166">
        <v>384</v>
      </c>
      <c r="D190" s="166" t="s">
        <v>44</v>
      </c>
      <c r="E190" s="167">
        <v>42011</v>
      </c>
      <c r="F190" s="167">
        <v>42353</v>
      </c>
      <c r="G190" s="167">
        <v>42355</v>
      </c>
      <c r="H190" s="166" t="s">
        <v>30</v>
      </c>
      <c r="I190" s="166" t="s">
        <v>25</v>
      </c>
      <c r="J190" s="166" t="s">
        <v>26</v>
      </c>
      <c r="K190" s="235">
        <v>24691358.024691399</v>
      </c>
      <c r="L190" s="166" t="s">
        <v>30</v>
      </c>
      <c r="M190" s="166" t="s">
        <v>29</v>
      </c>
      <c r="N190" s="166" t="s">
        <v>42</v>
      </c>
      <c r="O190" s="234">
        <v>-30000000</v>
      </c>
      <c r="P190" s="166" t="s">
        <v>43</v>
      </c>
      <c r="Q190" s="170">
        <v>1.2150000000000001</v>
      </c>
      <c r="R190" s="170"/>
      <c r="S190" s="235"/>
      <c r="T190" s="235">
        <v>0</v>
      </c>
      <c r="U190" s="166"/>
      <c r="V190" s="170">
        <v>1.0759000000000001</v>
      </c>
      <c r="W190" s="170">
        <v>1.08070741602817</v>
      </c>
      <c r="X190" s="235">
        <v>83823.918822223903</v>
      </c>
      <c r="Y190" s="277">
        <v>-2928677.1127879652</v>
      </c>
      <c r="Z190" s="235">
        <v>0</v>
      </c>
      <c r="AA190" s="235">
        <v>83823.918822223903</v>
      </c>
      <c r="AB190" s="102">
        <v>19</v>
      </c>
      <c r="AC190" s="166" t="s">
        <v>31</v>
      </c>
      <c r="AE190" s="117">
        <f>-IF($X190&gt;0,$X190*(1-VLOOKUP($D190,$AH$24:$AM$33,6,FALSE))*VLOOKUP($D190,$AH$24:$AM$33,IF(($G190-$B$2)/365&lt;1,4,5),FALSE),0)</f>
        <v>-266.56006185467197</v>
      </c>
      <c r="AF190" s="117">
        <f>-IF($X190&lt;0,$X190*(1-VLOOKUP($AB190,$AH$15:$AM$21,6,FALSE))*VLOOKUP($AB190,$AH$15:$AM$21,5,FALSE),0)</f>
        <v>0</v>
      </c>
    </row>
    <row r="191" spans="1:32" ht="15.6" x14ac:dyDescent="0.3">
      <c r="A191" s="166">
        <v>2016</v>
      </c>
      <c r="B191" s="166" t="s">
        <v>159</v>
      </c>
      <c r="C191" s="166">
        <v>385</v>
      </c>
      <c r="D191" s="166" t="s">
        <v>44</v>
      </c>
      <c r="E191" s="167">
        <v>42011</v>
      </c>
      <c r="F191" s="167">
        <v>42353</v>
      </c>
      <c r="G191" s="167">
        <v>42355</v>
      </c>
      <c r="H191" s="166" t="s">
        <v>24</v>
      </c>
      <c r="I191" s="166" t="s">
        <v>29</v>
      </c>
      <c r="J191" s="166" t="s">
        <v>26</v>
      </c>
      <c r="K191" s="235">
        <v>26536930.561698399</v>
      </c>
      <c r="L191" s="166" t="s">
        <v>24</v>
      </c>
      <c r="M191" s="166" t="s">
        <v>25</v>
      </c>
      <c r="N191" s="166" t="s">
        <v>42</v>
      </c>
      <c r="O191" s="234">
        <v>-30000000</v>
      </c>
      <c r="P191" s="166" t="s">
        <v>43</v>
      </c>
      <c r="Q191" s="170">
        <v>1.1305000000000001</v>
      </c>
      <c r="R191" s="170"/>
      <c r="S191" s="235"/>
      <c r="T191" s="235">
        <v>0</v>
      </c>
      <c r="U191" s="166"/>
      <c r="V191" s="170">
        <v>1.0759000000000001</v>
      </c>
      <c r="W191" s="170">
        <v>1.08070741602817</v>
      </c>
      <c r="X191" s="234">
        <v>-1690740.3577432467</v>
      </c>
      <c r="Y191" s="278"/>
      <c r="Z191" s="234">
        <v>-1222664.2694876678</v>
      </c>
      <c r="AA191" s="234">
        <v>-468076.08825557888</v>
      </c>
      <c r="AB191" s="102">
        <v>19</v>
      </c>
      <c r="AC191" s="166" t="s">
        <v>31</v>
      </c>
      <c r="AE191" s="117">
        <f>-IF($X191&gt;0,$X191*(1-VLOOKUP($D191,$AH$24:$AM$33,6,FALSE))*VLOOKUP($D191,$AH$24:$AM$33,IF(($G191-$B$2)/365&lt;1,4,5),FALSE),0)</f>
        <v>0</v>
      </c>
      <c r="AF191" s="117">
        <f>-IF($X191&lt;0,$X191*(1-VLOOKUP($AB191,$AH$15:$AM$21,6,FALSE))*VLOOKUP($AB191,$AH$15:$AM$21,5,FALSE),0)</f>
        <v>14810.885533830842</v>
      </c>
    </row>
    <row r="192" spans="1:32" ht="15.6" x14ac:dyDescent="0.3">
      <c r="A192" s="166">
        <v>2016</v>
      </c>
      <c r="B192" s="166" t="s">
        <v>159</v>
      </c>
      <c r="C192" s="166">
        <v>386</v>
      </c>
      <c r="D192" s="166" t="s">
        <v>44</v>
      </c>
      <c r="E192" s="167">
        <v>42011</v>
      </c>
      <c r="F192" s="167">
        <v>42353</v>
      </c>
      <c r="G192" s="167">
        <v>42355</v>
      </c>
      <c r="H192" s="166" t="s">
        <v>24</v>
      </c>
      <c r="I192" s="166" t="s">
        <v>29</v>
      </c>
      <c r="J192" s="166" t="s">
        <v>26</v>
      </c>
      <c r="K192" s="235">
        <v>24691358.024691399</v>
      </c>
      <c r="L192" s="166" t="s">
        <v>24</v>
      </c>
      <c r="M192" s="166" t="s">
        <v>25</v>
      </c>
      <c r="N192" s="166" t="s">
        <v>42</v>
      </c>
      <c r="O192" s="234">
        <v>-30000000</v>
      </c>
      <c r="P192" s="166" t="s">
        <v>43</v>
      </c>
      <c r="Q192" s="170">
        <v>1.2150000000000001</v>
      </c>
      <c r="R192" s="170">
        <v>1.1305000000000001</v>
      </c>
      <c r="S192" s="235"/>
      <c r="T192" s="235">
        <v>0</v>
      </c>
      <c r="U192" s="166"/>
      <c r="V192" s="170">
        <v>1.0759000000000001</v>
      </c>
      <c r="W192" s="170">
        <v>1.08070741602817</v>
      </c>
      <c r="X192" s="234">
        <v>-1321760.6738669421</v>
      </c>
      <c r="Y192" s="278"/>
      <c r="Z192" s="235">
        <v>0</v>
      </c>
      <c r="AA192" s="234">
        <v>-1321760.6738669421</v>
      </c>
      <c r="AB192" s="102">
        <v>19</v>
      </c>
      <c r="AC192" s="166" t="s">
        <v>94</v>
      </c>
      <c r="AE192" s="117">
        <f>-IF($X192&gt;0,$X192*(1-VLOOKUP($D192,$AH$24:$AM$33,6,FALSE))*VLOOKUP($D192,$AH$24:$AM$33,IF(($G192-$B$2)/365&lt;1,4,5),FALSE),0)</f>
        <v>0</v>
      </c>
      <c r="AF192" s="117">
        <f>-IF($X192&lt;0,$X192*(1-VLOOKUP($AB192,$AH$15:$AM$21,6,FALSE))*VLOOKUP($AB192,$AH$15:$AM$21,5,FALSE),0)</f>
        <v>11578.623503074412</v>
      </c>
    </row>
    <row r="193" spans="1:32" ht="15.6" x14ac:dyDescent="0.3">
      <c r="A193" s="166">
        <v>2016</v>
      </c>
      <c r="B193" s="166" t="s">
        <v>160</v>
      </c>
      <c r="C193" s="166">
        <v>418</v>
      </c>
      <c r="D193" s="166" t="s">
        <v>46</v>
      </c>
      <c r="E193" s="167">
        <v>42055</v>
      </c>
      <c r="F193" s="167">
        <v>42353</v>
      </c>
      <c r="G193" s="167">
        <v>42355</v>
      </c>
      <c r="H193" s="166" t="s">
        <v>30</v>
      </c>
      <c r="I193" s="166" t="s">
        <v>25</v>
      </c>
      <c r="J193" s="166" t="s">
        <v>26</v>
      </c>
      <c r="K193" s="235">
        <v>25641025.641025599</v>
      </c>
      <c r="L193" s="166" t="s">
        <v>30</v>
      </c>
      <c r="M193" s="166" t="s">
        <v>29</v>
      </c>
      <c r="N193" s="166" t="s">
        <v>42</v>
      </c>
      <c r="O193" s="234">
        <v>-30000000</v>
      </c>
      <c r="P193" s="166" t="s">
        <v>43</v>
      </c>
      <c r="Q193" s="170">
        <v>1.17</v>
      </c>
      <c r="R193" s="170"/>
      <c r="S193" s="235"/>
      <c r="T193" s="235">
        <v>0</v>
      </c>
      <c r="U193" s="166"/>
      <c r="V193" s="170">
        <v>1.0759000000000001</v>
      </c>
      <c r="W193" s="170">
        <v>1.08070741602817</v>
      </c>
      <c r="X193" s="235">
        <v>218189.08066471631</v>
      </c>
      <c r="Y193" s="277">
        <v>-1314920.2781197568</v>
      </c>
      <c r="Z193" s="235">
        <v>0</v>
      </c>
      <c r="AA193" s="235">
        <v>218189.08066471631</v>
      </c>
      <c r="AB193" s="102">
        <v>19</v>
      </c>
      <c r="AC193" s="166" t="s">
        <v>31</v>
      </c>
      <c r="AE193" s="117">
        <f>-IF($X193&gt;0,$X193*(1-VLOOKUP($D193,$AH$24:$AM$33,6,FALSE))*VLOOKUP($D193,$AH$24:$AM$33,IF(($G193-$B$2)/365&lt;1,4,5),FALSE),0)</f>
        <v>-693.84127651379788</v>
      </c>
      <c r="AF193" s="117">
        <f>-IF($X193&lt;0,$X193*(1-VLOOKUP($AB193,$AH$15:$AM$21,6,FALSE))*VLOOKUP($AB193,$AH$15:$AM$21,5,FALSE),0)</f>
        <v>0</v>
      </c>
    </row>
    <row r="194" spans="1:32" ht="15.6" x14ac:dyDescent="0.3">
      <c r="A194" s="166">
        <v>2016</v>
      </c>
      <c r="B194" s="166" t="s">
        <v>160</v>
      </c>
      <c r="C194" s="166">
        <v>419</v>
      </c>
      <c r="D194" s="166" t="s">
        <v>46</v>
      </c>
      <c r="E194" s="167">
        <v>42055</v>
      </c>
      <c r="F194" s="167">
        <v>42353</v>
      </c>
      <c r="G194" s="167">
        <v>42355</v>
      </c>
      <c r="H194" s="166" t="s">
        <v>24</v>
      </c>
      <c r="I194" s="166" t="s">
        <v>29</v>
      </c>
      <c r="J194" s="166" t="s">
        <v>26</v>
      </c>
      <c r="K194" s="235">
        <v>27998133.457769498</v>
      </c>
      <c r="L194" s="166" t="s">
        <v>24</v>
      </c>
      <c r="M194" s="166" t="s">
        <v>25</v>
      </c>
      <c r="N194" s="166" t="s">
        <v>42</v>
      </c>
      <c r="O194" s="234">
        <v>-30000000</v>
      </c>
      <c r="P194" s="166" t="s">
        <v>43</v>
      </c>
      <c r="Q194" s="170">
        <v>1.0714999999999999</v>
      </c>
      <c r="R194" s="170"/>
      <c r="S194" s="235"/>
      <c r="T194" s="235">
        <v>0</v>
      </c>
      <c r="U194" s="166"/>
      <c r="V194" s="170">
        <v>1.0759000000000001</v>
      </c>
      <c r="W194" s="170">
        <v>1.08070741602817</v>
      </c>
      <c r="X194" s="234">
        <v>-956288.6884478071</v>
      </c>
      <c r="Y194" s="278"/>
      <c r="Z194" s="235">
        <v>0</v>
      </c>
      <c r="AA194" s="234">
        <v>-956288.6884478071</v>
      </c>
      <c r="AB194" s="102">
        <v>19</v>
      </c>
      <c r="AC194" s="166" t="s">
        <v>31</v>
      </c>
      <c r="AE194" s="117">
        <f>-IF($X194&gt;0,$X194*(1-VLOOKUP($D194,$AH$24:$AM$33,6,FALSE))*VLOOKUP($D194,$AH$24:$AM$33,IF(($G194-$B$2)/365&lt;1,4,5),FALSE),0)</f>
        <v>0</v>
      </c>
      <c r="AF194" s="117">
        <f>-IF($X194&lt;0,$X194*(1-VLOOKUP($AB194,$AH$15:$AM$21,6,FALSE))*VLOOKUP($AB194,$AH$15:$AM$21,5,FALSE),0)</f>
        <v>8377.0889108027895</v>
      </c>
    </row>
    <row r="195" spans="1:32" ht="15.6" x14ac:dyDescent="0.3">
      <c r="A195" s="166">
        <v>2016</v>
      </c>
      <c r="B195" s="166" t="s">
        <v>160</v>
      </c>
      <c r="C195" s="166">
        <v>420</v>
      </c>
      <c r="D195" s="166" t="s">
        <v>46</v>
      </c>
      <c r="E195" s="167">
        <v>42055</v>
      </c>
      <c r="F195" s="167">
        <v>42353</v>
      </c>
      <c r="G195" s="167">
        <v>42355</v>
      </c>
      <c r="H195" s="166" t="s">
        <v>24</v>
      </c>
      <c r="I195" s="166" t="s">
        <v>29</v>
      </c>
      <c r="J195" s="166" t="s">
        <v>26</v>
      </c>
      <c r="K195" s="235">
        <v>26785714.285714298</v>
      </c>
      <c r="L195" s="166" t="s">
        <v>24</v>
      </c>
      <c r="M195" s="166" t="s">
        <v>25</v>
      </c>
      <c r="N195" s="166" t="s">
        <v>42</v>
      </c>
      <c r="O195" s="234">
        <v>-30000000</v>
      </c>
      <c r="P195" s="166" t="s">
        <v>43</v>
      </c>
      <c r="Q195" s="170">
        <v>1.1200000000000001</v>
      </c>
      <c r="R195" s="170">
        <v>1.0714999999999999</v>
      </c>
      <c r="S195" s="235"/>
      <c r="T195" s="235">
        <v>0</v>
      </c>
      <c r="U195" s="166"/>
      <c r="V195" s="170">
        <v>1.0759000000000001</v>
      </c>
      <c r="W195" s="170">
        <v>1.08070741602817</v>
      </c>
      <c r="X195" s="234">
        <v>-576820.67033666582</v>
      </c>
      <c r="Y195" s="278"/>
      <c r="Z195" s="235">
        <v>0</v>
      </c>
      <c r="AA195" s="234">
        <v>-576820.67033666582</v>
      </c>
      <c r="AB195" s="102">
        <v>19</v>
      </c>
      <c r="AC195" s="166" t="s">
        <v>94</v>
      </c>
      <c r="AE195" s="117">
        <f>-IF($X195&gt;0,$X195*(1-VLOOKUP($D195,$AH$24:$AM$33,6,FALSE))*VLOOKUP($D195,$AH$24:$AM$33,IF(($G195-$B$2)/365&lt;1,4,5),FALSE),0)</f>
        <v>0</v>
      </c>
      <c r="AF195" s="117">
        <f>-IF($X195&lt;0,$X195*(1-VLOOKUP($AB195,$AH$15:$AM$21,6,FALSE))*VLOOKUP($AB195,$AH$15:$AM$21,5,FALSE),0)</f>
        <v>5052.9490721491929</v>
      </c>
    </row>
    <row r="196" spans="1:32" ht="15.6" x14ac:dyDescent="0.3">
      <c r="A196" s="166">
        <v>2016</v>
      </c>
      <c r="B196" s="166" t="s">
        <v>161</v>
      </c>
      <c r="C196" s="166">
        <v>421</v>
      </c>
      <c r="D196" s="166" t="s">
        <v>162</v>
      </c>
      <c r="E196" s="167">
        <v>42058</v>
      </c>
      <c r="F196" s="167">
        <v>42353</v>
      </c>
      <c r="G196" s="167">
        <v>42355</v>
      </c>
      <c r="H196" s="166" t="s">
        <v>30</v>
      </c>
      <c r="I196" s="166" t="s">
        <v>25</v>
      </c>
      <c r="J196" s="166" t="s">
        <v>26</v>
      </c>
      <c r="K196" s="235">
        <v>21564766.8393782</v>
      </c>
      <c r="L196" s="166" t="s">
        <v>30</v>
      </c>
      <c r="M196" s="166" t="s">
        <v>29</v>
      </c>
      <c r="N196" s="166" t="s">
        <v>42</v>
      </c>
      <c r="O196" s="234">
        <v>-24972000</v>
      </c>
      <c r="P196" s="166" t="s">
        <v>43</v>
      </c>
      <c r="Q196" s="170">
        <v>1.1579999999999999</v>
      </c>
      <c r="R196" s="170"/>
      <c r="S196" s="235"/>
      <c r="T196" s="235">
        <v>0</v>
      </c>
      <c r="U196" s="166"/>
      <c r="V196" s="170">
        <v>1.0759000000000001</v>
      </c>
      <c r="W196" s="170">
        <v>1.08070741602817</v>
      </c>
      <c r="X196" s="235">
        <v>230325.37863774344</v>
      </c>
      <c r="Y196" s="277">
        <v>-1434664.1522833582</v>
      </c>
      <c r="Z196" s="235">
        <v>0</v>
      </c>
      <c r="AA196" s="235">
        <v>230325.37863774344</v>
      </c>
      <c r="AB196" s="102">
        <v>19</v>
      </c>
      <c r="AC196" s="166" t="s">
        <v>31</v>
      </c>
      <c r="AE196" s="117">
        <f>-IF($X196&gt;0,$X196*(1-VLOOKUP($D196,$AH$24:$AM$33,6,FALSE))*VLOOKUP($D196,$AH$24:$AM$33,IF(($G196-$B$2)/365&lt;1,4,5),FALSE),0)</f>
        <v>-552.7809087305842</v>
      </c>
      <c r="AF196" s="117">
        <f>-IF($X196&lt;0,$X196*(1-VLOOKUP($AB196,$AH$15:$AM$21,6,FALSE))*VLOOKUP($AB196,$AH$15:$AM$21,5,FALSE),0)</f>
        <v>0</v>
      </c>
    </row>
    <row r="197" spans="1:32" ht="15.6" x14ac:dyDescent="0.3">
      <c r="A197" s="166">
        <v>2016</v>
      </c>
      <c r="B197" s="166" t="s">
        <v>161</v>
      </c>
      <c r="C197" s="166">
        <v>422</v>
      </c>
      <c r="D197" s="166" t="s">
        <v>162</v>
      </c>
      <c r="E197" s="167">
        <v>42058</v>
      </c>
      <c r="F197" s="167">
        <v>42353</v>
      </c>
      <c r="G197" s="167">
        <v>42355</v>
      </c>
      <c r="H197" s="166" t="s">
        <v>24</v>
      </c>
      <c r="I197" s="166" t="s">
        <v>29</v>
      </c>
      <c r="J197" s="166" t="s">
        <v>26</v>
      </c>
      <c r="K197" s="235">
        <v>23122222.222222202</v>
      </c>
      <c r="L197" s="166" t="s">
        <v>24</v>
      </c>
      <c r="M197" s="166" t="s">
        <v>25</v>
      </c>
      <c r="N197" s="166" t="s">
        <v>42</v>
      </c>
      <c r="O197" s="234">
        <v>-24972000</v>
      </c>
      <c r="P197" s="166" t="s">
        <v>43</v>
      </c>
      <c r="Q197" s="170">
        <v>1.08</v>
      </c>
      <c r="R197" s="170"/>
      <c r="S197" s="235"/>
      <c r="T197" s="235">
        <v>0</v>
      </c>
      <c r="U197" s="166"/>
      <c r="V197" s="170">
        <v>1.0759000000000001</v>
      </c>
      <c r="W197" s="170">
        <v>1.08070741602817</v>
      </c>
      <c r="X197" s="234">
        <v>-866521.08247880184</v>
      </c>
      <c r="Y197" s="278"/>
      <c r="Z197" s="235">
        <v>0</v>
      </c>
      <c r="AA197" s="234">
        <v>-866521.08247880184</v>
      </c>
      <c r="AB197" s="102">
        <v>19</v>
      </c>
      <c r="AC197" s="166" t="s">
        <v>31</v>
      </c>
      <c r="AE197" s="117">
        <f>-IF($X197&gt;0,$X197*(1-VLOOKUP($D197,$AH$24:$AM$33,6,FALSE))*VLOOKUP($D197,$AH$24:$AM$33,IF(($G197-$B$2)/365&lt;1,4,5),FALSE),0)</f>
        <v>0</v>
      </c>
      <c r="AF197" s="117">
        <f>-IF($X197&lt;0,$X197*(1-VLOOKUP($AB197,$AH$15:$AM$21,6,FALSE))*VLOOKUP($AB197,$AH$15:$AM$21,5,FALSE),0)</f>
        <v>7590.7246825143038</v>
      </c>
    </row>
    <row r="198" spans="1:32" ht="15.6" x14ac:dyDescent="0.3">
      <c r="A198" s="166">
        <v>2016</v>
      </c>
      <c r="B198" s="166" t="s">
        <v>161</v>
      </c>
      <c r="C198" s="166">
        <v>423</v>
      </c>
      <c r="D198" s="166" t="s">
        <v>162</v>
      </c>
      <c r="E198" s="167">
        <v>42058</v>
      </c>
      <c r="F198" s="167">
        <v>42353</v>
      </c>
      <c r="G198" s="167">
        <v>42355</v>
      </c>
      <c r="H198" s="166" t="s">
        <v>24</v>
      </c>
      <c r="I198" s="166" t="s">
        <v>29</v>
      </c>
      <c r="J198" s="166" t="s">
        <v>26</v>
      </c>
      <c r="K198" s="235">
        <v>21564766.8393782</v>
      </c>
      <c r="L198" s="166" t="s">
        <v>24</v>
      </c>
      <c r="M198" s="166" t="s">
        <v>25</v>
      </c>
      <c r="N198" s="166" t="s">
        <v>42</v>
      </c>
      <c r="O198" s="234">
        <v>-24972000</v>
      </c>
      <c r="P198" s="166" t="s">
        <v>43</v>
      </c>
      <c r="Q198" s="170">
        <v>1.1579999999999999</v>
      </c>
      <c r="R198" s="170">
        <v>1.08</v>
      </c>
      <c r="S198" s="235"/>
      <c r="T198" s="235">
        <v>0</v>
      </c>
      <c r="U198" s="166"/>
      <c r="V198" s="170">
        <v>1.0759000000000001</v>
      </c>
      <c r="W198" s="170">
        <v>1.08070741602817</v>
      </c>
      <c r="X198" s="234">
        <v>-798468.44844229985</v>
      </c>
      <c r="Y198" s="278"/>
      <c r="Z198" s="235">
        <v>0</v>
      </c>
      <c r="AA198" s="234">
        <v>-798468.44844229985</v>
      </c>
      <c r="AB198" s="102">
        <v>19</v>
      </c>
      <c r="AC198" s="166" t="s">
        <v>94</v>
      </c>
      <c r="AE198" s="117">
        <f>-IF($X198&gt;0,$X198*(1-VLOOKUP($D198,$AH$24:$AM$33,6,FALSE))*VLOOKUP($D198,$AH$24:$AM$33,IF(($G198-$B$2)/365&lt;1,4,5),FALSE),0)</f>
        <v>0</v>
      </c>
      <c r="AF198" s="117">
        <f>-IF($X198&lt;0,$X198*(1-VLOOKUP($AB198,$AH$15:$AM$21,6,FALSE))*VLOOKUP($AB198,$AH$15:$AM$21,5,FALSE),0)</f>
        <v>6994.5836083545464</v>
      </c>
    </row>
    <row r="199" spans="1:32" ht="15.6" x14ac:dyDescent="0.3">
      <c r="A199" s="166">
        <v>2016</v>
      </c>
      <c r="B199" s="166" t="s">
        <v>163</v>
      </c>
      <c r="C199" s="166">
        <v>424</v>
      </c>
      <c r="D199" s="166" t="s">
        <v>162</v>
      </c>
      <c r="E199" s="167">
        <v>42058</v>
      </c>
      <c r="F199" s="167">
        <v>42353</v>
      </c>
      <c r="G199" s="167">
        <v>42355</v>
      </c>
      <c r="H199" s="166" t="s">
        <v>30</v>
      </c>
      <c r="I199" s="166" t="s">
        <v>25</v>
      </c>
      <c r="J199" s="166" t="s">
        <v>26</v>
      </c>
      <c r="K199" s="235">
        <v>4341968.9119170997</v>
      </c>
      <c r="L199" s="166" t="s">
        <v>30</v>
      </c>
      <c r="M199" s="166" t="s">
        <v>29</v>
      </c>
      <c r="N199" s="166" t="s">
        <v>42</v>
      </c>
      <c r="O199" s="234">
        <v>-5028000</v>
      </c>
      <c r="P199" s="166" t="s">
        <v>43</v>
      </c>
      <c r="Q199" s="170">
        <v>1.1579999999999999</v>
      </c>
      <c r="R199" s="170"/>
      <c r="S199" s="235"/>
      <c r="T199" s="235">
        <v>0</v>
      </c>
      <c r="U199" s="166"/>
      <c r="V199" s="170">
        <v>1.0759000000000001</v>
      </c>
      <c r="W199" s="170">
        <v>1.08070741602817</v>
      </c>
      <c r="X199" s="235">
        <v>46374.980129367948</v>
      </c>
      <c r="Y199" s="277">
        <v>-288863.18107002758</v>
      </c>
      <c r="Z199" s="235">
        <v>0</v>
      </c>
      <c r="AA199" s="235">
        <v>46374.980129367948</v>
      </c>
      <c r="AB199" s="102">
        <v>19</v>
      </c>
      <c r="AC199" s="166" t="s">
        <v>31</v>
      </c>
      <c r="AE199" s="117">
        <f>-IF($X199&gt;0,$X199*(1-VLOOKUP($D199,$AH$24:$AM$33,6,FALSE))*VLOOKUP($D199,$AH$24:$AM$33,IF(($G199-$B$2)/365&lt;1,4,5),FALSE),0)</f>
        <v>-111.29995231048308</v>
      </c>
      <c r="AF199" s="117">
        <f>-IF($X199&lt;0,$X199*(1-VLOOKUP($AB199,$AH$15:$AM$21,6,FALSE))*VLOOKUP($AB199,$AH$15:$AM$21,5,FALSE),0)</f>
        <v>0</v>
      </c>
    </row>
    <row r="200" spans="1:32" ht="15.6" x14ac:dyDescent="0.3">
      <c r="A200" s="166">
        <v>2016</v>
      </c>
      <c r="B200" s="166" t="s">
        <v>163</v>
      </c>
      <c r="C200" s="166">
        <v>425</v>
      </c>
      <c r="D200" s="166" t="s">
        <v>162</v>
      </c>
      <c r="E200" s="167">
        <v>42058</v>
      </c>
      <c r="F200" s="167">
        <v>42353</v>
      </c>
      <c r="G200" s="167">
        <v>42355</v>
      </c>
      <c r="H200" s="166" t="s">
        <v>24</v>
      </c>
      <c r="I200" s="166" t="s">
        <v>29</v>
      </c>
      <c r="J200" s="166" t="s">
        <v>26</v>
      </c>
      <c r="K200" s="235">
        <v>4655555.5555555597</v>
      </c>
      <c r="L200" s="166" t="s">
        <v>24</v>
      </c>
      <c r="M200" s="166" t="s">
        <v>25</v>
      </c>
      <c r="N200" s="166" t="s">
        <v>42</v>
      </c>
      <c r="O200" s="234">
        <v>-5028000</v>
      </c>
      <c r="P200" s="166" t="s">
        <v>43</v>
      </c>
      <c r="Q200" s="170">
        <v>1.08</v>
      </c>
      <c r="R200" s="170"/>
      <c r="S200" s="235"/>
      <c r="T200" s="235">
        <v>0</v>
      </c>
      <c r="U200" s="166"/>
      <c r="V200" s="170">
        <v>1.0759000000000001</v>
      </c>
      <c r="W200" s="170">
        <v>1.08070741602817</v>
      </c>
      <c r="X200" s="234">
        <v>-174470.12664998492</v>
      </c>
      <c r="Y200" s="278"/>
      <c r="Z200" s="235">
        <v>0</v>
      </c>
      <c r="AA200" s="234">
        <v>-174470.12664998492</v>
      </c>
      <c r="AB200" s="102">
        <v>19</v>
      </c>
      <c r="AC200" s="166" t="s">
        <v>31</v>
      </c>
      <c r="AE200" s="117">
        <f>-IF($X200&gt;0,$X200*(1-VLOOKUP($D200,$AH$24:$AM$33,6,FALSE))*VLOOKUP($D200,$AH$24:$AM$33,IF(($G200-$B$2)/365&lt;1,4,5),FALSE),0)</f>
        <v>0</v>
      </c>
      <c r="AF200" s="117">
        <f>-IF($X200&lt;0,$X200*(1-VLOOKUP($AB200,$AH$15:$AM$21,6,FALSE))*VLOOKUP($AB200,$AH$15:$AM$21,5,FALSE),0)</f>
        <v>1528.3583094538678</v>
      </c>
    </row>
    <row r="201" spans="1:32" ht="15.6" x14ac:dyDescent="0.3">
      <c r="A201" s="166">
        <v>2016</v>
      </c>
      <c r="B201" s="166" t="s">
        <v>163</v>
      </c>
      <c r="C201" s="166">
        <v>426</v>
      </c>
      <c r="D201" s="166" t="s">
        <v>162</v>
      </c>
      <c r="E201" s="167">
        <v>42058</v>
      </c>
      <c r="F201" s="167">
        <v>42353</v>
      </c>
      <c r="G201" s="167">
        <v>42355</v>
      </c>
      <c r="H201" s="166" t="s">
        <v>24</v>
      </c>
      <c r="I201" s="166" t="s">
        <v>29</v>
      </c>
      <c r="J201" s="166" t="s">
        <v>26</v>
      </c>
      <c r="K201" s="235">
        <v>4341968.9119170997</v>
      </c>
      <c r="L201" s="166" t="s">
        <v>24</v>
      </c>
      <c r="M201" s="166" t="s">
        <v>25</v>
      </c>
      <c r="N201" s="166" t="s">
        <v>42</v>
      </c>
      <c r="O201" s="234">
        <v>-5028000</v>
      </c>
      <c r="P201" s="166" t="s">
        <v>43</v>
      </c>
      <c r="Q201" s="170">
        <v>1.1579999999999999</v>
      </c>
      <c r="R201" s="170">
        <v>1.08</v>
      </c>
      <c r="S201" s="235"/>
      <c r="T201" s="235">
        <v>0</v>
      </c>
      <c r="U201" s="166"/>
      <c r="V201" s="170">
        <v>1.0759000000000001</v>
      </c>
      <c r="W201" s="170">
        <v>1.08070741602817</v>
      </c>
      <c r="X201" s="234">
        <v>-160768.03454941066</v>
      </c>
      <c r="Y201" s="278"/>
      <c r="Z201" s="235">
        <v>0</v>
      </c>
      <c r="AA201" s="234">
        <v>-160768.03454941066</v>
      </c>
      <c r="AB201" s="102">
        <v>19</v>
      </c>
      <c r="AC201" s="166" t="s">
        <v>94</v>
      </c>
      <c r="AE201" s="117">
        <f>-IF($X201&gt;0,$X201*(1-VLOOKUP($D201,$AH$24:$AM$33,6,FALSE))*VLOOKUP($D201,$AH$24:$AM$33,IF(($G201-$B$2)/365&lt;1,4,5),FALSE),0)</f>
        <v>0</v>
      </c>
      <c r="AF201" s="117">
        <f>-IF($X201&lt;0,$X201*(1-VLOOKUP($AB201,$AH$15:$AM$21,6,FALSE))*VLOOKUP($AB201,$AH$15:$AM$21,5,FALSE),0)</f>
        <v>1408.3279826528374</v>
      </c>
    </row>
    <row r="202" spans="1:32" ht="15.6" x14ac:dyDescent="0.3">
      <c r="A202" s="166">
        <v>2016</v>
      </c>
      <c r="B202" s="166" t="s">
        <v>150</v>
      </c>
      <c r="C202" s="166">
        <v>375</v>
      </c>
      <c r="D202" s="166" t="s">
        <v>44</v>
      </c>
      <c r="E202" s="167">
        <v>41996</v>
      </c>
      <c r="F202" s="167">
        <v>42355</v>
      </c>
      <c r="G202" s="167">
        <v>42359</v>
      </c>
      <c r="H202" s="166" t="s">
        <v>30</v>
      </c>
      <c r="I202" s="166" t="s">
        <v>25</v>
      </c>
      <c r="J202" s="166" t="s">
        <v>26</v>
      </c>
      <c r="K202" s="235">
        <v>23904382.470119499</v>
      </c>
      <c r="L202" s="166" t="s">
        <v>30</v>
      </c>
      <c r="M202" s="166" t="s">
        <v>29</v>
      </c>
      <c r="N202" s="166" t="s">
        <v>42</v>
      </c>
      <c r="O202" s="234">
        <v>-30000000</v>
      </c>
      <c r="P202" s="166" t="s">
        <v>43</v>
      </c>
      <c r="Q202" s="170">
        <v>1.2549999999999999</v>
      </c>
      <c r="R202" s="170"/>
      <c r="S202" s="235"/>
      <c r="T202" s="235">
        <v>0</v>
      </c>
      <c r="U202" s="166"/>
      <c r="V202" s="170">
        <v>1.0759000000000001</v>
      </c>
      <c r="W202" s="170">
        <v>1.0808147073326453</v>
      </c>
      <c r="X202" s="235">
        <v>34358.097112193835</v>
      </c>
      <c r="Y202" s="277">
        <v>-3614260.6819077721</v>
      </c>
      <c r="Z202" s="235">
        <v>0</v>
      </c>
      <c r="AA202" s="235">
        <v>34358.097112193835</v>
      </c>
      <c r="AB202" s="102">
        <v>19</v>
      </c>
      <c r="AC202" s="166" t="s">
        <v>31</v>
      </c>
      <c r="AE202" s="117">
        <f>-IF($X202&gt;0,$X202*(1-VLOOKUP($D202,$AH$24:$AM$33,6,FALSE))*VLOOKUP($D202,$AH$24:$AM$33,IF(($G202-$B$2)/365&lt;1,4,5),FALSE),0)</f>
        <v>-109.25874881677639</v>
      </c>
      <c r="AF202" s="117">
        <f>-IF($X202&lt;0,$X202*(1-VLOOKUP($AB202,$AH$15:$AM$21,6,FALSE))*VLOOKUP($AB202,$AH$15:$AM$21,5,FALSE),0)</f>
        <v>0</v>
      </c>
    </row>
    <row r="203" spans="1:32" ht="15.6" x14ac:dyDescent="0.3">
      <c r="A203" s="166">
        <v>2016</v>
      </c>
      <c r="B203" s="166" t="s">
        <v>150</v>
      </c>
      <c r="C203" s="166">
        <v>376</v>
      </c>
      <c r="D203" s="166" t="s">
        <v>44</v>
      </c>
      <c r="E203" s="167">
        <v>41996</v>
      </c>
      <c r="F203" s="167">
        <v>42355</v>
      </c>
      <c r="G203" s="167">
        <v>42359</v>
      </c>
      <c r="H203" s="166" t="s">
        <v>24</v>
      </c>
      <c r="I203" s="166" t="s">
        <v>29</v>
      </c>
      <c r="J203" s="166" t="s">
        <v>26</v>
      </c>
      <c r="K203" s="235">
        <v>26292725.679228701</v>
      </c>
      <c r="L203" s="166" t="s">
        <v>24</v>
      </c>
      <c r="M203" s="166" t="s">
        <v>25</v>
      </c>
      <c r="N203" s="166" t="s">
        <v>42</v>
      </c>
      <c r="O203" s="234">
        <v>-30000000</v>
      </c>
      <c r="P203" s="166" t="s">
        <v>43</v>
      </c>
      <c r="Q203" s="170">
        <v>1.141</v>
      </c>
      <c r="R203" s="170"/>
      <c r="S203" s="235"/>
      <c r="T203" s="235">
        <v>0</v>
      </c>
      <c r="U203" s="166"/>
      <c r="V203" s="170">
        <v>1.0759000000000001</v>
      </c>
      <c r="W203" s="170">
        <v>1.0808147073326453</v>
      </c>
      <c r="X203" s="234">
        <v>-1853864.5048957516</v>
      </c>
      <c r="Y203" s="278"/>
      <c r="Z203" s="234">
        <v>-1464113.4870676994</v>
      </c>
      <c r="AA203" s="234">
        <v>-389751.01782805216</v>
      </c>
      <c r="AB203" s="102">
        <v>19</v>
      </c>
      <c r="AC203" s="166" t="s">
        <v>31</v>
      </c>
      <c r="AE203" s="117">
        <f>-IF($X203&gt;0,$X203*(1-VLOOKUP($D203,$AH$24:$AM$33,6,FALSE))*VLOOKUP($D203,$AH$24:$AM$33,IF(($G203-$B$2)/365&lt;1,4,5),FALSE),0)</f>
        <v>0</v>
      </c>
      <c r="AF203" s="117">
        <f>-IF($X203&lt;0,$X203*(1-VLOOKUP($AB203,$AH$15:$AM$21,6,FALSE))*VLOOKUP($AB203,$AH$15:$AM$21,5,FALSE),0)</f>
        <v>16239.853062886785</v>
      </c>
    </row>
    <row r="204" spans="1:32" ht="15.6" x14ac:dyDescent="0.3">
      <c r="A204" s="166">
        <v>2016</v>
      </c>
      <c r="B204" s="166" t="s">
        <v>150</v>
      </c>
      <c r="C204" s="166">
        <v>377</v>
      </c>
      <c r="D204" s="166" t="s">
        <v>44</v>
      </c>
      <c r="E204" s="167">
        <v>41996</v>
      </c>
      <c r="F204" s="167">
        <v>42355</v>
      </c>
      <c r="G204" s="167">
        <v>42359</v>
      </c>
      <c r="H204" s="166" t="s">
        <v>24</v>
      </c>
      <c r="I204" s="166" t="s">
        <v>29</v>
      </c>
      <c r="J204" s="166" t="s">
        <v>26</v>
      </c>
      <c r="K204" s="235">
        <v>23904382.470119499</v>
      </c>
      <c r="L204" s="166" t="s">
        <v>24</v>
      </c>
      <c r="M204" s="166" t="s">
        <v>25</v>
      </c>
      <c r="N204" s="166" t="s">
        <v>42</v>
      </c>
      <c r="O204" s="234">
        <v>-30000000</v>
      </c>
      <c r="P204" s="166" t="s">
        <v>43</v>
      </c>
      <c r="Q204" s="170">
        <v>1.2549999999999999</v>
      </c>
      <c r="R204" s="170">
        <v>1.141</v>
      </c>
      <c r="S204" s="235"/>
      <c r="T204" s="235">
        <v>0</v>
      </c>
      <c r="U204" s="166"/>
      <c r="V204" s="170">
        <v>1.0759000000000001</v>
      </c>
      <c r="W204" s="170">
        <v>1.0808147073326453</v>
      </c>
      <c r="X204" s="234">
        <v>-1794754.274124214</v>
      </c>
      <c r="Y204" s="278"/>
      <c r="Z204" s="235">
        <v>0</v>
      </c>
      <c r="AA204" s="234">
        <v>-1794754.274124214</v>
      </c>
      <c r="AB204" s="102">
        <v>19</v>
      </c>
      <c r="AC204" s="166" t="s">
        <v>94</v>
      </c>
      <c r="AE204" s="117">
        <f>-IF($X204&gt;0,$X204*(1-VLOOKUP($D204,$AH$24:$AM$33,6,FALSE))*VLOOKUP($D204,$AH$24:$AM$33,IF(($G204-$B$2)/365&lt;1,4,5),FALSE),0)</f>
        <v>0</v>
      </c>
      <c r="AF204" s="117">
        <f>-IF($X204&lt;0,$X204*(1-VLOOKUP($AB204,$AH$15:$AM$21,6,FALSE))*VLOOKUP($AB204,$AH$15:$AM$21,5,FALSE),0)</f>
        <v>15722.047441328115</v>
      </c>
    </row>
    <row r="205" spans="1:32" ht="15.6" x14ac:dyDescent="0.3">
      <c r="A205" s="166">
        <v>2016</v>
      </c>
      <c r="B205" s="166" t="s">
        <v>164</v>
      </c>
      <c r="C205" s="166">
        <v>387</v>
      </c>
      <c r="D205" s="166" t="s">
        <v>165</v>
      </c>
      <c r="E205" s="167">
        <v>42018</v>
      </c>
      <c r="F205" s="167">
        <v>42384</v>
      </c>
      <c r="G205" s="167">
        <v>42388</v>
      </c>
      <c r="H205" s="166" t="s">
        <v>30</v>
      </c>
      <c r="I205" s="166" t="s">
        <v>25</v>
      </c>
      <c r="J205" s="166" t="s">
        <v>26</v>
      </c>
      <c r="K205" s="235">
        <v>25000000</v>
      </c>
      <c r="L205" s="166" t="s">
        <v>30</v>
      </c>
      <c r="M205" s="166" t="s">
        <v>29</v>
      </c>
      <c r="N205" s="166" t="s">
        <v>42</v>
      </c>
      <c r="O205" s="234">
        <v>-30250000</v>
      </c>
      <c r="P205" s="166" t="s">
        <v>43</v>
      </c>
      <c r="Q205" s="170">
        <v>1.21</v>
      </c>
      <c r="R205" s="170"/>
      <c r="S205" s="235"/>
      <c r="T205" s="235">
        <v>0</v>
      </c>
      <c r="U205" s="166"/>
      <c r="V205" s="170">
        <v>1.0759000000000001</v>
      </c>
      <c r="W205" s="170">
        <v>1.0816143935263332</v>
      </c>
      <c r="X205" s="235">
        <v>115992.42666158131</v>
      </c>
      <c r="Y205" s="277">
        <v>-2682726.6312696529</v>
      </c>
      <c r="Z205" s="235">
        <v>0</v>
      </c>
      <c r="AA205" s="235">
        <v>115992.42666158131</v>
      </c>
      <c r="AB205" s="102">
        <v>19</v>
      </c>
      <c r="AC205" s="166" t="s">
        <v>31</v>
      </c>
      <c r="AE205" s="117">
        <f>-IF($X205&gt;0,$X205*(1-VLOOKUP($D205,$AH$24:$AM$33,6,FALSE))*VLOOKUP($D205,$AH$24:$AM$33,IF(($G205-$B$2)/365&lt;1,4,5),FALSE),0)</f>
        <v>-313.17955198626953</v>
      </c>
      <c r="AF205" s="117">
        <f>-IF($X205&lt;0,$X205*(1-VLOOKUP($AB205,$AH$15:$AM$21,6,FALSE))*VLOOKUP($AB205,$AH$15:$AM$21,5,FALSE),0)</f>
        <v>0</v>
      </c>
    </row>
    <row r="206" spans="1:32" ht="15.6" x14ac:dyDescent="0.3">
      <c r="A206" s="166">
        <v>2016</v>
      </c>
      <c r="B206" s="166" t="s">
        <v>164</v>
      </c>
      <c r="C206" s="166">
        <v>388</v>
      </c>
      <c r="D206" s="166" t="s">
        <v>165</v>
      </c>
      <c r="E206" s="167">
        <v>42018</v>
      </c>
      <c r="F206" s="167">
        <v>42384</v>
      </c>
      <c r="G206" s="167">
        <v>42388</v>
      </c>
      <c r="H206" s="166" t="s">
        <v>24</v>
      </c>
      <c r="I206" s="166" t="s">
        <v>29</v>
      </c>
      <c r="J206" s="166" t="s">
        <v>26</v>
      </c>
      <c r="K206" s="235">
        <v>27475022.706630301</v>
      </c>
      <c r="L206" s="166" t="s">
        <v>24</v>
      </c>
      <c r="M206" s="166" t="s">
        <v>25</v>
      </c>
      <c r="N206" s="166" t="s">
        <v>42</v>
      </c>
      <c r="O206" s="234">
        <v>-30250000</v>
      </c>
      <c r="P206" s="166" t="s">
        <v>43</v>
      </c>
      <c r="Q206" s="170">
        <v>1.101</v>
      </c>
      <c r="R206" s="170"/>
      <c r="S206" s="235"/>
      <c r="T206" s="235">
        <v>0</v>
      </c>
      <c r="U206" s="166"/>
      <c r="V206" s="170">
        <v>1.0759000000000001</v>
      </c>
      <c r="W206" s="170">
        <v>1.0816143935263332</v>
      </c>
      <c r="X206" s="234">
        <v>-1334058.3172287103</v>
      </c>
      <c r="Y206" s="278"/>
      <c r="Z206" s="234">
        <v>-492430.55679882318</v>
      </c>
      <c r="AA206" s="234">
        <v>-841627.7604298871</v>
      </c>
      <c r="AB206" s="102">
        <v>19</v>
      </c>
      <c r="AC206" s="166" t="s">
        <v>31</v>
      </c>
      <c r="AE206" s="117">
        <f>-IF($X206&gt;0,$X206*(1-VLOOKUP($D206,$AH$24:$AM$33,6,FALSE))*VLOOKUP($D206,$AH$24:$AM$33,IF(($G206-$B$2)/365&lt;1,4,5),FALSE),0)</f>
        <v>0</v>
      </c>
      <c r="AF206" s="117">
        <f>-IF($X206&lt;0,$X206*(1-VLOOKUP($AB206,$AH$15:$AM$21,6,FALSE))*VLOOKUP($AB206,$AH$15:$AM$21,5,FALSE),0)</f>
        <v>11686.350858923503</v>
      </c>
    </row>
    <row r="207" spans="1:32" ht="15.6" x14ac:dyDescent="0.3">
      <c r="A207" s="166">
        <v>2016</v>
      </c>
      <c r="B207" s="166" t="s">
        <v>164</v>
      </c>
      <c r="C207" s="166">
        <v>389</v>
      </c>
      <c r="D207" s="166" t="s">
        <v>165</v>
      </c>
      <c r="E207" s="167">
        <v>42018</v>
      </c>
      <c r="F207" s="167">
        <v>42384</v>
      </c>
      <c r="G207" s="167">
        <v>42388</v>
      </c>
      <c r="H207" s="166" t="s">
        <v>24</v>
      </c>
      <c r="I207" s="166" t="s">
        <v>29</v>
      </c>
      <c r="J207" s="166" t="s">
        <v>26</v>
      </c>
      <c r="K207" s="235">
        <v>25000000</v>
      </c>
      <c r="L207" s="166" t="s">
        <v>24</v>
      </c>
      <c r="M207" s="166" t="s">
        <v>25</v>
      </c>
      <c r="N207" s="166" t="s">
        <v>42</v>
      </c>
      <c r="O207" s="234">
        <v>-30250000</v>
      </c>
      <c r="P207" s="166" t="s">
        <v>43</v>
      </c>
      <c r="Q207" s="170">
        <v>1.21</v>
      </c>
      <c r="R207" s="170">
        <v>1.101</v>
      </c>
      <c r="S207" s="235"/>
      <c r="T207" s="235">
        <v>0</v>
      </c>
      <c r="U207" s="166"/>
      <c r="V207" s="170">
        <v>1.0759000000000001</v>
      </c>
      <c r="W207" s="170">
        <v>1.0816143935263332</v>
      </c>
      <c r="X207" s="234">
        <v>-1464660.7407025238</v>
      </c>
      <c r="Y207" s="278"/>
      <c r="Z207" s="235">
        <v>0</v>
      </c>
      <c r="AA207" s="234">
        <v>-1464660.7407025238</v>
      </c>
      <c r="AB207" s="102">
        <v>19</v>
      </c>
      <c r="AC207" s="166" t="s">
        <v>94</v>
      </c>
      <c r="AE207" s="117">
        <f>-IF($X207&gt;0,$X207*(1-VLOOKUP($D207,$AH$24:$AM$33,6,FALSE))*VLOOKUP($D207,$AH$24:$AM$33,IF(($G207-$B$2)/365&lt;1,4,5),FALSE),0)</f>
        <v>0</v>
      </c>
      <c r="AF207" s="117">
        <f>-IF($X207&lt;0,$X207*(1-VLOOKUP($AB207,$AH$15:$AM$21,6,FALSE))*VLOOKUP($AB207,$AH$15:$AM$21,5,FALSE),0)</f>
        <v>12830.428088554108</v>
      </c>
    </row>
    <row r="208" spans="1:32" ht="15.6" x14ac:dyDescent="0.3">
      <c r="A208" s="166">
        <v>2016</v>
      </c>
      <c r="B208" s="166" t="s">
        <v>166</v>
      </c>
      <c r="C208" s="166">
        <v>432</v>
      </c>
      <c r="D208" s="166" t="s">
        <v>23</v>
      </c>
      <c r="E208" s="167">
        <v>42068</v>
      </c>
      <c r="F208" s="167">
        <v>42545</v>
      </c>
      <c r="G208" s="167">
        <v>42549</v>
      </c>
      <c r="H208" s="166" t="s">
        <v>30</v>
      </c>
      <c r="I208" s="166" t="s">
        <v>25</v>
      </c>
      <c r="J208" s="166" t="s">
        <v>26</v>
      </c>
      <c r="K208" s="235">
        <v>26086956.521739099</v>
      </c>
      <c r="L208" s="166" t="s">
        <v>30</v>
      </c>
      <c r="M208" s="166" t="s">
        <v>29</v>
      </c>
      <c r="N208" s="166" t="s">
        <v>42</v>
      </c>
      <c r="O208" s="234">
        <v>-30000000</v>
      </c>
      <c r="P208" s="166" t="s">
        <v>43</v>
      </c>
      <c r="Q208" s="170">
        <v>1.1499999999999999</v>
      </c>
      <c r="R208" s="170"/>
      <c r="S208" s="235"/>
      <c r="T208" s="235">
        <v>0</v>
      </c>
      <c r="U208" s="166"/>
      <c r="V208" s="170">
        <v>1.0759000000000001</v>
      </c>
      <c r="W208" s="170">
        <v>1.0870007010478706</v>
      </c>
      <c r="X208" s="235">
        <v>604731.44492650381</v>
      </c>
      <c r="Y208" s="277">
        <v>-927842.12418982829</v>
      </c>
      <c r="Z208" s="235">
        <v>0</v>
      </c>
      <c r="AA208" s="235">
        <v>604731.44492650381</v>
      </c>
      <c r="AB208" s="102">
        <v>19</v>
      </c>
      <c r="AC208" s="166" t="s">
        <v>31</v>
      </c>
      <c r="AE208" s="117">
        <f>-IF($X208&gt;0,$X208*(1-VLOOKUP($D208,$AH$24:$AM$33,6,FALSE))*VLOOKUP($D208,$AH$24:$AM$33,IF(($G208-$B$2)/365&lt;1,4,5),FALSE),0)</f>
        <v>-5624.0024378164853</v>
      </c>
      <c r="AF208" s="117">
        <f>-IF($X208&lt;0,$X208*(1-VLOOKUP($AB208,$AH$15:$AM$21,6,FALSE))*VLOOKUP($AB208,$AH$15:$AM$21,5,FALSE),0)</f>
        <v>0</v>
      </c>
    </row>
    <row r="209" spans="1:32" ht="15.6" x14ac:dyDescent="0.3">
      <c r="A209" s="166">
        <v>2016</v>
      </c>
      <c r="B209" s="166" t="s">
        <v>166</v>
      </c>
      <c r="C209" s="166">
        <v>433</v>
      </c>
      <c r="D209" s="166" t="s">
        <v>23</v>
      </c>
      <c r="E209" s="167">
        <v>42068</v>
      </c>
      <c r="F209" s="167">
        <v>42545</v>
      </c>
      <c r="G209" s="167">
        <v>42549</v>
      </c>
      <c r="H209" s="166" t="s">
        <v>24</v>
      </c>
      <c r="I209" s="166" t="s">
        <v>29</v>
      </c>
      <c r="J209" s="166" t="s">
        <v>26</v>
      </c>
      <c r="K209" s="235">
        <v>29013539.651837502</v>
      </c>
      <c r="L209" s="166" t="s">
        <v>24</v>
      </c>
      <c r="M209" s="166" t="s">
        <v>25</v>
      </c>
      <c r="N209" s="166" t="s">
        <v>42</v>
      </c>
      <c r="O209" s="234">
        <v>-30000000</v>
      </c>
      <c r="P209" s="166" t="s">
        <v>43</v>
      </c>
      <c r="Q209" s="170">
        <v>1.034</v>
      </c>
      <c r="R209" s="170"/>
      <c r="S209" s="235"/>
      <c r="T209" s="235">
        <v>0</v>
      </c>
      <c r="U209" s="166"/>
      <c r="V209" s="170">
        <v>1.0759000000000001</v>
      </c>
      <c r="W209" s="170">
        <v>1.0870007010478706</v>
      </c>
      <c r="X209" s="234">
        <v>-876312.08131326595</v>
      </c>
      <c r="Y209" s="278"/>
      <c r="Z209" s="235">
        <v>0</v>
      </c>
      <c r="AA209" s="234">
        <v>-876312.08131326595</v>
      </c>
      <c r="AB209" s="102">
        <v>19</v>
      </c>
      <c r="AC209" s="166" t="s">
        <v>31</v>
      </c>
      <c r="AE209" s="117">
        <f>-IF($X209&gt;0,$X209*(1-VLOOKUP($D209,$AH$24:$AM$33,6,FALSE))*VLOOKUP($D209,$AH$24:$AM$33,IF(($G209-$B$2)/365&lt;1,4,5),FALSE),0)</f>
        <v>0</v>
      </c>
      <c r="AF209" s="117">
        <f>-IF($X209&lt;0,$X209*(1-VLOOKUP($AB209,$AH$15:$AM$21,6,FALSE))*VLOOKUP($AB209,$AH$15:$AM$21,5,FALSE),0)</f>
        <v>7676.4938323042097</v>
      </c>
    </row>
    <row r="210" spans="1:32" ht="15.6" x14ac:dyDescent="0.3">
      <c r="A210" s="171">
        <v>2016</v>
      </c>
      <c r="B210" s="171" t="s">
        <v>166</v>
      </c>
      <c r="C210" s="171">
        <v>434</v>
      </c>
      <c r="D210" s="171" t="s">
        <v>23</v>
      </c>
      <c r="E210" s="172">
        <v>42068</v>
      </c>
      <c r="F210" s="172">
        <v>42545</v>
      </c>
      <c r="G210" s="172">
        <v>42549</v>
      </c>
      <c r="H210" s="171" t="s">
        <v>24</v>
      </c>
      <c r="I210" s="171" t="s">
        <v>29</v>
      </c>
      <c r="J210" s="171" t="s">
        <v>26</v>
      </c>
      <c r="K210" s="236">
        <v>27027027.027027</v>
      </c>
      <c r="L210" s="171" t="s">
        <v>24</v>
      </c>
      <c r="M210" s="171" t="s">
        <v>25</v>
      </c>
      <c r="N210" s="171" t="s">
        <v>42</v>
      </c>
      <c r="O210" s="188">
        <v>-30000000</v>
      </c>
      <c r="P210" s="171" t="s">
        <v>43</v>
      </c>
      <c r="Q210" s="173">
        <v>1.1100000000000001</v>
      </c>
      <c r="R210" s="173">
        <v>1.034</v>
      </c>
      <c r="S210" s="236"/>
      <c r="T210" s="236">
        <v>0</v>
      </c>
      <c r="U210" s="171"/>
      <c r="V210" s="173">
        <v>1.0759000000000001</v>
      </c>
      <c r="W210" s="173">
        <v>1.0870007010478706</v>
      </c>
      <c r="X210" s="188">
        <v>-656261.48780306603</v>
      </c>
      <c r="Y210" s="306"/>
      <c r="Z210" s="236">
        <v>0</v>
      </c>
      <c r="AA210" s="188">
        <v>-656261.48780306603</v>
      </c>
      <c r="AB210" s="102">
        <v>19</v>
      </c>
      <c r="AC210" s="171" t="s">
        <v>94</v>
      </c>
      <c r="AE210" s="117">
        <f>-IF($X210&gt;0,$X210*(1-VLOOKUP($D210,$AH$24:$AM$33,6,FALSE))*VLOOKUP($D210,$AH$24:$AM$33,IF(($G210-$B$2)/365&lt;1,4,5),FALSE),0)</f>
        <v>0</v>
      </c>
      <c r="AF210" s="117">
        <f>-IF($X210&lt;0,$X210*(1-VLOOKUP($AB210,$AH$15:$AM$21,6,FALSE))*VLOOKUP($AB210,$AH$15:$AM$21,5,FALSE),0)</f>
        <v>5748.8506331548579</v>
      </c>
    </row>
    <row r="211" spans="1:32" ht="15.6" x14ac:dyDescent="0.3">
      <c r="A211" s="174"/>
      <c r="B211" s="174"/>
      <c r="C211" s="174"/>
      <c r="D211" s="174"/>
      <c r="E211" s="175"/>
      <c r="F211" s="175"/>
      <c r="G211" s="175"/>
      <c r="H211" s="174"/>
      <c r="I211" s="174"/>
      <c r="J211" s="174"/>
      <c r="K211" s="176">
        <v>238720112.84816051</v>
      </c>
      <c r="L211" s="174"/>
      <c r="M211" s="174"/>
      <c r="N211" s="174"/>
      <c r="O211" s="208">
        <v>-290250000</v>
      </c>
      <c r="P211" s="174"/>
      <c r="Q211" s="177">
        <v>1.2158590096872794</v>
      </c>
      <c r="R211" s="177"/>
      <c r="S211" s="176"/>
      <c r="T211" s="176"/>
      <c r="U211" s="174"/>
      <c r="V211" s="177"/>
      <c r="W211" s="177"/>
      <c r="X211" s="208">
        <v>-26112227.658995789</v>
      </c>
      <c r="Y211" s="208">
        <v>-26112227.658995789</v>
      </c>
      <c r="Z211" s="208">
        <v>-10289927.337059975</v>
      </c>
      <c r="AA211" s="208">
        <v>-15822300.321935818</v>
      </c>
      <c r="AB211" s="102"/>
      <c r="AC211" s="166"/>
      <c r="AE211" s="117"/>
      <c r="AF211" s="117"/>
    </row>
    <row r="212" spans="1:32" ht="15.6" x14ac:dyDescent="0.3">
      <c r="A212" s="174"/>
      <c r="B212" s="174"/>
      <c r="C212" s="174"/>
      <c r="D212" s="174"/>
      <c r="E212" s="175"/>
      <c r="F212" s="175"/>
      <c r="G212" s="175"/>
      <c r="H212" s="174"/>
      <c r="I212" s="174"/>
      <c r="J212" s="174"/>
      <c r="K212" s="176"/>
      <c r="L212" s="174"/>
      <c r="M212" s="174"/>
      <c r="N212" s="174"/>
      <c r="O212" s="176"/>
      <c r="P212" s="174"/>
      <c r="Q212" s="177"/>
      <c r="R212" s="177"/>
      <c r="S212" s="176"/>
      <c r="T212" s="176"/>
      <c r="U212" s="174"/>
      <c r="V212" s="177"/>
      <c r="W212" s="177"/>
      <c r="X212" s="176"/>
      <c r="Y212" s="176"/>
      <c r="Z212" s="176"/>
      <c r="AA212" s="176"/>
      <c r="AB212" s="102"/>
      <c r="AC212" s="166"/>
      <c r="AE212" s="117"/>
      <c r="AF212" s="117"/>
    </row>
    <row r="213" spans="1:32" ht="15.6" x14ac:dyDescent="0.3">
      <c r="A213" s="174"/>
      <c r="B213" s="174"/>
      <c r="C213" s="174"/>
      <c r="D213" s="174"/>
      <c r="E213" s="175"/>
      <c r="F213" s="175"/>
      <c r="G213" s="175"/>
      <c r="H213" s="174"/>
      <c r="I213" s="174" t="s">
        <v>129</v>
      </c>
      <c r="J213" s="174"/>
      <c r="K213" s="180">
        <v>435963223.46913779</v>
      </c>
      <c r="L213" s="179"/>
      <c r="M213" s="179"/>
      <c r="N213" s="179"/>
      <c r="O213" s="178">
        <v>-555250000</v>
      </c>
      <c r="P213" s="179"/>
      <c r="Q213" s="181">
        <v>1.273616603670485</v>
      </c>
      <c r="R213" s="181"/>
      <c r="S213" s="180"/>
      <c r="T213" s="180"/>
      <c r="U213" s="179"/>
      <c r="V213" s="181"/>
      <c r="W213" s="181"/>
      <c r="X213" s="178">
        <v>-71621479.202619076</v>
      </c>
      <c r="Y213" s="178">
        <v>-71621479.202619076</v>
      </c>
      <c r="Z213" s="178">
        <v>-47471642.167702198</v>
      </c>
      <c r="AA213" s="178">
        <v>-24149837.034916859</v>
      </c>
      <c r="AB213" s="102"/>
      <c r="AC213" s="166"/>
      <c r="AE213" s="117"/>
      <c r="AF213" s="117"/>
    </row>
    <row r="214" spans="1:32" ht="15.6" x14ac:dyDescent="0.3">
      <c r="A214" s="174"/>
      <c r="B214" s="174"/>
      <c r="C214" s="174"/>
      <c r="D214" s="174"/>
      <c r="E214" s="175"/>
      <c r="F214" s="175"/>
      <c r="G214" s="175"/>
      <c r="H214" s="174"/>
      <c r="I214" s="174"/>
      <c r="J214" s="174"/>
      <c r="K214" s="176"/>
      <c r="L214" s="174"/>
      <c r="M214" s="174"/>
      <c r="N214" s="174"/>
      <c r="O214" s="176"/>
      <c r="P214" s="174"/>
      <c r="Q214" s="177"/>
      <c r="R214" s="177"/>
      <c r="S214" s="176"/>
      <c r="T214" s="176"/>
      <c r="U214" s="174"/>
      <c r="V214" s="177"/>
      <c r="W214" s="177"/>
      <c r="X214" s="176"/>
      <c r="Y214" s="176"/>
      <c r="Z214" s="176"/>
      <c r="AA214" s="176"/>
      <c r="AB214" s="102"/>
      <c r="AC214" s="166"/>
      <c r="AE214" s="117"/>
      <c r="AF214" s="117"/>
    </row>
    <row r="215" spans="1:32" ht="15.6" x14ac:dyDescent="0.3">
      <c r="A215" s="166">
        <v>2015</v>
      </c>
      <c r="B215" s="166" t="s">
        <v>130</v>
      </c>
      <c r="C215" s="166">
        <v>337</v>
      </c>
      <c r="D215" s="166" t="s">
        <v>46</v>
      </c>
      <c r="E215" s="167">
        <v>41897</v>
      </c>
      <c r="F215" s="167">
        <v>42121</v>
      </c>
      <c r="G215" s="167">
        <v>42123</v>
      </c>
      <c r="H215" s="166" t="s">
        <v>30</v>
      </c>
      <c r="I215" s="166" t="s">
        <v>29</v>
      </c>
      <c r="J215" s="166" t="s">
        <v>42</v>
      </c>
      <c r="K215" s="234">
        <v>-1000000</v>
      </c>
      <c r="L215" s="166" t="s">
        <v>30</v>
      </c>
      <c r="M215" s="166" t="s">
        <v>25</v>
      </c>
      <c r="N215" s="166" t="s">
        <v>53</v>
      </c>
      <c r="O215" s="235">
        <v>2400000</v>
      </c>
      <c r="P215" s="166" t="s">
        <v>54</v>
      </c>
      <c r="Q215" s="170">
        <v>2.4</v>
      </c>
      <c r="R215" s="170"/>
      <c r="S215" s="235"/>
      <c r="T215" s="235">
        <v>0</v>
      </c>
      <c r="U215" s="166"/>
      <c r="V215" s="170">
        <v>3.2491867273910211</v>
      </c>
      <c r="W215" s="170">
        <v>3.2709866498294846</v>
      </c>
      <c r="X215" s="235">
        <v>9.2278991790310826E-4</v>
      </c>
      <c r="Y215" s="277">
        <v>-188699.04970967569</v>
      </c>
      <c r="Z215" s="235">
        <v>0</v>
      </c>
      <c r="AA215" s="235">
        <v>9.2278991790310826E-4</v>
      </c>
      <c r="AB215" s="102">
        <v>18</v>
      </c>
      <c r="AC215" s="166" t="s">
        <v>31</v>
      </c>
      <c r="AE215" s="117">
        <f>-IF($X215&gt;0,$X215*(1-VLOOKUP($D215,$AH$24:$AM$33,6,FALSE))*VLOOKUP($D215,$AH$24:$AM$33,IF(($G215-$B$2)/365&lt;1,4,5),FALSE),0)</f>
        <v>-2.9344719389318846E-6</v>
      </c>
      <c r="AF215" s="117">
        <f>-IF($X215&lt;0,$X215*(1-VLOOKUP($AB215,$AH$15:$AM$21,6,FALSE))*VLOOKUP($AB215,$AH$15:$AM$21,5,FALSE),0)</f>
        <v>0</v>
      </c>
    </row>
    <row r="216" spans="1:32" ht="15.6" x14ac:dyDescent="0.3">
      <c r="A216" s="166">
        <v>2015</v>
      </c>
      <c r="B216" s="166" t="s">
        <v>130</v>
      </c>
      <c r="C216" s="166">
        <v>338</v>
      </c>
      <c r="D216" s="166" t="s">
        <v>46</v>
      </c>
      <c r="E216" s="167">
        <v>41897</v>
      </c>
      <c r="F216" s="167">
        <v>42121</v>
      </c>
      <c r="G216" s="167">
        <v>42123</v>
      </c>
      <c r="H216" s="166" t="s">
        <v>24</v>
      </c>
      <c r="I216" s="166" t="s">
        <v>25</v>
      </c>
      <c r="J216" s="166" t="s">
        <v>42</v>
      </c>
      <c r="K216" s="234">
        <v>-1000000</v>
      </c>
      <c r="L216" s="166" t="s">
        <v>24</v>
      </c>
      <c r="M216" s="166" t="s">
        <v>29</v>
      </c>
      <c r="N216" s="166" t="s">
        <v>53</v>
      </c>
      <c r="O216" s="235">
        <v>2605000</v>
      </c>
      <c r="P216" s="166" t="s">
        <v>54</v>
      </c>
      <c r="Q216" s="170">
        <v>2.605</v>
      </c>
      <c r="R216" s="170"/>
      <c r="S216" s="235"/>
      <c r="T216" s="235">
        <v>0</v>
      </c>
      <c r="U216" s="166"/>
      <c r="V216" s="170">
        <v>3.2491867273910211</v>
      </c>
      <c r="W216" s="170">
        <v>3.2709866498294846</v>
      </c>
      <c r="X216" s="234">
        <v>-188699.0506324656</v>
      </c>
      <c r="Y216" s="278"/>
      <c r="Z216" s="234">
        <v>-188699.0506324656</v>
      </c>
      <c r="AA216" s="235">
        <v>0</v>
      </c>
      <c r="AB216" s="102">
        <v>18</v>
      </c>
      <c r="AC216" s="166" t="s">
        <v>31</v>
      </c>
      <c r="AE216" s="117">
        <f>-IF($X216&gt;0,$X216*(1-VLOOKUP($D216,$AH$24:$AM$33,6,FALSE))*VLOOKUP($D216,$AH$24:$AM$33,IF(($G216-$B$2)/365&lt;1,4,5),FALSE),0)</f>
        <v>0</v>
      </c>
      <c r="AF216" s="117">
        <f>-IF($X216&lt;0,$X216*(1-VLOOKUP($AB216,$AH$15:$AM$21,6,FALSE))*VLOOKUP($AB216,$AH$15:$AM$21,5,FALSE),0)</f>
        <v>758.5701835425117</v>
      </c>
    </row>
    <row r="217" spans="1:32" ht="15.6" x14ac:dyDescent="0.3">
      <c r="A217" s="166">
        <v>2015</v>
      </c>
      <c r="B217" s="166" t="s">
        <v>131</v>
      </c>
      <c r="C217" s="166">
        <v>339</v>
      </c>
      <c r="D217" s="166" t="s">
        <v>46</v>
      </c>
      <c r="E217" s="167">
        <v>41897</v>
      </c>
      <c r="F217" s="167">
        <v>42150</v>
      </c>
      <c r="G217" s="167">
        <v>42152</v>
      </c>
      <c r="H217" s="166" t="s">
        <v>30</v>
      </c>
      <c r="I217" s="166" t="s">
        <v>29</v>
      </c>
      <c r="J217" s="166" t="s">
        <v>42</v>
      </c>
      <c r="K217" s="234">
        <v>-1000000</v>
      </c>
      <c r="L217" s="166" t="s">
        <v>30</v>
      </c>
      <c r="M217" s="166" t="s">
        <v>25</v>
      </c>
      <c r="N217" s="166" t="s">
        <v>53</v>
      </c>
      <c r="O217" s="235">
        <v>2400000</v>
      </c>
      <c r="P217" s="166" t="s">
        <v>54</v>
      </c>
      <c r="Q217" s="170">
        <v>2.4</v>
      </c>
      <c r="R217" s="170"/>
      <c r="S217" s="235"/>
      <c r="T217" s="235">
        <v>0</v>
      </c>
      <c r="U217" s="166"/>
      <c r="V217" s="170">
        <v>3.2491867273910211</v>
      </c>
      <c r="W217" s="170">
        <v>3.3005059860622232</v>
      </c>
      <c r="X217" s="235">
        <v>0.57756855499922488</v>
      </c>
      <c r="Y217" s="277">
        <v>-195081.16094855132</v>
      </c>
      <c r="Z217" s="235">
        <v>0</v>
      </c>
      <c r="AA217" s="235">
        <v>0.57756855499922488</v>
      </c>
      <c r="AB217" s="102">
        <v>18</v>
      </c>
      <c r="AC217" s="166" t="s">
        <v>31</v>
      </c>
      <c r="AE217" s="117">
        <f>-IF($X217&gt;0,$X217*(1-VLOOKUP($D217,$AH$24:$AM$33,6,FALSE))*VLOOKUP($D217,$AH$24:$AM$33,IF(($G217-$B$2)/365&lt;1,4,5),FALSE),0)</f>
        <v>-1.8366680048975351E-3</v>
      </c>
      <c r="AF217" s="117">
        <f>-IF($X217&lt;0,$X217*(1-VLOOKUP($AB217,$AH$15:$AM$21,6,FALSE))*VLOOKUP($AB217,$AH$15:$AM$21,5,FALSE),0)</f>
        <v>0</v>
      </c>
    </row>
    <row r="218" spans="1:32" ht="15.6" x14ac:dyDescent="0.3">
      <c r="A218" s="166">
        <v>2015</v>
      </c>
      <c r="B218" s="166" t="s">
        <v>131</v>
      </c>
      <c r="C218" s="166">
        <v>340</v>
      </c>
      <c r="D218" s="166" t="s">
        <v>46</v>
      </c>
      <c r="E218" s="167">
        <v>41897</v>
      </c>
      <c r="F218" s="167">
        <v>42150</v>
      </c>
      <c r="G218" s="167">
        <v>42152</v>
      </c>
      <c r="H218" s="166" t="s">
        <v>24</v>
      </c>
      <c r="I218" s="166" t="s">
        <v>25</v>
      </c>
      <c r="J218" s="166" t="s">
        <v>42</v>
      </c>
      <c r="K218" s="234">
        <v>-1000000</v>
      </c>
      <c r="L218" s="166" t="s">
        <v>24</v>
      </c>
      <c r="M218" s="166" t="s">
        <v>29</v>
      </c>
      <c r="N218" s="166" t="s">
        <v>53</v>
      </c>
      <c r="O218" s="235">
        <v>2605000</v>
      </c>
      <c r="P218" s="166" t="s">
        <v>54</v>
      </c>
      <c r="Q218" s="170">
        <v>2.605</v>
      </c>
      <c r="R218" s="170"/>
      <c r="S218" s="235"/>
      <c r="T218" s="235">
        <v>0</v>
      </c>
      <c r="U218" s="166"/>
      <c r="V218" s="170">
        <v>3.2491867273910211</v>
      </c>
      <c r="W218" s="170">
        <v>3.3005059860622232</v>
      </c>
      <c r="X218" s="234">
        <v>-195081.73851710631</v>
      </c>
      <c r="Y218" s="278"/>
      <c r="Z218" s="234">
        <v>-195081.73851710631</v>
      </c>
      <c r="AA218" s="235">
        <v>0</v>
      </c>
      <c r="AB218" s="102">
        <v>18</v>
      </c>
      <c r="AC218" s="166" t="s">
        <v>31</v>
      </c>
      <c r="AE218" s="117">
        <f>-IF($X218&gt;0,$X218*(1-VLOOKUP($D218,$AH$24:$AM$33,6,FALSE))*VLOOKUP($D218,$AH$24:$AM$33,IF(($G218-$B$2)/365&lt;1,4,5),FALSE),0)</f>
        <v>0</v>
      </c>
      <c r="AF218" s="117">
        <f>-IF($X218&lt;0,$X218*(1-VLOOKUP($AB218,$AH$15:$AM$21,6,FALSE))*VLOOKUP($AB218,$AH$15:$AM$21,5,FALSE),0)</f>
        <v>784.22858883876734</v>
      </c>
    </row>
    <row r="219" spans="1:32" ht="15.6" x14ac:dyDescent="0.3">
      <c r="A219" s="166">
        <v>2015</v>
      </c>
      <c r="B219" s="166" t="s">
        <v>132</v>
      </c>
      <c r="C219" s="166">
        <v>341</v>
      </c>
      <c r="D219" s="166" t="s">
        <v>46</v>
      </c>
      <c r="E219" s="167">
        <v>41897</v>
      </c>
      <c r="F219" s="167">
        <v>42180</v>
      </c>
      <c r="G219" s="167">
        <v>42184</v>
      </c>
      <c r="H219" s="166" t="s">
        <v>30</v>
      </c>
      <c r="I219" s="166" t="s">
        <v>29</v>
      </c>
      <c r="J219" s="166" t="s">
        <v>42</v>
      </c>
      <c r="K219" s="234">
        <v>-1000000</v>
      </c>
      <c r="L219" s="166" t="s">
        <v>30</v>
      </c>
      <c r="M219" s="166" t="s">
        <v>25</v>
      </c>
      <c r="N219" s="166" t="s">
        <v>53</v>
      </c>
      <c r="O219" s="235">
        <v>2400000</v>
      </c>
      <c r="P219" s="166" t="s">
        <v>54</v>
      </c>
      <c r="Q219" s="170">
        <v>2.4</v>
      </c>
      <c r="R219" s="170"/>
      <c r="S219" s="235"/>
      <c r="T219" s="235">
        <v>0</v>
      </c>
      <c r="U219" s="166"/>
      <c r="V219" s="170">
        <v>3.2491867273910211</v>
      </c>
      <c r="W219" s="170">
        <v>3.3339936525388487</v>
      </c>
      <c r="X219" s="235">
        <v>7.1545705011918237</v>
      </c>
      <c r="Y219" s="277">
        <v>-202272.70734825137</v>
      </c>
      <c r="Z219" s="235">
        <v>0</v>
      </c>
      <c r="AA219" s="235">
        <v>7.1545705011918237</v>
      </c>
      <c r="AB219" s="102">
        <v>18</v>
      </c>
      <c r="AC219" s="166" t="s">
        <v>31</v>
      </c>
      <c r="AE219" s="117">
        <f>-IF($X219&gt;0,$X219*(1-VLOOKUP($D219,$AH$24:$AM$33,6,FALSE))*VLOOKUP($D219,$AH$24:$AM$33,IF(($G219-$B$2)/365&lt;1,4,5),FALSE),0)</f>
        <v>-2.2751534193789998E-2</v>
      </c>
      <c r="AF219" s="117">
        <f>-IF($X219&lt;0,$X219*(1-VLOOKUP($AB219,$AH$15:$AM$21,6,FALSE))*VLOOKUP($AB219,$AH$15:$AM$21,5,FALSE),0)</f>
        <v>0</v>
      </c>
    </row>
    <row r="220" spans="1:32" ht="15.6" x14ac:dyDescent="0.3">
      <c r="A220" s="166">
        <v>2015</v>
      </c>
      <c r="B220" s="166" t="s">
        <v>132</v>
      </c>
      <c r="C220" s="166">
        <v>342</v>
      </c>
      <c r="D220" s="166" t="s">
        <v>46</v>
      </c>
      <c r="E220" s="167">
        <v>41897</v>
      </c>
      <c r="F220" s="167">
        <v>42180</v>
      </c>
      <c r="G220" s="167">
        <v>42184</v>
      </c>
      <c r="H220" s="166" t="s">
        <v>24</v>
      </c>
      <c r="I220" s="166" t="s">
        <v>25</v>
      </c>
      <c r="J220" s="166" t="s">
        <v>42</v>
      </c>
      <c r="K220" s="234">
        <v>-1000000</v>
      </c>
      <c r="L220" s="166" t="s">
        <v>24</v>
      </c>
      <c r="M220" s="166" t="s">
        <v>29</v>
      </c>
      <c r="N220" s="166" t="s">
        <v>53</v>
      </c>
      <c r="O220" s="235">
        <v>2605000</v>
      </c>
      <c r="P220" s="166" t="s">
        <v>54</v>
      </c>
      <c r="Q220" s="170">
        <v>2.605</v>
      </c>
      <c r="R220" s="170"/>
      <c r="S220" s="235"/>
      <c r="T220" s="235">
        <v>0</v>
      </c>
      <c r="U220" s="166"/>
      <c r="V220" s="170">
        <v>3.2491867273910211</v>
      </c>
      <c r="W220" s="170">
        <v>3.3339936525388487</v>
      </c>
      <c r="X220" s="234">
        <v>-202279.86191875255</v>
      </c>
      <c r="Y220" s="278"/>
      <c r="Z220" s="234">
        <v>-202279.86191875255</v>
      </c>
      <c r="AA220" s="235">
        <v>0</v>
      </c>
      <c r="AB220" s="102">
        <v>18</v>
      </c>
      <c r="AC220" s="166" t="s">
        <v>31</v>
      </c>
      <c r="AE220" s="117">
        <f>-IF($X220&gt;0,$X220*(1-VLOOKUP($D220,$AH$24:$AM$33,6,FALSE))*VLOOKUP($D220,$AH$24:$AM$33,IF(($G220-$B$2)/365&lt;1,4,5),FALSE),0)</f>
        <v>0</v>
      </c>
      <c r="AF220" s="117">
        <f>-IF($X220&lt;0,$X220*(1-VLOOKUP($AB220,$AH$15:$AM$21,6,FALSE))*VLOOKUP($AB220,$AH$15:$AM$21,5,FALSE),0)</f>
        <v>813.16504491338515</v>
      </c>
    </row>
    <row r="221" spans="1:32" ht="15.6" x14ac:dyDescent="0.3">
      <c r="A221" s="166">
        <v>2015</v>
      </c>
      <c r="B221" s="166" t="s">
        <v>133</v>
      </c>
      <c r="C221" s="166">
        <v>343</v>
      </c>
      <c r="D221" s="166" t="s">
        <v>46</v>
      </c>
      <c r="E221" s="167">
        <v>41897</v>
      </c>
      <c r="F221" s="167">
        <v>42212</v>
      </c>
      <c r="G221" s="167">
        <v>42214</v>
      </c>
      <c r="H221" s="166" t="s">
        <v>30</v>
      </c>
      <c r="I221" s="166" t="s">
        <v>29</v>
      </c>
      <c r="J221" s="166" t="s">
        <v>42</v>
      </c>
      <c r="K221" s="234">
        <v>-1000000</v>
      </c>
      <c r="L221" s="166" t="s">
        <v>30</v>
      </c>
      <c r="M221" s="166" t="s">
        <v>25</v>
      </c>
      <c r="N221" s="166" t="s">
        <v>53</v>
      </c>
      <c r="O221" s="235">
        <v>2400000</v>
      </c>
      <c r="P221" s="166" t="s">
        <v>54</v>
      </c>
      <c r="Q221" s="170">
        <v>2.4</v>
      </c>
      <c r="R221" s="170"/>
      <c r="S221" s="235"/>
      <c r="T221" s="235">
        <v>0</v>
      </c>
      <c r="U221" s="166"/>
      <c r="V221" s="170">
        <v>3.2491867273910211</v>
      </c>
      <c r="W221" s="170">
        <v>3.3651899389087547</v>
      </c>
      <c r="X221" s="235">
        <v>21.74500629949959</v>
      </c>
      <c r="Y221" s="277">
        <v>-208812.84382077551</v>
      </c>
      <c r="Z221" s="235">
        <v>0</v>
      </c>
      <c r="AA221" s="235">
        <v>21.74500629949959</v>
      </c>
      <c r="AB221" s="102">
        <v>18</v>
      </c>
      <c r="AC221" s="166" t="s">
        <v>31</v>
      </c>
      <c r="AE221" s="117">
        <f>-IF($X221&gt;0,$X221*(1-VLOOKUP($D221,$AH$24:$AM$33,6,FALSE))*VLOOKUP($D221,$AH$24:$AM$33,IF(($G221-$B$2)/365&lt;1,4,5),FALSE),0)</f>
        <v>-6.9149120032408695E-2</v>
      </c>
      <c r="AF221" s="117">
        <f>-IF($X221&lt;0,$X221*(1-VLOOKUP($AB221,$AH$15:$AM$21,6,FALSE))*VLOOKUP($AB221,$AH$15:$AM$21,5,FALSE),0)</f>
        <v>0</v>
      </c>
    </row>
    <row r="222" spans="1:32" ht="15.6" x14ac:dyDescent="0.3">
      <c r="A222" s="166">
        <v>2015</v>
      </c>
      <c r="B222" s="166" t="s">
        <v>133</v>
      </c>
      <c r="C222" s="166">
        <v>344</v>
      </c>
      <c r="D222" s="166" t="s">
        <v>46</v>
      </c>
      <c r="E222" s="167">
        <v>41897</v>
      </c>
      <c r="F222" s="167">
        <v>42212</v>
      </c>
      <c r="G222" s="167">
        <v>42214</v>
      </c>
      <c r="H222" s="166" t="s">
        <v>24</v>
      </c>
      <c r="I222" s="166" t="s">
        <v>25</v>
      </c>
      <c r="J222" s="166" t="s">
        <v>42</v>
      </c>
      <c r="K222" s="234">
        <v>-1000000</v>
      </c>
      <c r="L222" s="166" t="s">
        <v>24</v>
      </c>
      <c r="M222" s="166" t="s">
        <v>29</v>
      </c>
      <c r="N222" s="166" t="s">
        <v>53</v>
      </c>
      <c r="O222" s="235">
        <v>2605000</v>
      </c>
      <c r="P222" s="166" t="s">
        <v>54</v>
      </c>
      <c r="Q222" s="170">
        <v>2.605</v>
      </c>
      <c r="R222" s="170"/>
      <c r="S222" s="235"/>
      <c r="T222" s="235">
        <v>0</v>
      </c>
      <c r="U222" s="166"/>
      <c r="V222" s="170">
        <v>3.2491867273910211</v>
      </c>
      <c r="W222" s="170">
        <v>3.3651899389087547</v>
      </c>
      <c r="X222" s="234">
        <v>-208834.588827075</v>
      </c>
      <c r="Y222" s="278"/>
      <c r="Z222" s="234">
        <v>-208834.588827075</v>
      </c>
      <c r="AA222" s="235">
        <v>0</v>
      </c>
      <c r="AB222" s="102">
        <v>18</v>
      </c>
      <c r="AC222" s="166" t="s">
        <v>31</v>
      </c>
      <c r="AE222" s="117">
        <f>-IF($X222&gt;0,$X222*(1-VLOOKUP($D222,$AH$24:$AM$33,6,FALSE))*VLOOKUP($D222,$AH$24:$AM$33,IF(($G222-$B$2)/365&lt;1,4,5),FALSE),0)</f>
        <v>0</v>
      </c>
      <c r="AF222" s="117">
        <f>-IF($X222&lt;0,$X222*(1-VLOOKUP($AB222,$AH$15:$AM$21,6,FALSE))*VLOOKUP($AB222,$AH$15:$AM$21,5,FALSE),0)</f>
        <v>839.51504708484151</v>
      </c>
    </row>
    <row r="223" spans="1:32" ht="15.6" x14ac:dyDescent="0.3">
      <c r="A223" s="166">
        <v>2015</v>
      </c>
      <c r="B223" s="166" t="s">
        <v>134</v>
      </c>
      <c r="C223" s="166">
        <v>345</v>
      </c>
      <c r="D223" s="166" t="s">
        <v>46</v>
      </c>
      <c r="E223" s="167">
        <v>41897</v>
      </c>
      <c r="F223" s="167">
        <v>42242</v>
      </c>
      <c r="G223" s="167">
        <v>42244</v>
      </c>
      <c r="H223" s="166" t="s">
        <v>30</v>
      </c>
      <c r="I223" s="166" t="s">
        <v>29</v>
      </c>
      <c r="J223" s="166" t="s">
        <v>42</v>
      </c>
      <c r="K223" s="234">
        <v>-1000000</v>
      </c>
      <c r="L223" s="166" t="s">
        <v>30</v>
      </c>
      <c r="M223" s="166" t="s">
        <v>25</v>
      </c>
      <c r="N223" s="166" t="s">
        <v>53</v>
      </c>
      <c r="O223" s="235">
        <v>2400000</v>
      </c>
      <c r="P223" s="166" t="s">
        <v>54</v>
      </c>
      <c r="Q223" s="170">
        <v>2.4</v>
      </c>
      <c r="R223" s="170"/>
      <c r="S223" s="235"/>
      <c r="T223" s="235">
        <v>0</v>
      </c>
      <c r="U223" s="166"/>
      <c r="V223" s="170">
        <v>3.2491867273910211</v>
      </c>
      <c r="W223" s="170">
        <v>3.3961636875407959</v>
      </c>
      <c r="X223" s="235">
        <v>35.499084201446379</v>
      </c>
      <c r="Y223" s="277">
        <v>-215058.2893385487</v>
      </c>
      <c r="Z223" s="235">
        <v>0</v>
      </c>
      <c r="AA223" s="235">
        <v>35.499084201446379</v>
      </c>
      <c r="AB223" s="102">
        <v>18</v>
      </c>
      <c r="AC223" s="166" t="s">
        <v>31</v>
      </c>
      <c r="AE223" s="117">
        <f>-IF($X223&gt;0,$X223*(1-VLOOKUP($D223,$AH$24:$AM$33,6,FALSE))*VLOOKUP($D223,$AH$24:$AM$33,IF(($G223-$B$2)/365&lt;1,4,5),FALSE),0)</f>
        <v>-0.11288708776059947</v>
      </c>
      <c r="AF223" s="117">
        <f>-IF($X223&lt;0,$X223*(1-VLOOKUP($AB223,$AH$15:$AM$21,6,FALSE))*VLOOKUP($AB223,$AH$15:$AM$21,5,FALSE),0)</f>
        <v>0</v>
      </c>
    </row>
    <row r="224" spans="1:32" ht="15.6" x14ac:dyDescent="0.3">
      <c r="A224" s="166">
        <v>2015</v>
      </c>
      <c r="B224" s="166" t="s">
        <v>134</v>
      </c>
      <c r="C224" s="166">
        <v>346</v>
      </c>
      <c r="D224" s="166" t="s">
        <v>46</v>
      </c>
      <c r="E224" s="167">
        <v>41897</v>
      </c>
      <c r="F224" s="167">
        <v>42242</v>
      </c>
      <c r="G224" s="167">
        <v>42244</v>
      </c>
      <c r="H224" s="166" t="s">
        <v>24</v>
      </c>
      <c r="I224" s="166" t="s">
        <v>25</v>
      </c>
      <c r="J224" s="166" t="s">
        <v>42</v>
      </c>
      <c r="K224" s="234">
        <v>-1000000</v>
      </c>
      <c r="L224" s="166" t="s">
        <v>24</v>
      </c>
      <c r="M224" s="166" t="s">
        <v>29</v>
      </c>
      <c r="N224" s="166" t="s">
        <v>53</v>
      </c>
      <c r="O224" s="235">
        <v>2605000</v>
      </c>
      <c r="P224" s="166" t="s">
        <v>54</v>
      </c>
      <c r="Q224" s="170">
        <v>2.605</v>
      </c>
      <c r="R224" s="170"/>
      <c r="S224" s="235"/>
      <c r="T224" s="235">
        <v>0</v>
      </c>
      <c r="U224" s="166"/>
      <c r="V224" s="170">
        <v>3.2491867273910211</v>
      </c>
      <c r="W224" s="170">
        <v>3.3961636875407959</v>
      </c>
      <c r="X224" s="234">
        <v>-215093.78842275013</v>
      </c>
      <c r="Y224" s="278"/>
      <c r="Z224" s="234">
        <v>-215093.78842275013</v>
      </c>
      <c r="AA224" s="235">
        <v>0</v>
      </c>
      <c r="AB224" s="102">
        <v>18</v>
      </c>
      <c r="AC224" s="166" t="s">
        <v>31</v>
      </c>
      <c r="AE224" s="117">
        <f>-IF($X224&gt;0,$X224*(1-VLOOKUP($D224,$AH$24:$AM$33,6,FALSE))*VLOOKUP($D224,$AH$24:$AM$33,IF(($G224-$B$2)/365&lt;1,4,5),FALSE),0)</f>
        <v>0</v>
      </c>
      <c r="AF224" s="117">
        <f>-IF($X224&lt;0,$X224*(1-VLOOKUP($AB224,$AH$15:$AM$21,6,FALSE))*VLOOKUP($AB224,$AH$15:$AM$21,5,FALSE),0)</f>
        <v>864.67702945945553</v>
      </c>
    </row>
    <row r="225" spans="1:32" ht="15.6" x14ac:dyDescent="0.3">
      <c r="A225" s="166">
        <v>2015</v>
      </c>
      <c r="B225" s="166" t="s">
        <v>135</v>
      </c>
      <c r="C225" s="166">
        <v>347</v>
      </c>
      <c r="D225" s="166" t="s">
        <v>46</v>
      </c>
      <c r="E225" s="167">
        <v>41897</v>
      </c>
      <c r="F225" s="167">
        <v>42272</v>
      </c>
      <c r="G225" s="167">
        <v>42276</v>
      </c>
      <c r="H225" s="166" t="s">
        <v>30</v>
      </c>
      <c r="I225" s="166" t="s">
        <v>29</v>
      </c>
      <c r="J225" s="166" t="s">
        <v>42</v>
      </c>
      <c r="K225" s="234">
        <v>-1000000</v>
      </c>
      <c r="L225" s="166" t="s">
        <v>30</v>
      </c>
      <c r="M225" s="166" t="s">
        <v>25</v>
      </c>
      <c r="N225" s="166" t="s">
        <v>53</v>
      </c>
      <c r="O225" s="235">
        <v>2400000</v>
      </c>
      <c r="P225" s="166" t="s">
        <v>54</v>
      </c>
      <c r="Q225" s="170">
        <v>2.4</v>
      </c>
      <c r="R225" s="170"/>
      <c r="S225" s="235"/>
      <c r="T225" s="235">
        <v>0</v>
      </c>
      <c r="U225" s="166"/>
      <c r="V225" s="170">
        <v>3.2491867273910211</v>
      </c>
      <c r="W225" s="170">
        <v>3.4296239486648532</v>
      </c>
      <c r="X225" s="235">
        <v>50.343419414649794</v>
      </c>
      <c r="Y225" s="277">
        <v>-221553.85378593387</v>
      </c>
      <c r="Z225" s="235">
        <v>0</v>
      </c>
      <c r="AA225" s="235">
        <v>50.343419414649794</v>
      </c>
      <c r="AB225" s="102">
        <v>18</v>
      </c>
      <c r="AC225" s="166" t="s">
        <v>31</v>
      </c>
      <c r="AE225" s="117">
        <f>-IF($X225&gt;0,$X225*(1-VLOOKUP($D225,$AH$24:$AM$33,6,FALSE))*VLOOKUP($D225,$AH$24:$AM$33,IF(($G225-$B$2)/365&lt;1,4,5),FALSE),0)</f>
        <v>-0.16009207373858633</v>
      </c>
      <c r="AF225" s="117">
        <f>-IF($X225&lt;0,$X225*(1-VLOOKUP($AB225,$AH$15:$AM$21,6,FALSE))*VLOOKUP($AB225,$AH$15:$AM$21,5,FALSE),0)</f>
        <v>0</v>
      </c>
    </row>
    <row r="226" spans="1:32" ht="15.6" x14ac:dyDescent="0.3">
      <c r="A226" s="166">
        <v>2015</v>
      </c>
      <c r="B226" s="166" t="s">
        <v>135</v>
      </c>
      <c r="C226" s="166">
        <v>348</v>
      </c>
      <c r="D226" s="166" t="s">
        <v>46</v>
      </c>
      <c r="E226" s="167">
        <v>41897</v>
      </c>
      <c r="F226" s="167">
        <v>42272</v>
      </c>
      <c r="G226" s="167">
        <v>42276</v>
      </c>
      <c r="H226" s="166" t="s">
        <v>24</v>
      </c>
      <c r="I226" s="166" t="s">
        <v>25</v>
      </c>
      <c r="J226" s="166" t="s">
        <v>42</v>
      </c>
      <c r="K226" s="234">
        <v>-1000000</v>
      </c>
      <c r="L226" s="166" t="s">
        <v>24</v>
      </c>
      <c r="M226" s="166" t="s">
        <v>29</v>
      </c>
      <c r="N226" s="166" t="s">
        <v>53</v>
      </c>
      <c r="O226" s="235">
        <v>2605000</v>
      </c>
      <c r="P226" s="166" t="s">
        <v>54</v>
      </c>
      <c r="Q226" s="170">
        <v>2.605</v>
      </c>
      <c r="R226" s="170"/>
      <c r="S226" s="235"/>
      <c r="T226" s="235">
        <v>0</v>
      </c>
      <c r="U226" s="166"/>
      <c r="V226" s="170">
        <v>3.2491867273910211</v>
      </c>
      <c r="W226" s="170">
        <v>3.4296239486648532</v>
      </c>
      <c r="X226" s="234">
        <v>-221604.19720534852</v>
      </c>
      <c r="Y226" s="278"/>
      <c r="Z226" s="234">
        <v>-221604.19720534852</v>
      </c>
      <c r="AA226" s="235">
        <v>0</v>
      </c>
      <c r="AB226" s="102">
        <v>18</v>
      </c>
      <c r="AC226" s="166" t="s">
        <v>31</v>
      </c>
      <c r="AE226" s="117">
        <f>-IF($X226&gt;0,$X226*(1-VLOOKUP($D226,$AH$24:$AM$33,6,FALSE))*VLOOKUP($D226,$AH$24:$AM$33,IF(($G226-$B$2)/365&lt;1,4,5),FALSE),0)</f>
        <v>0</v>
      </c>
      <c r="AF226" s="117">
        <f>-IF($X226&lt;0,$X226*(1-VLOOKUP($AB226,$AH$15:$AM$21,6,FALSE))*VLOOKUP($AB226,$AH$15:$AM$21,5,FALSE),0)</f>
        <v>890.84887276550103</v>
      </c>
    </row>
    <row r="227" spans="1:32" ht="15.6" x14ac:dyDescent="0.3">
      <c r="A227" s="166">
        <v>2015</v>
      </c>
      <c r="B227" s="166" t="s">
        <v>136</v>
      </c>
      <c r="C227" s="166">
        <v>349</v>
      </c>
      <c r="D227" s="166" t="s">
        <v>46</v>
      </c>
      <c r="E227" s="167">
        <v>41897</v>
      </c>
      <c r="F227" s="167">
        <v>42304</v>
      </c>
      <c r="G227" s="167">
        <v>42306</v>
      </c>
      <c r="H227" s="166" t="s">
        <v>30</v>
      </c>
      <c r="I227" s="166" t="s">
        <v>29</v>
      </c>
      <c r="J227" s="166" t="s">
        <v>42</v>
      </c>
      <c r="K227" s="234">
        <v>-1000000</v>
      </c>
      <c r="L227" s="166" t="s">
        <v>30</v>
      </c>
      <c r="M227" s="166" t="s">
        <v>25</v>
      </c>
      <c r="N227" s="166" t="s">
        <v>53</v>
      </c>
      <c r="O227" s="235">
        <v>2400000</v>
      </c>
      <c r="P227" s="166" t="s">
        <v>54</v>
      </c>
      <c r="Q227" s="170">
        <v>2.4</v>
      </c>
      <c r="R227" s="170"/>
      <c r="S227" s="235"/>
      <c r="T227" s="235">
        <v>0</v>
      </c>
      <c r="U227" s="166"/>
      <c r="V227" s="170">
        <v>3.2491867273910211</v>
      </c>
      <c r="W227" s="170">
        <v>3.4573451759253371</v>
      </c>
      <c r="X227" s="235">
        <v>82.404810301891715</v>
      </c>
      <c r="Y227" s="277">
        <v>-226601.16547438258</v>
      </c>
      <c r="Z227" s="235">
        <v>0</v>
      </c>
      <c r="AA227" s="235">
        <v>82.404810301891715</v>
      </c>
      <c r="AB227" s="102">
        <v>18</v>
      </c>
      <c r="AC227" s="166" t="s">
        <v>31</v>
      </c>
      <c r="AE227" s="117">
        <f>-IF($X227&gt;0,$X227*(1-VLOOKUP($D227,$AH$24:$AM$33,6,FALSE))*VLOOKUP($D227,$AH$24:$AM$33,IF(($G227-$B$2)/365&lt;1,4,5),FALSE),0)</f>
        <v>-0.26204729676001565</v>
      </c>
      <c r="AF227" s="117">
        <f>-IF($X227&lt;0,$X227*(1-VLOOKUP($AB227,$AH$15:$AM$21,6,FALSE))*VLOOKUP($AB227,$AH$15:$AM$21,5,FALSE),0)</f>
        <v>0</v>
      </c>
    </row>
    <row r="228" spans="1:32" ht="15.6" x14ac:dyDescent="0.3">
      <c r="A228" s="166">
        <v>2015</v>
      </c>
      <c r="B228" s="166" t="s">
        <v>136</v>
      </c>
      <c r="C228" s="166">
        <v>350</v>
      </c>
      <c r="D228" s="166" t="s">
        <v>46</v>
      </c>
      <c r="E228" s="167">
        <v>41897</v>
      </c>
      <c r="F228" s="167">
        <v>42304</v>
      </c>
      <c r="G228" s="167">
        <v>42306</v>
      </c>
      <c r="H228" s="166" t="s">
        <v>24</v>
      </c>
      <c r="I228" s="166" t="s">
        <v>25</v>
      </c>
      <c r="J228" s="166" t="s">
        <v>42</v>
      </c>
      <c r="K228" s="234">
        <v>-1000000</v>
      </c>
      <c r="L228" s="166" t="s">
        <v>24</v>
      </c>
      <c r="M228" s="166" t="s">
        <v>29</v>
      </c>
      <c r="N228" s="166" t="s">
        <v>53</v>
      </c>
      <c r="O228" s="235">
        <v>2605000</v>
      </c>
      <c r="P228" s="166" t="s">
        <v>54</v>
      </c>
      <c r="Q228" s="170">
        <v>2.605</v>
      </c>
      <c r="R228" s="170"/>
      <c r="S228" s="235"/>
      <c r="T228" s="235">
        <v>0</v>
      </c>
      <c r="U228" s="166"/>
      <c r="V228" s="170">
        <v>3.2491867273910211</v>
      </c>
      <c r="W228" s="170">
        <v>3.4573451759253371</v>
      </c>
      <c r="X228" s="234">
        <v>-226683.57028468448</v>
      </c>
      <c r="Y228" s="278"/>
      <c r="Z228" s="234">
        <v>-226683.57028468448</v>
      </c>
      <c r="AA228" s="235">
        <v>0</v>
      </c>
      <c r="AB228" s="102">
        <v>18</v>
      </c>
      <c r="AC228" s="166" t="s">
        <v>31</v>
      </c>
      <c r="AE228" s="117">
        <f>-IF($X228&gt;0,$X228*(1-VLOOKUP($D228,$AH$24:$AM$33,6,FALSE))*VLOOKUP($D228,$AH$24:$AM$33,IF(($G228-$B$2)/365&lt;1,4,5),FALSE),0)</f>
        <v>0</v>
      </c>
      <c r="AF228" s="117">
        <f>-IF($X228&lt;0,$X228*(1-VLOOKUP($AB228,$AH$15:$AM$21,6,FALSE))*VLOOKUP($AB228,$AH$15:$AM$21,5,FALSE),0)</f>
        <v>911.26795254443164</v>
      </c>
    </row>
    <row r="229" spans="1:32" ht="15.6" x14ac:dyDescent="0.3">
      <c r="A229" s="166">
        <v>2015</v>
      </c>
      <c r="B229" s="166" t="s">
        <v>137</v>
      </c>
      <c r="C229" s="166">
        <v>351</v>
      </c>
      <c r="D229" s="166" t="s">
        <v>46</v>
      </c>
      <c r="E229" s="167">
        <v>41897</v>
      </c>
      <c r="F229" s="167">
        <v>42332</v>
      </c>
      <c r="G229" s="167">
        <v>42335</v>
      </c>
      <c r="H229" s="166" t="s">
        <v>30</v>
      </c>
      <c r="I229" s="166" t="s">
        <v>29</v>
      </c>
      <c r="J229" s="166" t="s">
        <v>42</v>
      </c>
      <c r="K229" s="234">
        <v>-1000000</v>
      </c>
      <c r="L229" s="166" t="s">
        <v>30</v>
      </c>
      <c r="M229" s="166" t="s">
        <v>25</v>
      </c>
      <c r="N229" s="166" t="s">
        <v>53</v>
      </c>
      <c r="O229" s="235">
        <v>2400000</v>
      </c>
      <c r="P229" s="166" t="s">
        <v>54</v>
      </c>
      <c r="Q229" s="170">
        <v>2.4</v>
      </c>
      <c r="R229" s="170"/>
      <c r="S229" s="235"/>
      <c r="T229" s="235">
        <v>0</v>
      </c>
      <c r="U229" s="166"/>
      <c r="V229" s="170">
        <v>3.2491867273910211</v>
      </c>
      <c r="W229" s="170">
        <v>3.4831983576464012</v>
      </c>
      <c r="X229" s="235">
        <v>117.12609047771244</v>
      </c>
      <c r="Y229" s="277">
        <v>-231087.34581668695</v>
      </c>
      <c r="Z229" s="235">
        <v>0</v>
      </c>
      <c r="AA229" s="235">
        <v>117.12609047771244</v>
      </c>
      <c r="AB229" s="102">
        <v>18</v>
      </c>
      <c r="AC229" s="166" t="s">
        <v>31</v>
      </c>
      <c r="AE229" s="117">
        <f>-IF($X229&gt;0,$X229*(1-VLOOKUP($D229,$AH$24:$AM$33,6,FALSE))*VLOOKUP($D229,$AH$24:$AM$33,IF(($G229-$B$2)/365&lt;1,4,5),FALSE),0)</f>
        <v>-0.37246096771912551</v>
      </c>
      <c r="AF229" s="117">
        <f>-IF($X229&lt;0,$X229*(1-VLOOKUP($AB229,$AH$15:$AM$21,6,FALSE))*VLOOKUP($AB229,$AH$15:$AM$21,5,FALSE),0)</f>
        <v>0</v>
      </c>
    </row>
    <row r="230" spans="1:32" ht="15.6" x14ac:dyDescent="0.3">
      <c r="A230" s="166">
        <v>2015</v>
      </c>
      <c r="B230" s="166" t="s">
        <v>137</v>
      </c>
      <c r="C230" s="166">
        <v>352</v>
      </c>
      <c r="D230" s="166" t="s">
        <v>46</v>
      </c>
      <c r="E230" s="167">
        <v>41897</v>
      </c>
      <c r="F230" s="167">
        <v>42332</v>
      </c>
      <c r="G230" s="167">
        <v>42335</v>
      </c>
      <c r="H230" s="166" t="s">
        <v>24</v>
      </c>
      <c r="I230" s="166" t="s">
        <v>25</v>
      </c>
      <c r="J230" s="166" t="s">
        <v>42</v>
      </c>
      <c r="K230" s="234">
        <v>-1000000</v>
      </c>
      <c r="L230" s="166" t="s">
        <v>24</v>
      </c>
      <c r="M230" s="166" t="s">
        <v>29</v>
      </c>
      <c r="N230" s="166" t="s">
        <v>53</v>
      </c>
      <c r="O230" s="235">
        <v>2605000</v>
      </c>
      <c r="P230" s="166" t="s">
        <v>54</v>
      </c>
      <c r="Q230" s="170">
        <v>2.605</v>
      </c>
      <c r="R230" s="170"/>
      <c r="S230" s="235"/>
      <c r="T230" s="235">
        <v>0</v>
      </c>
      <c r="U230" s="166"/>
      <c r="V230" s="170">
        <v>3.2491867273910211</v>
      </c>
      <c r="W230" s="170">
        <v>3.4831983576464012</v>
      </c>
      <c r="X230" s="234">
        <v>-231204.47190716467</v>
      </c>
      <c r="Y230" s="278"/>
      <c r="Z230" s="234">
        <v>-231204.47190716467</v>
      </c>
      <c r="AA230" s="235">
        <v>0</v>
      </c>
      <c r="AB230" s="102">
        <v>18</v>
      </c>
      <c r="AC230" s="166" t="s">
        <v>31</v>
      </c>
      <c r="AE230" s="117">
        <f>-IF($X230&gt;0,$X230*(1-VLOOKUP($D230,$AH$24:$AM$33,6,FALSE))*VLOOKUP($D230,$AH$24:$AM$33,IF(($G230-$B$2)/365&lt;1,4,5),FALSE),0)</f>
        <v>0</v>
      </c>
      <c r="AF230" s="117">
        <f>-IF($X230&lt;0,$X230*(1-VLOOKUP($AB230,$AH$15:$AM$21,6,FALSE))*VLOOKUP($AB230,$AH$15:$AM$21,5,FALSE),0)</f>
        <v>929.44197706680188</v>
      </c>
    </row>
    <row r="231" spans="1:32" ht="15.6" x14ac:dyDescent="0.3">
      <c r="A231" s="166">
        <v>2015</v>
      </c>
      <c r="B231" s="166" t="s">
        <v>138</v>
      </c>
      <c r="C231" s="166">
        <v>353</v>
      </c>
      <c r="D231" s="166" t="s">
        <v>46</v>
      </c>
      <c r="E231" s="167">
        <v>41897</v>
      </c>
      <c r="F231" s="167">
        <v>42366</v>
      </c>
      <c r="G231" s="167">
        <v>42368</v>
      </c>
      <c r="H231" s="166" t="s">
        <v>30</v>
      </c>
      <c r="I231" s="166" t="s">
        <v>29</v>
      </c>
      <c r="J231" s="166" t="s">
        <v>42</v>
      </c>
      <c r="K231" s="234">
        <v>-1000000</v>
      </c>
      <c r="L231" s="166" t="s">
        <v>30</v>
      </c>
      <c r="M231" s="166" t="s">
        <v>25</v>
      </c>
      <c r="N231" s="166" t="s">
        <v>53</v>
      </c>
      <c r="O231" s="235">
        <v>2400000</v>
      </c>
      <c r="P231" s="166" t="s">
        <v>54</v>
      </c>
      <c r="Q231" s="170">
        <v>2.4</v>
      </c>
      <c r="R231" s="170"/>
      <c r="S231" s="235"/>
      <c r="T231" s="235">
        <v>0</v>
      </c>
      <c r="U231" s="166"/>
      <c r="V231" s="170">
        <v>3.2491867273910211</v>
      </c>
      <c r="W231" s="170">
        <v>3.5124993719166717</v>
      </c>
      <c r="X231" s="235">
        <v>167.64390183741128</v>
      </c>
      <c r="Y231" s="277">
        <v>-235942.79850699517</v>
      </c>
      <c r="Z231" s="235">
        <v>0</v>
      </c>
      <c r="AA231" s="235">
        <v>167.64390183741128</v>
      </c>
      <c r="AB231" s="102">
        <v>18</v>
      </c>
      <c r="AC231" s="166" t="s">
        <v>31</v>
      </c>
      <c r="AE231" s="117">
        <f>-IF($X231&gt;0,$X231*(1-VLOOKUP($D231,$AH$24:$AM$33,6,FALSE))*VLOOKUP($D231,$AH$24:$AM$33,IF(($G231-$B$2)/365&lt;1,4,5),FALSE),0)</f>
        <v>-0.53310760784296785</v>
      </c>
      <c r="AF231" s="117">
        <f>-IF($X231&lt;0,$X231*(1-VLOOKUP($AB231,$AH$15:$AM$21,6,FALSE))*VLOOKUP($AB231,$AH$15:$AM$21,5,FALSE),0)</f>
        <v>0</v>
      </c>
    </row>
    <row r="232" spans="1:32" ht="15.6" x14ac:dyDescent="0.3">
      <c r="A232" s="171">
        <v>2015</v>
      </c>
      <c r="B232" s="171" t="s">
        <v>138</v>
      </c>
      <c r="C232" s="171">
        <v>354</v>
      </c>
      <c r="D232" s="171" t="s">
        <v>46</v>
      </c>
      <c r="E232" s="172">
        <v>41897</v>
      </c>
      <c r="F232" s="172">
        <v>42366</v>
      </c>
      <c r="G232" s="172">
        <v>42368</v>
      </c>
      <c r="H232" s="171" t="s">
        <v>24</v>
      </c>
      <c r="I232" s="171" t="s">
        <v>25</v>
      </c>
      <c r="J232" s="171" t="s">
        <v>42</v>
      </c>
      <c r="K232" s="188">
        <v>-1000000</v>
      </c>
      <c r="L232" s="171" t="s">
        <v>24</v>
      </c>
      <c r="M232" s="171" t="s">
        <v>29</v>
      </c>
      <c r="N232" s="171" t="s">
        <v>53</v>
      </c>
      <c r="O232" s="236">
        <v>2605000</v>
      </c>
      <c r="P232" s="171" t="s">
        <v>54</v>
      </c>
      <c r="Q232" s="173">
        <v>2.605</v>
      </c>
      <c r="R232" s="173"/>
      <c r="S232" s="236"/>
      <c r="T232" s="236">
        <v>0</v>
      </c>
      <c r="U232" s="171"/>
      <c r="V232" s="173">
        <v>3.2491867273910211</v>
      </c>
      <c r="W232" s="173">
        <v>3.5124993719166717</v>
      </c>
      <c r="X232" s="188">
        <v>-236110.44240883258</v>
      </c>
      <c r="Y232" s="306"/>
      <c r="Z232" s="188">
        <v>-236110.44240883258</v>
      </c>
      <c r="AA232" s="236">
        <v>0</v>
      </c>
      <c r="AB232" s="102">
        <v>18</v>
      </c>
      <c r="AC232" s="171" t="s">
        <v>31</v>
      </c>
      <c r="AE232" s="117">
        <f>-IF($X232&gt;0,$X232*(1-VLOOKUP($D232,$AH$24:$AM$33,6,FALSE))*VLOOKUP($D232,$AH$24:$AM$33,IF(($G232-$B$2)/365&lt;1,4,5),FALSE),0)</f>
        <v>0</v>
      </c>
      <c r="AF232" s="117">
        <f>-IF($X232&lt;0,$X232*(1-VLOOKUP($AB232,$AH$15:$AM$21,6,FALSE))*VLOOKUP($AB232,$AH$15:$AM$21,5,FALSE),0)</f>
        <v>949.16397848350687</v>
      </c>
    </row>
    <row r="233" spans="1:32" ht="15.6" x14ac:dyDescent="0.3">
      <c r="A233" s="174"/>
      <c r="B233" s="174"/>
      <c r="C233" s="174"/>
      <c r="D233" s="174"/>
      <c r="E233" s="175"/>
      <c r="F233" s="175"/>
      <c r="G233" s="175"/>
      <c r="H233" s="174"/>
      <c r="I233" s="174"/>
      <c r="J233" s="174"/>
      <c r="K233" s="208">
        <v>-9000000</v>
      </c>
      <c r="L233" s="174"/>
      <c r="M233" s="174"/>
      <c r="N233" s="174"/>
      <c r="O233" s="176">
        <v>21600000</v>
      </c>
      <c r="P233" s="174"/>
      <c r="Q233" s="177">
        <v>2.4</v>
      </c>
      <c r="R233" s="177"/>
      <c r="S233" s="176"/>
      <c r="T233" s="176"/>
      <c r="U233" s="174"/>
      <c r="V233" s="177"/>
      <c r="W233" s="177"/>
      <c r="X233" s="208">
        <v>-1925109.214749801</v>
      </c>
      <c r="Y233" s="208">
        <v>-1925109.214749801</v>
      </c>
      <c r="Z233" s="208">
        <v>-1925591.7101241795</v>
      </c>
      <c r="AA233" s="176">
        <v>482.49537437872016</v>
      </c>
      <c r="AB233" s="195"/>
      <c r="AC233" s="166"/>
      <c r="AE233" s="117"/>
      <c r="AF233" s="117"/>
    </row>
    <row r="234" spans="1:32" ht="15.6" x14ac:dyDescent="0.3">
      <c r="A234" s="174"/>
      <c r="B234" s="174"/>
      <c r="C234" s="174"/>
      <c r="D234" s="174"/>
      <c r="E234" s="175"/>
      <c r="F234" s="175"/>
      <c r="G234" s="175"/>
      <c r="H234" s="174"/>
      <c r="I234" s="174"/>
      <c r="J234" s="174"/>
      <c r="K234" s="176"/>
      <c r="L234" s="174"/>
      <c r="M234" s="174"/>
      <c r="N234" s="174"/>
      <c r="O234" s="176"/>
      <c r="P234" s="174"/>
      <c r="Q234" s="177"/>
      <c r="R234" s="177"/>
      <c r="S234" s="176"/>
      <c r="T234" s="176"/>
      <c r="U234" s="174"/>
      <c r="V234" s="177"/>
      <c r="W234" s="177"/>
      <c r="X234" s="176"/>
      <c r="Y234" s="176"/>
      <c r="Z234" s="176"/>
      <c r="AA234" s="176"/>
      <c r="AB234" s="102"/>
      <c r="AC234" s="166"/>
      <c r="AE234" s="117"/>
      <c r="AF234" s="117"/>
    </row>
    <row r="235" spans="1:32" ht="15.6" x14ac:dyDescent="0.3">
      <c r="A235" s="174"/>
      <c r="B235" s="174"/>
      <c r="C235" s="174"/>
      <c r="D235" s="174"/>
      <c r="E235" s="175"/>
      <c r="F235" s="175"/>
      <c r="G235" s="175"/>
      <c r="H235" s="174"/>
      <c r="I235" s="174" t="s">
        <v>139</v>
      </c>
      <c r="J235" s="174"/>
      <c r="K235" s="178">
        <v>-9000000</v>
      </c>
      <c r="L235" s="179"/>
      <c r="M235" s="179"/>
      <c r="N235" s="179"/>
      <c r="O235" s="180">
        <v>21600000</v>
      </c>
      <c r="P235" s="179"/>
      <c r="Q235" s="181">
        <v>2.4</v>
      </c>
      <c r="R235" s="181"/>
      <c r="S235" s="180"/>
      <c r="T235" s="180"/>
      <c r="U235" s="179"/>
      <c r="V235" s="181"/>
      <c r="W235" s="181"/>
      <c r="X235" s="178">
        <v>-1925109.214749801</v>
      </c>
      <c r="Y235" s="178">
        <v>-1925109.214749801</v>
      </c>
      <c r="Z235" s="178">
        <v>-1925591.7101241795</v>
      </c>
      <c r="AA235" s="180">
        <v>482.49537437872016</v>
      </c>
      <c r="AB235" s="102"/>
      <c r="AC235" s="166"/>
      <c r="AE235" s="117"/>
      <c r="AF235" s="117"/>
    </row>
    <row r="236" spans="1:32" ht="15.6" x14ac:dyDescent="0.3">
      <c r="A236" s="174"/>
      <c r="B236" s="174"/>
      <c r="C236" s="174"/>
      <c r="D236" s="174"/>
      <c r="E236" s="175"/>
      <c r="F236" s="175"/>
      <c r="G236" s="175"/>
      <c r="H236" s="174"/>
      <c r="I236" s="174"/>
      <c r="J236" s="174"/>
      <c r="K236" s="176"/>
      <c r="L236" s="174"/>
      <c r="M236" s="174"/>
      <c r="N236" s="174"/>
      <c r="O236" s="176"/>
      <c r="P236" s="174"/>
      <c r="Q236" s="177"/>
      <c r="R236" s="177"/>
      <c r="S236" s="176"/>
      <c r="T236" s="176"/>
      <c r="U236" s="174"/>
      <c r="V236" s="177"/>
      <c r="W236" s="177"/>
      <c r="X236" s="176"/>
      <c r="Y236" s="176"/>
      <c r="Z236" s="176"/>
      <c r="AA236" s="176"/>
      <c r="AB236" s="102"/>
      <c r="AC236" s="166"/>
      <c r="AE236" s="117"/>
      <c r="AF236" s="117"/>
    </row>
    <row r="237" spans="1:32" ht="15.6" x14ac:dyDescent="0.3">
      <c r="A237" s="182"/>
      <c r="B237" s="182"/>
      <c r="C237" s="182"/>
      <c r="D237" s="182"/>
      <c r="E237" s="183"/>
      <c r="F237" s="183"/>
      <c r="G237" s="183"/>
      <c r="H237" s="182"/>
      <c r="I237" s="182"/>
      <c r="J237" s="182"/>
      <c r="K237" s="184"/>
      <c r="L237" s="182"/>
      <c r="M237" s="182"/>
      <c r="N237" s="182"/>
      <c r="O237" s="184"/>
      <c r="P237" s="182"/>
      <c r="Q237" s="185" t="s">
        <v>55</v>
      </c>
      <c r="R237" s="185"/>
      <c r="S237" s="184"/>
      <c r="T237" s="184"/>
      <c r="U237" s="182"/>
      <c r="V237" s="181"/>
      <c r="W237" s="181"/>
      <c r="X237" s="178">
        <v>-73892567.42831409</v>
      </c>
      <c r="Y237" s="178">
        <v>-73892567.42831409</v>
      </c>
      <c r="Z237" s="178">
        <v>-49397233.877826378</v>
      </c>
      <c r="AA237" s="178">
        <v>-24495333.55048769</v>
      </c>
      <c r="AB237" s="102"/>
      <c r="AC237" s="166"/>
      <c r="AE237" s="117"/>
      <c r="AF237" s="117"/>
    </row>
    <row r="238" spans="1:32" ht="15.6" x14ac:dyDescent="0.3">
      <c r="A238" s="166"/>
      <c r="B238" s="166"/>
      <c r="C238" s="166"/>
      <c r="D238" s="166"/>
      <c r="E238" s="167"/>
      <c r="F238" s="167"/>
      <c r="G238" s="167"/>
      <c r="H238" s="166"/>
      <c r="I238" s="166"/>
      <c r="J238" s="166"/>
      <c r="K238" s="168"/>
      <c r="L238" s="166"/>
      <c r="M238" s="166"/>
      <c r="N238" s="166"/>
      <c r="O238" s="169"/>
      <c r="P238" s="166"/>
      <c r="Q238" s="170"/>
      <c r="R238" s="170"/>
      <c r="S238" s="112"/>
      <c r="T238" s="112"/>
      <c r="V238" s="170"/>
      <c r="W238" s="170"/>
      <c r="X238" s="187"/>
      <c r="Y238" s="277"/>
      <c r="Z238" s="187"/>
      <c r="AA238" s="187"/>
      <c r="AB238" s="102"/>
      <c r="AC238" s="166"/>
      <c r="AE238" s="117"/>
      <c r="AF238" s="117"/>
    </row>
    <row r="239" spans="1:32" ht="15.6" x14ac:dyDescent="0.3">
      <c r="A239" s="166"/>
      <c r="B239" s="166"/>
      <c r="C239" s="166"/>
      <c r="D239" s="166"/>
      <c r="E239" s="167"/>
      <c r="F239" s="167"/>
      <c r="G239" s="167"/>
      <c r="H239" s="166"/>
      <c r="I239" s="166"/>
      <c r="J239" s="166"/>
      <c r="K239" s="168"/>
      <c r="L239" s="166"/>
      <c r="M239" s="166"/>
      <c r="N239" s="166"/>
      <c r="O239" s="169"/>
      <c r="P239" s="166"/>
      <c r="Q239" s="170"/>
      <c r="R239" s="170"/>
      <c r="S239" s="112"/>
      <c r="T239" s="112"/>
      <c r="V239" s="170"/>
      <c r="W239" s="170"/>
      <c r="X239" s="186"/>
      <c r="Y239" s="277"/>
      <c r="Z239" s="186"/>
      <c r="AA239" s="186"/>
      <c r="AB239" s="102"/>
      <c r="AC239" s="166"/>
      <c r="AE239" s="117"/>
      <c r="AF239" s="117"/>
    </row>
    <row r="240" spans="1:32" ht="15.6" x14ac:dyDescent="0.3">
      <c r="A240" s="194"/>
      <c r="B240" s="194"/>
      <c r="C240" s="194"/>
      <c r="D240" s="194"/>
      <c r="E240" s="193"/>
      <c r="F240" s="193"/>
      <c r="G240" s="193"/>
      <c r="H240" s="194"/>
      <c r="I240" s="194"/>
      <c r="J240" s="194"/>
      <c r="K240" s="192"/>
      <c r="L240" s="194"/>
      <c r="M240" s="194"/>
      <c r="N240" s="194"/>
      <c r="O240" s="207"/>
      <c r="P240" s="194"/>
      <c r="Q240" s="191"/>
      <c r="R240" s="191"/>
      <c r="S240" s="206"/>
      <c r="T240" s="206"/>
      <c r="U240" s="205"/>
      <c r="V240" s="191"/>
      <c r="W240" s="191"/>
      <c r="X240" s="207"/>
      <c r="Y240" s="307"/>
      <c r="Z240" s="207"/>
      <c r="AA240" s="207"/>
      <c r="AB240" s="102"/>
      <c r="AC240" s="166"/>
      <c r="AE240" s="117"/>
      <c r="AF240" s="117"/>
    </row>
    <row r="241" spans="1:32" ht="15.6" x14ac:dyDescent="0.3">
      <c r="A241" s="194"/>
      <c r="B241" s="194"/>
      <c r="C241" s="194"/>
      <c r="D241" s="194"/>
      <c r="E241" s="193"/>
      <c r="F241" s="193"/>
      <c r="G241" s="193"/>
      <c r="H241" s="194"/>
      <c r="I241" s="194"/>
      <c r="J241" s="194"/>
      <c r="K241" s="192"/>
      <c r="L241" s="194"/>
      <c r="M241" s="194"/>
      <c r="N241" s="194"/>
      <c r="O241" s="207"/>
      <c r="P241" s="194"/>
      <c r="Q241" s="191"/>
      <c r="R241" s="191"/>
      <c r="S241" s="206"/>
      <c r="T241" s="206"/>
      <c r="U241" s="205"/>
      <c r="V241" s="191"/>
      <c r="W241" s="191"/>
      <c r="X241" s="192"/>
      <c r="Y241" s="307"/>
      <c r="Z241" s="192"/>
      <c r="AA241" s="192"/>
      <c r="AB241" s="102"/>
      <c r="AC241" s="166"/>
      <c r="AE241" s="117"/>
      <c r="AF241" s="117"/>
    </row>
    <row r="242" spans="1:32" ht="15.6" x14ac:dyDescent="0.3">
      <c r="A242" s="194"/>
      <c r="B242" s="194"/>
      <c r="C242" s="194"/>
      <c r="D242" s="194"/>
      <c r="E242" s="193"/>
      <c r="F242" s="193"/>
      <c r="G242" s="193"/>
      <c r="H242" s="194"/>
      <c r="I242" s="194"/>
      <c r="J242" s="194"/>
      <c r="K242" s="192"/>
      <c r="L242" s="194"/>
      <c r="M242" s="194"/>
      <c r="N242" s="194"/>
      <c r="O242" s="207"/>
      <c r="P242" s="194"/>
      <c r="Q242" s="191"/>
      <c r="R242" s="191"/>
      <c r="S242" s="206"/>
      <c r="T242" s="206"/>
      <c r="U242" s="205"/>
      <c r="V242" s="191"/>
      <c r="W242" s="191"/>
      <c r="X242" s="207"/>
      <c r="Y242" s="307"/>
      <c r="Z242" s="207"/>
      <c r="AA242" s="207"/>
      <c r="AB242" s="102"/>
      <c r="AC242" s="166"/>
      <c r="AE242" s="117"/>
      <c r="AF242" s="117"/>
    </row>
    <row r="243" spans="1:32" ht="15.6" x14ac:dyDescent="0.3">
      <c r="A243" s="194"/>
      <c r="B243" s="194"/>
      <c r="C243" s="194"/>
      <c r="D243" s="194"/>
      <c r="E243" s="193"/>
      <c r="F243" s="193"/>
      <c r="G243" s="193"/>
      <c r="H243" s="194"/>
      <c r="I243" s="194"/>
      <c r="J243" s="194"/>
      <c r="K243" s="192"/>
      <c r="L243" s="194"/>
      <c r="M243" s="194"/>
      <c r="N243" s="194"/>
      <c r="O243" s="207"/>
      <c r="P243" s="194"/>
      <c r="Q243" s="191"/>
      <c r="R243" s="191"/>
      <c r="S243" s="206"/>
      <c r="T243" s="206"/>
      <c r="U243" s="205"/>
      <c r="V243" s="191"/>
      <c r="W243" s="191"/>
      <c r="X243" s="192"/>
      <c r="Y243" s="307"/>
      <c r="Z243" s="192"/>
      <c r="AA243" s="192"/>
      <c r="AB243" s="102"/>
      <c r="AC243" s="166"/>
      <c r="AE243" s="117"/>
      <c r="AF243" s="117"/>
    </row>
    <row r="244" spans="1:32" ht="15.6" x14ac:dyDescent="0.3">
      <c r="A244" s="194"/>
      <c r="B244" s="194"/>
      <c r="C244" s="194"/>
      <c r="D244" s="194"/>
      <c r="E244" s="193"/>
      <c r="F244" s="193"/>
      <c r="G244" s="193"/>
      <c r="H244" s="194"/>
      <c r="I244" s="194"/>
      <c r="J244" s="194"/>
      <c r="K244" s="192"/>
      <c r="L244" s="194"/>
      <c r="M244" s="194"/>
      <c r="N244" s="194"/>
      <c r="O244" s="207"/>
      <c r="P244" s="194"/>
      <c r="Q244" s="191"/>
      <c r="R244" s="191"/>
      <c r="S244" s="206"/>
      <c r="T244" s="206"/>
      <c r="U244" s="205"/>
      <c r="V244" s="191"/>
      <c r="W244" s="191"/>
      <c r="X244" s="207"/>
      <c r="Y244" s="307"/>
      <c r="Z244" s="207"/>
      <c r="AA244" s="207"/>
      <c r="AB244" s="102"/>
      <c r="AC244" s="166"/>
      <c r="AE244" s="117"/>
      <c r="AF244" s="117"/>
    </row>
    <row r="245" spans="1:32" ht="15.6" x14ac:dyDescent="0.3">
      <c r="A245" s="194"/>
      <c r="B245" s="194"/>
      <c r="C245" s="194"/>
      <c r="D245" s="194"/>
      <c r="E245" s="193"/>
      <c r="F245" s="193"/>
      <c r="G245" s="193"/>
      <c r="H245" s="194"/>
      <c r="I245" s="194"/>
      <c r="J245" s="194"/>
      <c r="K245" s="192"/>
      <c r="L245" s="194"/>
      <c r="M245" s="194"/>
      <c r="N245" s="194"/>
      <c r="O245" s="207"/>
      <c r="P245" s="194"/>
      <c r="Q245" s="191"/>
      <c r="R245" s="191"/>
      <c r="S245" s="206"/>
      <c r="T245" s="206"/>
      <c r="U245" s="205"/>
      <c r="V245" s="191"/>
      <c r="W245" s="191"/>
      <c r="X245" s="192"/>
      <c r="Y245" s="307"/>
      <c r="Z245" s="192"/>
      <c r="AA245" s="192"/>
      <c r="AB245" s="102"/>
      <c r="AC245" s="166"/>
      <c r="AE245" s="117"/>
      <c r="AF245" s="117"/>
    </row>
    <row r="246" spans="1:32" ht="15.6" x14ac:dyDescent="0.3">
      <c r="A246" s="174"/>
      <c r="B246" s="174"/>
      <c r="C246" s="174"/>
      <c r="D246" s="174"/>
      <c r="E246" s="175"/>
      <c r="F246" s="175"/>
      <c r="G246" s="175"/>
      <c r="H246" s="174"/>
      <c r="I246" s="174"/>
      <c r="J246" s="174"/>
      <c r="K246" s="176"/>
      <c r="L246" s="174"/>
      <c r="M246" s="174"/>
      <c r="N246" s="174"/>
      <c r="O246" s="176"/>
      <c r="P246" s="174"/>
      <c r="Q246" s="177"/>
      <c r="R246" s="177"/>
      <c r="S246" s="206"/>
      <c r="T246" s="206"/>
      <c r="U246" s="205"/>
      <c r="V246" s="177"/>
      <c r="W246" s="177"/>
      <c r="X246" s="176"/>
      <c r="Y246" s="176"/>
      <c r="Z246" s="176"/>
      <c r="AA246" s="176"/>
      <c r="AB246" s="102"/>
      <c r="AC246" s="166"/>
      <c r="AE246" s="117"/>
      <c r="AF246" s="117"/>
    </row>
    <row r="247" spans="1:32" ht="15.6" x14ac:dyDescent="0.3">
      <c r="A247" s="174"/>
      <c r="B247" s="174"/>
      <c r="C247" s="174"/>
      <c r="D247" s="174"/>
      <c r="E247" s="175"/>
      <c r="F247" s="175"/>
      <c r="G247" s="175"/>
      <c r="H247" s="174"/>
      <c r="I247" s="174"/>
      <c r="J247" s="174"/>
      <c r="K247" s="208"/>
      <c r="L247" s="174"/>
      <c r="M247" s="174"/>
      <c r="N247" s="174"/>
      <c r="O247" s="176"/>
      <c r="P247" s="174"/>
      <c r="Q247" s="177"/>
      <c r="R247" s="177"/>
      <c r="S247" s="206"/>
      <c r="T247" s="206"/>
      <c r="U247" s="205"/>
      <c r="V247" s="177"/>
      <c r="W247" s="177"/>
      <c r="X247" s="208"/>
      <c r="Y247" s="208"/>
      <c r="Z247" s="208"/>
      <c r="AA247" s="208"/>
      <c r="AB247" s="102"/>
      <c r="AC247" s="166"/>
      <c r="AE247" s="117"/>
      <c r="AF247" s="117"/>
    </row>
    <row r="248" spans="1:32" ht="15.6" x14ac:dyDescent="0.3">
      <c r="A248" s="174"/>
      <c r="B248" s="174"/>
      <c r="C248" s="174"/>
      <c r="D248" s="174"/>
      <c r="E248" s="175"/>
      <c r="F248" s="175"/>
      <c r="G248" s="175"/>
      <c r="H248" s="174"/>
      <c r="I248" s="174"/>
      <c r="J248" s="174"/>
      <c r="K248" s="176"/>
      <c r="L248" s="174"/>
      <c r="M248" s="174"/>
      <c r="N248" s="174"/>
      <c r="O248" s="176"/>
      <c r="P248" s="174"/>
      <c r="Q248" s="177"/>
      <c r="R248" s="177"/>
      <c r="S248" s="206"/>
      <c r="T248" s="206"/>
      <c r="U248" s="205"/>
      <c r="V248" s="177"/>
      <c r="W248" s="177"/>
      <c r="X248" s="176"/>
      <c r="Y248" s="176"/>
      <c r="Z248" s="176"/>
      <c r="AA248" s="176"/>
      <c r="AB248" s="102"/>
      <c r="AC248" s="166"/>
      <c r="AE248" s="117"/>
      <c r="AF248" s="117"/>
    </row>
    <row r="249" spans="1:32" ht="15.6" x14ac:dyDescent="0.3">
      <c r="A249" s="174"/>
      <c r="B249" s="174"/>
      <c r="C249" s="174"/>
      <c r="D249" s="174"/>
      <c r="E249" s="175"/>
      <c r="F249" s="175"/>
      <c r="G249" s="175"/>
      <c r="H249" s="174"/>
      <c r="I249" s="174"/>
      <c r="J249" s="174"/>
      <c r="K249" s="176"/>
      <c r="L249" s="174"/>
      <c r="M249" s="174"/>
      <c r="N249" s="174"/>
      <c r="O249" s="176"/>
      <c r="P249" s="174"/>
      <c r="Q249" s="177"/>
      <c r="R249" s="177"/>
      <c r="S249" s="206"/>
      <c r="T249" s="206"/>
      <c r="U249" s="205"/>
      <c r="V249" s="177"/>
      <c r="W249" s="177"/>
      <c r="X249" s="208"/>
      <c r="Y249" s="208"/>
      <c r="Z249" s="208"/>
      <c r="AA249" s="208"/>
      <c r="AB249" s="102"/>
      <c r="AC249" s="166"/>
      <c r="AE249" s="117"/>
      <c r="AF249" s="117"/>
    </row>
    <row r="250" spans="1:32" ht="15.6" x14ac:dyDescent="0.3">
      <c r="A250" s="205"/>
      <c r="B250" s="205"/>
      <c r="C250" s="205"/>
      <c r="D250" s="205"/>
      <c r="E250" s="190"/>
      <c r="F250" s="190"/>
      <c r="G250" s="190"/>
      <c r="H250" s="205"/>
      <c r="I250" s="205"/>
      <c r="J250" s="205"/>
      <c r="K250" s="206"/>
      <c r="L250" s="205"/>
      <c r="M250" s="205"/>
      <c r="N250" s="205"/>
      <c r="O250" s="206"/>
      <c r="P250" s="205"/>
      <c r="Q250" s="189"/>
      <c r="R250" s="189"/>
      <c r="S250" s="206"/>
      <c r="T250" s="206"/>
      <c r="U250" s="205"/>
      <c r="V250" s="189"/>
      <c r="W250" s="189"/>
      <c r="X250" s="206"/>
      <c r="Y250" s="206"/>
      <c r="Z250" s="206"/>
      <c r="AA250" s="206"/>
      <c r="AB250" s="102"/>
      <c r="AC250" s="166"/>
      <c r="AE250" s="117"/>
      <c r="AF250" s="117"/>
    </row>
    <row r="251" spans="1:32" ht="15.6" x14ac:dyDescent="0.3">
      <c r="A251" s="205"/>
      <c r="B251" s="205"/>
      <c r="C251" s="205"/>
      <c r="D251" s="205"/>
      <c r="E251" s="190"/>
      <c r="F251" s="190"/>
      <c r="G251" s="190"/>
      <c r="H251" s="205"/>
      <c r="I251" s="205"/>
      <c r="J251" s="205"/>
      <c r="K251" s="206"/>
      <c r="L251" s="205"/>
      <c r="M251" s="205"/>
      <c r="N251" s="205"/>
      <c r="O251" s="206"/>
      <c r="P251" s="205"/>
      <c r="Q251" s="189"/>
      <c r="R251" s="189"/>
      <c r="S251" s="206"/>
      <c r="T251" s="206"/>
      <c r="U251" s="205"/>
      <c r="V251" s="189"/>
      <c r="W251" s="189"/>
      <c r="X251" s="206"/>
      <c r="Y251" s="206"/>
      <c r="Z251" s="206"/>
      <c r="AA251" s="206"/>
      <c r="AB251" s="102"/>
      <c r="AC251" s="166"/>
      <c r="AE251" s="117"/>
      <c r="AF251" s="117"/>
    </row>
    <row r="252" spans="1:32" ht="15.6" x14ac:dyDescent="0.3">
      <c r="A252" s="205"/>
      <c r="B252" s="205"/>
      <c r="C252" s="205"/>
      <c r="D252" s="205"/>
      <c r="E252" s="190"/>
      <c r="F252" s="190"/>
      <c r="G252" s="190"/>
      <c r="H252" s="205"/>
      <c r="I252" s="205"/>
      <c r="J252" s="205"/>
      <c r="K252" s="206"/>
      <c r="L252" s="205"/>
      <c r="M252" s="205"/>
      <c r="N252" s="205"/>
      <c r="O252" s="206"/>
      <c r="P252" s="205"/>
      <c r="Q252" s="189"/>
      <c r="R252" s="189"/>
      <c r="S252" s="206"/>
      <c r="T252" s="206"/>
      <c r="U252" s="205"/>
      <c r="V252" s="189"/>
      <c r="W252" s="189"/>
      <c r="X252" s="206"/>
      <c r="Y252" s="206"/>
      <c r="Z252" s="206"/>
      <c r="AA252" s="206"/>
      <c r="AB252" s="102"/>
      <c r="AC252" s="166"/>
      <c r="AE252" s="117"/>
      <c r="AF252" s="117"/>
    </row>
    <row r="253" spans="1:32" ht="15.6" x14ac:dyDescent="0.3">
      <c r="A253" s="205"/>
      <c r="B253" s="205"/>
      <c r="C253" s="205"/>
      <c r="D253" s="205"/>
      <c r="E253" s="190"/>
      <c r="F253" s="190"/>
      <c r="G253" s="190"/>
      <c r="H253" s="205"/>
      <c r="I253" s="205"/>
      <c r="J253" s="205"/>
      <c r="K253" s="206"/>
      <c r="L253" s="205"/>
      <c r="M253" s="205"/>
      <c r="N253" s="205"/>
      <c r="O253" s="206"/>
      <c r="P253" s="205"/>
      <c r="Q253" s="189"/>
      <c r="R253" s="189"/>
      <c r="S253" s="206"/>
      <c r="T253" s="206"/>
      <c r="U253" s="205"/>
      <c r="V253" s="189"/>
      <c r="W253" s="189"/>
      <c r="X253" s="206"/>
      <c r="Y253" s="206"/>
      <c r="Z253" s="206"/>
      <c r="AA253" s="206"/>
      <c r="AB253" s="102"/>
      <c r="AC253" s="166"/>
      <c r="AE253" s="117"/>
      <c r="AF253" s="117"/>
    </row>
    <row r="254" spans="1:32" ht="15.6" x14ac:dyDescent="0.3">
      <c r="A254" s="205"/>
      <c r="B254" s="205"/>
      <c r="C254" s="205"/>
      <c r="D254" s="205"/>
      <c r="E254" s="190"/>
      <c r="F254" s="190"/>
      <c r="G254" s="190"/>
      <c r="H254" s="205"/>
      <c r="I254" s="205"/>
      <c r="J254" s="205"/>
      <c r="K254" s="206"/>
      <c r="L254" s="205"/>
      <c r="M254" s="205"/>
      <c r="N254" s="205"/>
      <c r="O254" s="206"/>
      <c r="P254" s="205"/>
      <c r="Q254" s="189"/>
      <c r="R254" s="189"/>
      <c r="S254" s="206"/>
      <c r="T254" s="206"/>
      <c r="U254" s="205"/>
      <c r="V254" s="189"/>
      <c r="W254" s="189"/>
      <c r="X254" s="206"/>
      <c r="Y254" s="206"/>
      <c r="Z254" s="206"/>
      <c r="AA254" s="206"/>
      <c r="AB254" s="102"/>
      <c r="AC254" s="166"/>
      <c r="AE254" s="117"/>
      <c r="AF254" s="117"/>
    </row>
    <row r="255" spans="1:32" ht="15.6" x14ac:dyDescent="0.3">
      <c r="A255" s="205"/>
      <c r="B255" s="205"/>
      <c r="C255" s="205"/>
      <c r="D255" s="205"/>
      <c r="E255" s="190"/>
      <c r="F255" s="190"/>
      <c r="G255" s="190"/>
      <c r="H255" s="205"/>
      <c r="I255" s="205"/>
      <c r="J255" s="205"/>
      <c r="K255" s="206"/>
      <c r="L255" s="205"/>
      <c r="M255" s="205"/>
      <c r="N255" s="205"/>
      <c r="O255" s="206"/>
      <c r="P255" s="205"/>
      <c r="Q255" s="189"/>
      <c r="R255" s="189"/>
      <c r="S255" s="206"/>
      <c r="T255" s="206"/>
      <c r="U255" s="205"/>
      <c r="V255" s="189"/>
      <c r="W255" s="189"/>
      <c r="X255" s="206"/>
      <c r="Y255" s="206"/>
      <c r="Z255" s="206"/>
      <c r="AA255" s="206"/>
      <c r="AB255" s="106"/>
      <c r="AC255" s="194"/>
      <c r="AD255" s="205"/>
      <c r="AE255" s="117"/>
      <c r="AF255" s="117"/>
    </row>
    <row r="256" spans="1:32" ht="15.6" x14ac:dyDescent="0.3">
      <c r="A256" s="205"/>
      <c r="B256" s="205"/>
      <c r="C256" s="205"/>
      <c r="D256" s="205"/>
      <c r="E256" s="190"/>
      <c r="F256" s="190"/>
      <c r="G256" s="190"/>
      <c r="H256" s="205"/>
      <c r="I256" s="205"/>
      <c r="J256" s="205"/>
      <c r="K256" s="206"/>
      <c r="L256" s="205"/>
      <c r="M256" s="205"/>
      <c r="N256" s="205"/>
      <c r="O256" s="206"/>
      <c r="P256" s="205"/>
      <c r="Q256" s="189"/>
      <c r="R256" s="189"/>
      <c r="S256" s="206"/>
      <c r="T256" s="206"/>
      <c r="U256" s="205"/>
      <c r="V256" s="189"/>
      <c r="W256" s="189"/>
      <c r="X256" s="206"/>
      <c r="Y256" s="206"/>
      <c r="Z256" s="206"/>
      <c r="AA256" s="206"/>
      <c r="AB256" s="106"/>
      <c r="AC256" s="194"/>
      <c r="AD256" s="205"/>
      <c r="AE256" s="117"/>
      <c r="AF256" s="117"/>
    </row>
    <row r="257" spans="4:32" ht="15.6" x14ac:dyDescent="0.3">
      <c r="D257" s="96"/>
      <c r="Q257" s="113"/>
      <c r="R257" s="113"/>
      <c r="S257" s="112"/>
      <c r="T257" s="112"/>
      <c r="AB257" s="106"/>
      <c r="AC257" s="194"/>
      <c r="AD257" s="205"/>
      <c r="AE257" s="117"/>
      <c r="AF257" s="117"/>
    </row>
    <row r="258" spans="4:32" ht="15.6" x14ac:dyDescent="0.3">
      <c r="D258" s="96"/>
      <c r="Q258" s="113"/>
      <c r="R258" s="113"/>
      <c r="S258" s="112"/>
      <c r="T258" s="112"/>
      <c r="AB258" s="106"/>
      <c r="AC258" s="194"/>
      <c r="AD258" s="205"/>
      <c r="AE258" s="117"/>
      <c r="AF258" s="117"/>
    </row>
    <row r="259" spans="4:32" ht="15.6" x14ac:dyDescent="0.3">
      <c r="D259" s="96"/>
      <c r="Q259" s="113"/>
      <c r="R259" s="113"/>
      <c r="S259" s="112"/>
      <c r="T259" s="112"/>
      <c r="AB259" s="106"/>
      <c r="AC259" s="194"/>
      <c r="AD259" s="205"/>
      <c r="AE259" s="117"/>
      <c r="AF259" s="117"/>
    </row>
    <row r="260" spans="4:32" ht="15.6" x14ac:dyDescent="0.3">
      <c r="D260" s="96"/>
      <c r="Q260" s="113"/>
      <c r="R260" s="113"/>
      <c r="S260" s="112"/>
      <c r="T260" s="112"/>
      <c r="AB260" s="106"/>
      <c r="AC260" s="194"/>
      <c r="AD260" s="205"/>
      <c r="AE260" s="204"/>
      <c r="AF260" s="117"/>
    </row>
    <row r="261" spans="4:32" ht="15.6" x14ac:dyDescent="0.3">
      <c r="D261" s="96"/>
      <c r="Q261" s="113"/>
      <c r="R261" s="113"/>
      <c r="S261" s="112"/>
      <c r="T261" s="112"/>
      <c r="AB261" s="203"/>
      <c r="AC261" s="174"/>
      <c r="AD261" s="205"/>
      <c r="AE261" s="205"/>
      <c r="AF261" s="117"/>
    </row>
    <row r="262" spans="4:32" ht="15.6" x14ac:dyDescent="0.3">
      <c r="D262" s="96"/>
      <c r="Q262" s="113"/>
      <c r="R262" s="113"/>
      <c r="S262" s="112"/>
      <c r="T262" s="112"/>
      <c r="AB262" s="203"/>
      <c r="AC262" s="174"/>
      <c r="AD262" s="205"/>
      <c r="AE262" s="205"/>
      <c r="AF262" s="117"/>
    </row>
    <row r="263" spans="4:32" ht="15.6" x14ac:dyDescent="0.3">
      <c r="D263" s="96"/>
      <c r="Q263" s="113"/>
      <c r="R263" s="113"/>
      <c r="S263" s="112"/>
      <c r="T263" s="112"/>
      <c r="AB263" s="203"/>
      <c r="AC263" s="174"/>
      <c r="AD263" s="205"/>
      <c r="AE263" s="205"/>
      <c r="AF263" s="117"/>
    </row>
    <row r="264" spans="4:32" ht="15.6" x14ac:dyDescent="0.3">
      <c r="D264" s="96"/>
      <c r="Q264" s="113"/>
      <c r="R264" s="113"/>
      <c r="S264" s="112"/>
      <c r="T264" s="112"/>
      <c r="AB264" s="203"/>
      <c r="AC264" s="174"/>
      <c r="AD264" s="205"/>
      <c r="AE264" s="205"/>
      <c r="AF264" s="117"/>
    </row>
    <row r="265" spans="4:32" ht="15.6" x14ac:dyDescent="0.3">
      <c r="D265" s="96"/>
      <c r="Q265" s="113"/>
      <c r="R265" s="113"/>
      <c r="S265" s="112"/>
      <c r="T265" s="112"/>
      <c r="AB265" s="205"/>
      <c r="AC265" s="205"/>
      <c r="AD265" s="205"/>
      <c r="AE265" s="205"/>
      <c r="AF265" s="117"/>
    </row>
    <row r="266" spans="4:32" ht="15.6" x14ac:dyDescent="0.3">
      <c r="D266" s="96"/>
      <c r="Q266" s="113"/>
      <c r="R266" s="113"/>
      <c r="S266" s="112"/>
      <c r="T266" s="112"/>
      <c r="AB266" s="205"/>
      <c r="AC266" s="205"/>
      <c r="AD266" s="205"/>
      <c r="AE266" s="205"/>
      <c r="AF266" s="117"/>
    </row>
    <row r="267" spans="4:32" ht="15.6" x14ac:dyDescent="0.3">
      <c r="D267" s="96"/>
      <c r="Q267" s="113"/>
      <c r="R267" s="113"/>
      <c r="S267" s="112"/>
      <c r="T267" s="112"/>
      <c r="AB267" s="205"/>
      <c r="AC267" s="205"/>
      <c r="AD267" s="205"/>
      <c r="AE267" s="205"/>
      <c r="AF267" s="117"/>
    </row>
    <row r="268" spans="4:32" ht="15.6" x14ac:dyDescent="0.3">
      <c r="D268" s="96"/>
      <c r="Q268" s="113"/>
      <c r="R268" s="113"/>
      <c r="S268" s="112"/>
      <c r="T268" s="112"/>
      <c r="AB268" s="205"/>
      <c r="AC268" s="205"/>
      <c r="AD268" s="205"/>
      <c r="AE268" s="205"/>
      <c r="AF268" s="117"/>
    </row>
    <row r="269" spans="4:32" ht="15.6" x14ac:dyDescent="0.3">
      <c r="D269" s="96"/>
      <c r="Q269" s="113"/>
      <c r="R269" s="113"/>
      <c r="S269" s="112"/>
      <c r="T269" s="112"/>
      <c r="AB269" s="205"/>
      <c r="AC269" s="205"/>
      <c r="AD269" s="205"/>
      <c r="AE269" s="205"/>
      <c r="AF269" s="117"/>
    </row>
    <row r="270" spans="4:32" x14ac:dyDescent="0.3">
      <c r="D270" s="96"/>
      <c r="Q270" s="113"/>
      <c r="R270" s="113"/>
      <c r="S270" s="112"/>
      <c r="T270" s="112"/>
      <c r="AB270" s="205"/>
      <c r="AC270" s="205"/>
      <c r="AD270" s="205"/>
      <c r="AE270" s="205"/>
      <c r="AF270" s="205"/>
    </row>
    <row r="271" spans="4:32" x14ac:dyDescent="0.3">
      <c r="D271" s="96"/>
      <c r="Q271" s="113"/>
      <c r="R271" s="113"/>
      <c r="S271" s="112"/>
      <c r="T271" s="112"/>
      <c r="AB271" s="205"/>
      <c r="AC271" s="205"/>
      <c r="AD271" s="205"/>
      <c r="AE271" s="205"/>
      <c r="AF271" s="205"/>
    </row>
    <row r="272" spans="4:32" x14ac:dyDescent="0.3">
      <c r="D272" s="96"/>
      <c r="Q272" s="113"/>
      <c r="R272" s="113"/>
      <c r="S272" s="112"/>
      <c r="T272" s="112"/>
    </row>
    <row r="273" spans="4:20" x14ac:dyDescent="0.3">
      <c r="D273" s="96"/>
      <c r="Q273" s="113"/>
      <c r="R273" s="113"/>
      <c r="S273" s="112"/>
      <c r="T273" s="112"/>
    </row>
    <row r="274" spans="4:20" x14ac:dyDescent="0.3">
      <c r="D274" s="96"/>
      <c r="Q274" s="113"/>
      <c r="R274" s="113"/>
      <c r="S274" s="112"/>
      <c r="T274" s="112"/>
    </row>
    <row r="275" spans="4:20" x14ac:dyDescent="0.3">
      <c r="D275" s="96"/>
      <c r="Q275" s="113"/>
      <c r="R275" s="113"/>
      <c r="S275" s="112"/>
      <c r="T275" s="112"/>
    </row>
    <row r="276" spans="4:20" x14ac:dyDescent="0.3">
      <c r="D276" s="96"/>
      <c r="Q276" s="113"/>
      <c r="R276" s="113"/>
      <c r="S276" s="112"/>
      <c r="T276" s="112"/>
    </row>
    <row r="277" spans="4:20" x14ac:dyDescent="0.3">
      <c r="D277" s="96"/>
      <c r="Q277" s="113"/>
      <c r="R277" s="113"/>
      <c r="S277" s="112"/>
      <c r="T277" s="112"/>
    </row>
    <row r="278" spans="4:20" x14ac:dyDescent="0.3">
      <c r="D278" s="96"/>
      <c r="Q278" s="113"/>
      <c r="R278" s="113"/>
      <c r="S278" s="112"/>
      <c r="T278" s="112"/>
    </row>
    <row r="279" spans="4:20" x14ac:dyDescent="0.3">
      <c r="D279" s="96"/>
      <c r="Q279" s="113"/>
      <c r="R279" s="113"/>
      <c r="S279" s="112"/>
      <c r="T279" s="112"/>
    </row>
    <row r="280" spans="4:20" x14ac:dyDescent="0.3">
      <c r="D280" s="96"/>
      <c r="Q280" s="113"/>
      <c r="R280" s="113"/>
      <c r="S280" s="112"/>
      <c r="T280" s="112"/>
    </row>
    <row r="281" spans="4:20" x14ac:dyDescent="0.3">
      <c r="D281" s="96"/>
      <c r="Q281" s="113"/>
      <c r="R281" s="113"/>
      <c r="S281" s="112"/>
      <c r="T281" s="112"/>
    </row>
    <row r="282" spans="4:20" x14ac:dyDescent="0.3">
      <c r="D282" s="96"/>
      <c r="Q282" s="113"/>
      <c r="R282" s="113"/>
      <c r="S282" s="112"/>
      <c r="T282" s="112"/>
    </row>
    <row r="283" spans="4:20" x14ac:dyDescent="0.3">
      <c r="D283" s="96"/>
      <c r="Q283" s="113"/>
      <c r="R283" s="113"/>
      <c r="S283" s="112"/>
      <c r="T283" s="112"/>
    </row>
    <row r="284" spans="4:20" x14ac:dyDescent="0.3">
      <c r="D284" s="96"/>
      <c r="Q284" s="113"/>
      <c r="R284" s="113"/>
      <c r="S284" s="112"/>
      <c r="T284" s="112"/>
    </row>
    <row r="285" spans="4:20" x14ac:dyDescent="0.3">
      <c r="D285" s="96"/>
      <c r="Q285" s="113"/>
      <c r="R285" s="113"/>
      <c r="S285" s="112"/>
      <c r="T285" s="112"/>
    </row>
    <row r="286" spans="4:20" x14ac:dyDescent="0.3">
      <c r="D286" s="96"/>
      <c r="Q286" s="113"/>
      <c r="R286" s="113"/>
      <c r="S286" s="112"/>
      <c r="T286" s="112"/>
    </row>
    <row r="287" spans="4:20" x14ac:dyDescent="0.3">
      <c r="D287" s="96"/>
      <c r="Q287" s="113"/>
      <c r="R287" s="113"/>
      <c r="S287" s="112"/>
      <c r="T287" s="112"/>
    </row>
    <row r="288" spans="4:20" x14ac:dyDescent="0.3">
      <c r="D288" s="96"/>
      <c r="Q288" s="113"/>
      <c r="R288" s="113"/>
      <c r="S288" s="112"/>
      <c r="T288" s="112"/>
    </row>
    <row r="289" spans="4:20" x14ac:dyDescent="0.3">
      <c r="D289" s="96"/>
      <c r="Q289" s="113"/>
      <c r="R289" s="113"/>
      <c r="S289" s="112"/>
      <c r="T289" s="112"/>
    </row>
    <row r="290" spans="4:20" x14ac:dyDescent="0.3">
      <c r="D290" s="96"/>
      <c r="Q290" s="113"/>
      <c r="R290" s="113"/>
      <c r="S290" s="112"/>
      <c r="T290" s="112"/>
    </row>
    <row r="291" spans="4:20" x14ac:dyDescent="0.3">
      <c r="D291" s="96"/>
      <c r="Q291" s="113"/>
      <c r="R291" s="113"/>
      <c r="S291" s="112"/>
      <c r="T291" s="112"/>
    </row>
    <row r="292" spans="4:20" x14ac:dyDescent="0.3">
      <c r="D292" s="96"/>
      <c r="Q292" s="113"/>
      <c r="R292" s="113"/>
      <c r="S292" s="112"/>
      <c r="T292" s="112"/>
    </row>
    <row r="293" spans="4:20" x14ac:dyDescent="0.3">
      <c r="D293" s="96"/>
      <c r="Q293" s="113"/>
      <c r="R293" s="113"/>
      <c r="S293" s="112"/>
      <c r="T293" s="112"/>
    </row>
    <row r="294" spans="4:20" x14ac:dyDescent="0.3">
      <c r="D294" s="96"/>
      <c r="Q294" s="113"/>
      <c r="R294" s="113"/>
      <c r="S294" s="112"/>
      <c r="T294" s="112"/>
    </row>
    <row r="295" spans="4:20" x14ac:dyDescent="0.3">
      <c r="D295" s="96"/>
      <c r="Q295" s="113"/>
      <c r="R295" s="113"/>
      <c r="S295" s="112"/>
      <c r="T295" s="112"/>
    </row>
    <row r="296" spans="4:20" x14ac:dyDescent="0.3">
      <c r="D296" s="96"/>
      <c r="Q296" s="113"/>
      <c r="R296" s="113"/>
      <c r="S296" s="112"/>
      <c r="T296" s="112"/>
    </row>
    <row r="297" spans="4:20" x14ac:dyDescent="0.3">
      <c r="D297" s="96"/>
      <c r="Q297" s="113"/>
      <c r="R297" s="113"/>
      <c r="S297" s="112"/>
      <c r="T297" s="112"/>
    </row>
    <row r="298" spans="4:20" x14ac:dyDescent="0.3">
      <c r="D298" s="96"/>
      <c r="Q298" s="113"/>
      <c r="R298" s="113"/>
      <c r="S298" s="112"/>
      <c r="T298" s="112"/>
    </row>
    <row r="299" spans="4:20" x14ac:dyDescent="0.3">
      <c r="D299" s="96"/>
      <c r="Q299" s="113"/>
      <c r="R299" s="113"/>
      <c r="S299" s="112"/>
      <c r="T299" s="112"/>
    </row>
    <row r="300" spans="4:20" x14ac:dyDescent="0.3">
      <c r="D300" s="96"/>
      <c r="Q300" s="113"/>
      <c r="R300" s="113"/>
      <c r="S300" s="112"/>
      <c r="T300" s="112"/>
    </row>
    <row r="301" spans="4:20" x14ac:dyDescent="0.3">
      <c r="D301" s="96"/>
      <c r="Q301" s="113"/>
      <c r="R301" s="113"/>
      <c r="S301" s="112"/>
      <c r="T301" s="112"/>
    </row>
    <row r="302" spans="4:20" x14ac:dyDescent="0.3">
      <c r="D302" s="96"/>
      <c r="Q302" s="113"/>
      <c r="R302" s="113"/>
      <c r="S302" s="112"/>
      <c r="T302" s="112"/>
    </row>
    <row r="303" spans="4:20" x14ac:dyDescent="0.3">
      <c r="D303" s="96"/>
      <c r="Q303" s="113"/>
      <c r="R303" s="113"/>
      <c r="S303" s="112"/>
      <c r="T303" s="112"/>
    </row>
    <row r="304" spans="4:20" x14ac:dyDescent="0.3">
      <c r="D304" s="96"/>
      <c r="Q304" s="113"/>
      <c r="R304" s="113"/>
      <c r="S304" s="112"/>
      <c r="T304" s="112"/>
    </row>
    <row r="305" spans="4:20" x14ac:dyDescent="0.3">
      <c r="D305" s="96"/>
      <c r="Q305" s="113"/>
      <c r="R305" s="113"/>
      <c r="S305" s="112"/>
      <c r="T305" s="112"/>
    </row>
    <row r="306" spans="4:20" x14ac:dyDescent="0.3">
      <c r="D306" s="96"/>
      <c r="Q306" s="113"/>
      <c r="R306" s="113"/>
      <c r="S306" s="112"/>
      <c r="T306" s="112"/>
    </row>
    <row r="307" spans="4:20" x14ac:dyDescent="0.3">
      <c r="D307" s="96"/>
      <c r="Q307" s="113"/>
      <c r="R307" s="113"/>
      <c r="S307" s="112"/>
      <c r="T307" s="112"/>
    </row>
    <row r="308" spans="4:20" x14ac:dyDescent="0.3">
      <c r="D308" s="96"/>
      <c r="Q308" s="113"/>
      <c r="R308" s="113"/>
      <c r="S308" s="112"/>
      <c r="T308" s="112"/>
    </row>
    <row r="309" spans="4:20" x14ac:dyDescent="0.3">
      <c r="D309" s="96"/>
      <c r="Q309" s="113"/>
      <c r="R309" s="113"/>
      <c r="S309" s="112"/>
      <c r="T309" s="112"/>
    </row>
    <row r="310" spans="4:20" x14ac:dyDescent="0.3">
      <c r="D310" s="96"/>
      <c r="Q310" s="113"/>
      <c r="R310" s="113"/>
      <c r="S310" s="112"/>
      <c r="T310" s="112"/>
    </row>
    <row r="311" spans="4:20" x14ac:dyDescent="0.3">
      <c r="D311" s="96"/>
      <c r="Q311" s="113"/>
      <c r="R311" s="113"/>
      <c r="S311" s="112"/>
      <c r="T311" s="112"/>
    </row>
    <row r="312" spans="4:20" x14ac:dyDescent="0.3">
      <c r="D312" s="96"/>
      <c r="Q312" s="113"/>
      <c r="R312" s="113"/>
      <c r="S312" s="112"/>
      <c r="T312" s="112"/>
    </row>
    <row r="313" spans="4:20" x14ac:dyDescent="0.3">
      <c r="D313" s="96"/>
      <c r="Q313" s="113"/>
      <c r="R313" s="113"/>
      <c r="S313" s="112"/>
      <c r="T313" s="112"/>
    </row>
    <row r="314" spans="4:20" x14ac:dyDescent="0.3">
      <c r="D314" s="96"/>
      <c r="Q314" s="113"/>
      <c r="R314" s="113"/>
      <c r="S314" s="112"/>
      <c r="T314" s="112"/>
    </row>
    <row r="315" spans="4:20" x14ac:dyDescent="0.3">
      <c r="D315" s="96"/>
      <c r="Q315" s="113"/>
      <c r="R315" s="113"/>
      <c r="S315" s="112"/>
      <c r="T315" s="112"/>
    </row>
    <row r="316" spans="4:20" x14ac:dyDescent="0.3">
      <c r="D316" s="96"/>
      <c r="Q316" s="113"/>
      <c r="R316" s="113"/>
      <c r="S316" s="112"/>
      <c r="T316" s="112"/>
    </row>
    <row r="317" spans="4:20" x14ac:dyDescent="0.3">
      <c r="D317" s="96"/>
      <c r="Q317" s="113"/>
      <c r="R317" s="113"/>
      <c r="S317" s="112"/>
      <c r="T317" s="112"/>
    </row>
    <row r="318" spans="4:20" x14ac:dyDescent="0.3">
      <c r="D318" s="96"/>
      <c r="Q318" s="113"/>
      <c r="R318" s="113"/>
      <c r="S318" s="112"/>
      <c r="T318" s="112"/>
    </row>
    <row r="319" spans="4:20" x14ac:dyDescent="0.3">
      <c r="D319" s="96"/>
      <c r="Q319" s="113"/>
      <c r="R319" s="113"/>
      <c r="S319" s="112"/>
      <c r="T319" s="112"/>
    </row>
    <row r="320" spans="4:20" x14ac:dyDescent="0.3">
      <c r="D320" s="96"/>
      <c r="Q320" s="113"/>
      <c r="R320" s="113"/>
      <c r="S320" s="112"/>
      <c r="T320" s="112"/>
    </row>
    <row r="321" spans="4:20" x14ac:dyDescent="0.3">
      <c r="D321" s="96"/>
      <c r="Q321" s="113"/>
      <c r="R321" s="113"/>
      <c r="S321" s="112"/>
      <c r="T321" s="112"/>
    </row>
    <row r="322" spans="4:20" x14ac:dyDescent="0.3">
      <c r="D322" s="96"/>
      <c r="Q322" s="113"/>
      <c r="R322" s="113"/>
      <c r="S322" s="112"/>
      <c r="T322" s="112"/>
    </row>
    <row r="323" spans="4:20" x14ac:dyDescent="0.3">
      <c r="D323" s="96"/>
      <c r="Q323" s="113"/>
      <c r="R323" s="113"/>
      <c r="S323" s="112"/>
      <c r="T323" s="112"/>
    </row>
    <row r="324" spans="4:20" x14ac:dyDescent="0.3">
      <c r="D324" s="96"/>
      <c r="Q324" s="113"/>
      <c r="R324" s="113"/>
      <c r="S324" s="112"/>
      <c r="T324" s="112"/>
    </row>
    <row r="325" spans="4:20" x14ac:dyDescent="0.3">
      <c r="D325" s="96"/>
      <c r="Q325" s="113"/>
      <c r="R325" s="113"/>
      <c r="S325" s="112"/>
      <c r="T325" s="112"/>
    </row>
    <row r="326" spans="4:20" x14ac:dyDescent="0.3">
      <c r="D326" s="96"/>
      <c r="Q326" s="113"/>
      <c r="R326" s="113"/>
      <c r="S326" s="112"/>
      <c r="T326" s="112"/>
    </row>
    <row r="327" spans="4:20" x14ac:dyDescent="0.3">
      <c r="D327" s="96"/>
      <c r="Q327" s="113"/>
      <c r="R327" s="113"/>
      <c r="S327" s="112"/>
      <c r="T327" s="112"/>
    </row>
    <row r="328" spans="4:20" x14ac:dyDescent="0.3">
      <c r="D328" s="96"/>
      <c r="Q328" s="113"/>
      <c r="R328" s="113"/>
      <c r="S328" s="112"/>
      <c r="T328" s="112"/>
    </row>
    <row r="329" spans="4:20" x14ac:dyDescent="0.3">
      <c r="D329" s="96"/>
      <c r="Q329" s="113"/>
      <c r="R329" s="113"/>
      <c r="S329" s="112"/>
      <c r="T329" s="112"/>
    </row>
    <row r="330" spans="4:20" x14ac:dyDescent="0.3">
      <c r="D330" s="96"/>
      <c r="Q330" s="113"/>
      <c r="R330" s="113"/>
      <c r="S330" s="112"/>
      <c r="T330" s="112"/>
    </row>
    <row r="331" spans="4:20" x14ac:dyDescent="0.3">
      <c r="D331" s="96"/>
      <c r="Q331" s="113"/>
      <c r="R331" s="113"/>
      <c r="S331" s="112"/>
      <c r="T331" s="112"/>
    </row>
    <row r="332" spans="4:20" x14ac:dyDescent="0.3">
      <c r="D332" s="96"/>
      <c r="Q332" s="113"/>
      <c r="R332" s="113"/>
      <c r="S332" s="112"/>
      <c r="T332" s="112"/>
    </row>
    <row r="333" spans="4:20" x14ac:dyDescent="0.3">
      <c r="D333" s="96"/>
      <c r="Q333" s="113"/>
      <c r="R333" s="113"/>
      <c r="S333" s="112"/>
      <c r="T333" s="112"/>
    </row>
    <row r="334" spans="4:20" x14ac:dyDescent="0.3">
      <c r="D334" s="96"/>
      <c r="Q334" s="113"/>
      <c r="R334" s="113"/>
      <c r="S334" s="112"/>
      <c r="T334" s="112"/>
    </row>
    <row r="335" spans="4:20" x14ac:dyDescent="0.3">
      <c r="D335" s="96"/>
      <c r="Q335" s="113"/>
      <c r="R335" s="113"/>
      <c r="S335" s="112"/>
      <c r="T335" s="112"/>
    </row>
    <row r="336" spans="4:20" x14ac:dyDescent="0.3">
      <c r="D336" s="96"/>
      <c r="Q336" s="113"/>
      <c r="R336" s="113"/>
      <c r="S336" s="112"/>
      <c r="T336" s="112"/>
    </row>
    <row r="337" spans="4:20" x14ac:dyDescent="0.3">
      <c r="D337" s="96"/>
      <c r="Q337" s="113"/>
      <c r="R337" s="113"/>
      <c r="S337" s="112"/>
      <c r="T337" s="112"/>
    </row>
    <row r="338" spans="4:20" x14ac:dyDescent="0.3">
      <c r="D338" s="96"/>
      <c r="Q338" s="113"/>
      <c r="R338" s="113"/>
      <c r="S338" s="112"/>
      <c r="T338" s="112"/>
    </row>
    <row r="339" spans="4:20" x14ac:dyDescent="0.3">
      <c r="D339" s="96"/>
      <c r="Q339" s="113"/>
      <c r="R339" s="113"/>
      <c r="S339" s="112"/>
      <c r="T339" s="112"/>
    </row>
    <row r="340" spans="4:20" x14ac:dyDescent="0.3">
      <c r="D340" s="96"/>
      <c r="Q340" s="113"/>
      <c r="R340" s="113"/>
      <c r="S340" s="112"/>
      <c r="T340" s="112"/>
    </row>
    <row r="341" spans="4:20" x14ac:dyDescent="0.3">
      <c r="D341" s="96"/>
      <c r="Q341" s="113"/>
      <c r="R341" s="113"/>
      <c r="S341" s="112"/>
      <c r="T341" s="112"/>
    </row>
    <row r="342" spans="4:20" x14ac:dyDescent="0.3">
      <c r="D342" s="96"/>
      <c r="Q342" s="113"/>
      <c r="R342" s="113"/>
      <c r="S342" s="112"/>
      <c r="T342" s="112"/>
    </row>
    <row r="343" spans="4:20" x14ac:dyDescent="0.3">
      <c r="D343" s="96"/>
      <c r="Q343" s="113"/>
      <c r="R343" s="113"/>
      <c r="S343" s="112"/>
      <c r="T343" s="112"/>
    </row>
    <row r="344" spans="4:20" x14ac:dyDescent="0.3">
      <c r="D344" s="96"/>
      <c r="Q344" s="113"/>
      <c r="R344" s="113"/>
      <c r="S344" s="112"/>
      <c r="T344" s="112"/>
    </row>
    <row r="345" spans="4:20" x14ac:dyDescent="0.3">
      <c r="D345" s="96"/>
      <c r="Q345" s="113"/>
      <c r="R345" s="113"/>
      <c r="S345" s="112"/>
      <c r="T345" s="112"/>
    </row>
    <row r="346" spans="4:20" x14ac:dyDescent="0.3">
      <c r="D346" s="96"/>
      <c r="Q346" s="113"/>
      <c r="R346" s="113"/>
      <c r="S346" s="112"/>
      <c r="T346" s="112"/>
    </row>
    <row r="347" spans="4:20" x14ac:dyDescent="0.3">
      <c r="D347" s="96"/>
      <c r="Q347" s="113"/>
      <c r="R347" s="113"/>
      <c r="S347" s="112"/>
      <c r="T347" s="112"/>
    </row>
    <row r="348" spans="4:20" x14ac:dyDescent="0.3">
      <c r="D348" s="96"/>
      <c r="Q348" s="113"/>
      <c r="R348" s="113"/>
      <c r="S348" s="112"/>
      <c r="T348" s="112"/>
    </row>
    <row r="349" spans="4:20" x14ac:dyDescent="0.3">
      <c r="D349" s="96"/>
      <c r="Q349" s="113"/>
      <c r="R349" s="113"/>
      <c r="S349" s="112"/>
      <c r="T349" s="112"/>
    </row>
    <row r="350" spans="4:20" x14ac:dyDescent="0.3">
      <c r="D350" s="96"/>
      <c r="Q350" s="113"/>
      <c r="R350" s="113"/>
      <c r="S350" s="112"/>
      <c r="T350" s="112"/>
    </row>
    <row r="351" spans="4:20" x14ac:dyDescent="0.3">
      <c r="D351" s="96"/>
      <c r="Q351" s="113"/>
      <c r="R351" s="113"/>
      <c r="S351" s="112"/>
      <c r="T351" s="112"/>
    </row>
    <row r="352" spans="4:20" x14ac:dyDescent="0.3">
      <c r="D352" s="96"/>
      <c r="Q352" s="113"/>
      <c r="R352" s="113"/>
      <c r="S352" s="112"/>
      <c r="T352" s="112"/>
    </row>
    <row r="353" spans="4:20" x14ac:dyDescent="0.3">
      <c r="D353" s="96"/>
      <c r="Q353" s="113"/>
      <c r="R353" s="113"/>
      <c r="S353" s="112"/>
      <c r="T353" s="112"/>
    </row>
    <row r="354" spans="4:20" x14ac:dyDescent="0.3">
      <c r="D354" s="96"/>
      <c r="Q354" s="113"/>
      <c r="R354" s="113"/>
      <c r="S354" s="112"/>
      <c r="T354" s="112"/>
    </row>
    <row r="355" spans="4:20" x14ac:dyDescent="0.3">
      <c r="D355" s="96"/>
      <c r="Q355" s="113"/>
      <c r="R355" s="113"/>
      <c r="S355" s="112"/>
      <c r="T355" s="112"/>
    </row>
    <row r="356" spans="4:20" x14ac:dyDescent="0.3">
      <c r="D356" s="96"/>
      <c r="Q356" s="113"/>
      <c r="R356" s="113"/>
      <c r="S356" s="112"/>
      <c r="T356" s="112"/>
    </row>
    <row r="357" spans="4:20" x14ac:dyDescent="0.3">
      <c r="D357" s="96"/>
      <c r="Q357" s="113"/>
      <c r="R357" s="113"/>
      <c r="S357" s="112"/>
      <c r="T357" s="112"/>
    </row>
    <row r="358" spans="4:20" x14ac:dyDescent="0.3">
      <c r="D358" s="96"/>
      <c r="Q358" s="113"/>
      <c r="R358" s="113"/>
      <c r="S358" s="112"/>
      <c r="T358" s="112"/>
    </row>
    <row r="359" spans="4:20" x14ac:dyDescent="0.3">
      <c r="D359" s="96"/>
      <c r="Q359" s="113"/>
      <c r="R359" s="113"/>
      <c r="S359" s="112"/>
      <c r="T359" s="112"/>
    </row>
    <row r="360" spans="4:20" x14ac:dyDescent="0.3">
      <c r="D360" s="96"/>
      <c r="Q360" s="113"/>
      <c r="R360" s="113"/>
      <c r="S360" s="112"/>
      <c r="T360" s="112"/>
    </row>
    <row r="361" spans="4:20" x14ac:dyDescent="0.3">
      <c r="D361" s="96"/>
      <c r="Q361" s="113"/>
      <c r="R361" s="113"/>
      <c r="S361" s="112"/>
      <c r="T361" s="112"/>
    </row>
    <row r="362" spans="4:20" x14ac:dyDescent="0.3">
      <c r="D362" s="96"/>
      <c r="Q362" s="113"/>
      <c r="R362" s="113"/>
      <c r="S362" s="112"/>
      <c r="T362" s="112"/>
    </row>
    <row r="363" spans="4:20" x14ac:dyDescent="0.3">
      <c r="D363" s="96"/>
      <c r="Q363" s="113"/>
      <c r="R363" s="113"/>
      <c r="S363" s="112"/>
      <c r="T363" s="112"/>
    </row>
    <row r="364" spans="4:20" x14ac:dyDescent="0.3">
      <c r="D364" s="96"/>
      <c r="Q364" s="113"/>
      <c r="R364" s="113"/>
      <c r="S364" s="112"/>
      <c r="T364" s="112"/>
    </row>
    <row r="365" spans="4:20" x14ac:dyDescent="0.3">
      <c r="D365" s="96"/>
      <c r="Q365" s="113"/>
      <c r="R365" s="113"/>
      <c r="S365" s="112"/>
      <c r="T365" s="112"/>
    </row>
    <row r="366" spans="4:20" x14ac:dyDescent="0.3">
      <c r="D366" s="96"/>
      <c r="Q366" s="113"/>
      <c r="R366" s="113"/>
      <c r="S366" s="112"/>
      <c r="T366" s="112"/>
    </row>
    <row r="367" spans="4:20" x14ac:dyDescent="0.3">
      <c r="D367" s="96"/>
      <c r="Q367" s="113"/>
      <c r="R367" s="113"/>
      <c r="S367" s="112"/>
      <c r="T367" s="112"/>
    </row>
    <row r="368" spans="4:20" x14ac:dyDescent="0.3">
      <c r="D368" s="96"/>
      <c r="Q368" s="113"/>
      <c r="R368" s="113"/>
      <c r="S368" s="112"/>
      <c r="T368" s="112"/>
    </row>
    <row r="369" spans="4:20" x14ac:dyDescent="0.3">
      <c r="D369" s="96"/>
      <c r="Q369" s="113"/>
      <c r="R369" s="113"/>
      <c r="S369" s="112"/>
      <c r="T369" s="112"/>
    </row>
    <row r="370" spans="4:20" x14ac:dyDescent="0.3">
      <c r="D370" s="96"/>
      <c r="Q370" s="113"/>
      <c r="R370" s="113"/>
      <c r="S370" s="112"/>
      <c r="T370" s="112"/>
    </row>
    <row r="371" spans="4:20" x14ac:dyDescent="0.3">
      <c r="D371" s="96"/>
      <c r="Q371" s="113"/>
      <c r="R371" s="113"/>
      <c r="S371" s="112"/>
      <c r="T371" s="112"/>
    </row>
    <row r="372" spans="4:20" x14ac:dyDescent="0.3">
      <c r="D372" s="96"/>
      <c r="Q372" s="113"/>
      <c r="R372" s="113"/>
      <c r="S372" s="112"/>
      <c r="T372" s="112"/>
    </row>
    <row r="373" spans="4:20" x14ac:dyDescent="0.3">
      <c r="D373" s="96"/>
      <c r="Q373" s="113"/>
      <c r="R373" s="113"/>
      <c r="S373" s="112"/>
      <c r="T373" s="112"/>
    </row>
    <row r="374" spans="4:20" x14ac:dyDescent="0.3">
      <c r="D374" s="96"/>
      <c r="Q374" s="113"/>
      <c r="R374" s="113"/>
      <c r="S374" s="112"/>
      <c r="T374" s="112"/>
    </row>
    <row r="375" spans="4:20" x14ac:dyDescent="0.3">
      <c r="D375" s="96"/>
      <c r="Q375" s="113"/>
      <c r="R375" s="113"/>
      <c r="S375" s="112"/>
      <c r="T375" s="112"/>
    </row>
    <row r="376" spans="4:20" x14ac:dyDescent="0.3">
      <c r="D376" s="96"/>
      <c r="Q376" s="113"/>
      <c r="R376" s="113"/>
      <c r="S376" s="112"/>
      <c r="T376" s="112"/>
    </row>
    <row r="377" spans="4:20" x14ac:dyDescent="0.3">
      <c r="D377" s="96"/>
      <c r="Q377" s="113"/>
      <c r="R377" s="113"/>
      <c r="S377" s="112"/>
      <c r="T377" s="112"/>
    </row>
    <row r="378" spans="4:20" x14ac:dyDescent="0.3">
      <c r="D378" s="96"/>
      <c r="Q378" s="113"/>
      <c r="R378" s="113"/>
      <c r="S378" s="112"/>
      <c r="T378" s="112"/>
    </row>
    <row r="379" spans="4:20" x14ac:dyDescent="0.3">
      <c r="D379" s="96"/>
      <c r="Q379" s="113"/>
      <c r="R379" s="113"/>
      <c r="S379" s="112"/>
      <c r="T379" s="112"/>
    </row>
    <row r="380" spans="4:20" x14ac:dyDescent="0.3">
      <c r="D380" s="96"/>
      <c r="Q380" s="113"/>
      <c r="R380" s="113"/>
      <c r="S380" s="112"/>
      <c r="T380" s="112"/>
    </row>
    <row r="381" spans="4:20" x14ac:dyDescent="0.3">
      <c r="D381" s="96"/>
      <c r="Q381" s="113"/>
      <c r="R381" s="113"/>
      <c r="S381" s="112"/>
      <c r="T381" s="112"/>
    </row>
    <row r="382" spans="4:20" x14ac:dyDescent="0.3">
      <c r="D382" s="96"/>
      <c r="Q382" s="113"/>
      <c r="R382" s="113"/>
      <c r="S382" s="112"/>
      <c r="T382" s="112"/>
    </row>
    <row r="383" spans="4:20" x14ac:dyDescent="0.3">
      <c r="D383" s="96"/>
      <c r="Q383" s="113"/>
      <c r="R383" s="113"/>
      <c r="S383" s="112"/>
      <c r="T383" s="112"/>
    </row>
    <row r="384" spans="4:20" x14ac:dyDescent="0.3">
      <c r="D384" s="96"/>
      <c r="Q384" s="113"/>
      <c r="R384" s="113"/>
      <c r="S384" s="112"/>
      <c r="T384" s="112"/>
    </row>
    <row r="385" spans="4:20" x14ac:dyDescent="0.3">
      <c r="D385" s="96"/>
      <c r="Q385" s="113"/>
      <c r="R385" s="113"/>
      <c r="S385" s="112"/>
      <c r="T385" s="112"/>
    </row>
    <row r="386" spans="4:20" x14ac:dyDescent="0.3">
      <c r="D386" s="96"/>
      <c r="Q386" s="113"/>
      <c r="R386" s="113"/>
      <c r="S386" s="112"/>
      <c r="T386" s="112"/>
    </row>
    <row r="387" spans="4:20" x14ac:dyDescent="0.3">
      <c r="D387" s="96"/>
      <c r="Q387" s="113"/>
      <c r="R387" s="113"/>
      <c r="S387" s="112"/>
      <c r="T387" s="112"/>
    </row>
    <row r="388" spans="4:20" x14ac:dyDescent="0.3">
      <c r="D388" s="96"/>
      <c r="Q388" s="113"/>
      <c r="R388" s="113"/>
      <c r="S388" s="112"/>
      <c r="T388" s="112"/>
    </row>
    <row r="389" spans="4:20" x14ac:dyDescent="0.3">
      <c r="D389" s="96"/>
      <c r="Q389" s="113"/>
      <c r="R389" s="113"/>
      <c r="S389" s="112"/>
      <c r="T389" s="112"/>
    </row>
    <row r="390" spans="4:20" x14ac:dyDescent="0.3">
      <c r="D390" s="96"/>
      <c r="Q390" s="113"/>
      <c r="R390" s="113"/>
      <c r="S390" s="112"/>
      <c r="T390" s="112"/>
    </row>
    <row r="391" spans="4:20" x14ac:dyDescent="0.3">
      <c r="D391" s="96"/>
      <c r="Q391" s="113"/>
      <c r="R391" s="113"/>
      <c r="S391" s="112"/>
      <c r="T391" s="112"/>
    </row>
    <row r="392" spans="4:20" x14ac:dyDescent="0.3">
      <c r="D392" s="96"/>
      <c r="Q392" s="113"/>
      <c r="R392" s="113"/>
      <c r="S392" s="112"/>
      <c r="T392" s="112"/>
    </row>
    <row r="393" spans="4:20" x14ac:dyDescent="0.3">
      <c r="D393" s="96"/>
      <c r="Q393" s="113"/>
      <c r="R393" s="113"/>
      <c r="S393" s="112"/>
      <c r="T393" s="112"/>
    </row>
    <row r="394" spans="4:20" x14ac:dyDescent="0.3">
      <c r="D394" s="96"/>
      <c r="Q394" s="113"/>
      <c r="R394" s="113"/>
      <c r="S394" s="112"/>
      <c r="T394" s="112"/>
    </row>
    <row r="395" spans="4:20" x14ac:dyDescent="0.3">
      <c r="D395" s="96"/>
      <c r="Q395" s="113"/>
      <c r="R395" s="113"/>
      <c r="S395" s="112"/>
      <c r="T395" s="112"/>
    </row>
    <row r="396" spans="4:20" x14ac:dyDescent="0.3">
      <c r="D396" s="96"/>
      <c r="Q396" s="113"/>
      <c r="R396" s="113"/>
      <c r="S396" s="112"/>
      <c r="T396" s="112"/>
    </row>
    <row r="397" spans="4:20" x14ac:dyDescent="0.3">
      <c r="D397" s="96"/>
      <c r="Q397" s="113"/>
      <c r="R397" s="113"/>
      <c r="S397" s="112"/>
      <c r="T397" s="112"/>
    </row>
    <row r="398" spans="4:20" x14ac:dyDescent="0.3">
      <c r="D398" s="96"/>
      <c r="Q398" s="113"/>
      <c r="R398" s="113"/>
      <c r="S398" s="112"/>
      <c r="T398" s="112"/>
    </row>
    <row r="399" spans="4:20" x14ac:dyDescent="0.3">
      <c r="D399" s="96"/>
      <c r="Q399" s="113"/>
      <c r="R399" s="113"/>
      <c r="S399" s="112"/>
      <c r="T399" s="112"/>
    </row>
    <row r="400" spans="4:20" x14ac:dyDescent="0.3">
      <c r="D400" s="96"/>
      <c r="Q400" s="113"/>
      <c r="R400" s="113"/>
      <c r="S400" s="112"/>
      <c r="T400" s="112"/>
    </row>
    <row r="401" spans="4:20" x14ac:dyDescent="0.3">
      <c r="D401" s="96"/>
      <c r="Q401" s="113"/>
      <c r="R401" s="113"/>
      <c r="S401" s="112"/>
      <c r="T401" s="112"/>
    </row>
    <row r="402" spans="4:20" x14ac:dyDescent="0.3">
      <c r="D402" s="96"/>
      <c r="Q402" s="113"/>
      <c r="R402" s="113"/>
      <c r="S402" s="112"/>
      <c r="T402" s="112"/>
    </row>
    <row r="403" spans="4:20" x14ac:dyDescent="0.3">
      <c r="D403" s="96"/>
      <c r="Q403" s="113"/>
      <c r="R403" s="113"/>
      <c r="S403" s="112"/>
      <c r="T403" s="112"/>
    </row>
    <row r="404" spans="4:20" x14ac:dyDescent="0.3">
      <c r="D404" s="96"/>
      <c r="Q404" s="113"/>
      <c r="R404" s="113"/>
      <c r="S404" s="112"/>
      <c r="T404" s="112"/>
    </row>
    <row r="405" spans="4:20" x14ac:dyDescent="0.3">
      <c r="D405" s="96"/>
      <c r="Q405" s="113"/>
      <c r="R405" s="113"/>
      <c r="S405" s="112"/>
      <c r="T405" s="112"/>
    </row>
    <row r="406" spans="4:20" x14ac:dyDescent="0.3">
      <c r="D406" s="96"/>
      <c r="Q406" s="113"/>
      <c r="R406" s="113"/>
      <c r="S406" s="112"/>
      <c r="T406" s="112"/>
    </row>
    <row r="407" spans="4:20" x14ac:dyDescent="0.3">
      <c r="D407" s="96"/>
      <c r="Q407" s="113"/>
      <c r="R407" s="113"/>
      <c r="S407" s="112"/>
      <c r="T407" s="112"/>
    </row>
    <row r="408" spans="4:20" x14ac:dyDescent="0.3">
      <c r="D408" s="96"/>
      <c r="Q408" s="113"/>
      <c r="R408" s="113"/>
      <c r="S408" s="112"/>
      <c r="T408" s="112"/>
    </row>
    <row r="409" spans="4:20" x14ac:dyDescent="0.3">
      <c r="D409" s="96"/>
      <c r="Q409" s="113"/>
      <c r="R409" s="113"/>
      <c r="S409" s="112"/>
      <c r="T409" s="112"/>
    </row>
    <row r="410" spans="4:20" x14ac:dyDescent="0.3">
      <c r="D410" s="96"/>
      <c r="Q410" s="113"/>
      <c r="R410" s="113"/>
      <c r="S410" s="112"/>
      <c r="T410" s="112"/>
    </row>
    <row r="411" spans="4:20" x14ac:dyDescent="0.3">
      <c r="D411" s="96"/>
      <c r="Q411" s="113"/>
      <c r="R411" s="113"/>
      <c r="S411" s="112"/>
      <c r="T411" s="112"/>
    </row>
    <row r="412" spans="4:20" x14ac:dyDescent="0.3">
      <c r="D412" s="96"/>
      <c r="Q412" s="113"/>
      <c r="R412" s="113"/>
      <c r="S412" s="112"/>
      <c r="T412" s="112"/>
    </row>
    <row r="413" spans="4:20" x14ac:dyDescent="0.3">
      <c r="D413" s="96"/>
      <c r="Q413" s="113"/>
      <c r="R413" s="113"/>
      <c r="S413" s="112"/>
      <c r="T413" s="112"/>
    </row>
    <row r="414" spans="4:20" x14ac:dyDescent="0.3">
      <c r="D414" s="96"/>
      <c r="Q414" s="113"/>
      <c r="R414" s="113"/>
      <c r="S414" s="112"/>
      <c r="T414" s="112"/>
    </row>
    <row r="415" spans="4:20" x14ac:dyDescent="0.3">
      <c r="D415" s="96"/>
      <c r="Q415" s="113"/>
      <c r="R415" s="113"/>
      <c r="S415" s="112"/>
      <c r="T415" s="112"/>
    </row>
    <row r="416" spans="4:20" x14ac:dyDescent="0.3">
      <c r="D416" s="96"/>
      <c r="Q416" s="113"/>
      <c r="R416" s="113"/>
      <c r="S416" s="112"/>
      <c r="T416" s="112"/>
    </row>
    <row r="417" spans="4:20" x14ac:dyDescent="0.3">
      <c r="D417" s="96"/>
      <c r="Q417" s="113"/>
      <c r="R417" s="113"/>
      <c r="S417" s="112"/>
      <c r="T417" s="112"/>
    </row>
    <row r="418" spans="4:20" x14ac:dyDescent="0.3">
      <c r="D418" s="96"/>
      <c r="Q418" s="113"/>
      <c r="R418" s="113"/>
      <c r="S418" s="112"/>
      <c r="T418" s="112"/>
    </row>
    <row r="419" spans="4:20" x14ac:dyDescent="0.3">
      <c r="D419" s="96"/>
      <c r="Q419" s="113"/>
      <c r="R419" s="113"/>
      <c r="S419" s="112"/>
      <c r="T419" s="112"/>
    </row>
    <row r="420" spans="4:20" x14ac:dyDescent="0.3">
      <c r="D420" s="96"/>
      <c r="Q420" s="113"/>
      <c r="R420" s="113"/>
      <c r="S420" s="112"/>
      <c r="T420" s="112"/>
    </row>
    <row r="421" spans="4:20" x14ac:dyDescent="0.3">
      <c r="D421" s="96"/>
      <c r="Q421" s="113"/>
      <c r="R421" s="113"/>
      <c r="S421" s="112"/>
      <c r="T421" s="112"/>
    </row>
    <row r="422" spans="4:20" x14ac:dyDescent="0.3">
      <c r="D422" s="96"/>
      <c r="Q422" s="113"/>
      <c r="R422" s="113"/>
      <c r="S422" s="112"/>
      <c r="T422" s="112"/>
    </row>
    <row r="423" spans="4:20" x14ac:dyDescent="0.3">
      <c r="D423" s="96"/>
      <c r="Q423" s="113"/>
      <c r="R423" s="113"/>
      <c r="S423" s="112"/>
      <c r="T423" s="112"/>
    </row>
    <row r="424" spans="4:20" x14ac:dyDescent="0.3">
      <c r="D424" s="96"/>
      <c r="Q424" s="113"/>
      <c r="R424" s="113"/>
      <c r="S424" s="112"/>
      <c r="T424" s="112"/>
    </row>
    <row r="425" spans="4:20" x14ac:dyDescent="0.3">
      <c r="D425" s="96"/>
      <c r="Q425" s="113"/>
      <c r="R425" s="113"/>
      <c r="S425" s="112"/>
      <c r="T425" s="112"/>
    </row>
    <row r="426" spans="4:20" x14ac:dyDescent="0.3">
      <c r="D426" s="96"/>
      <c r="Q426" s="113"/>
      <c r="R426" s="113"/>
      <c r="S426" s="112"/>
      <c r="T426" s="112"/>
    </row>
    <row r="427" spans="4:20" x14ac:dyDescent="0.3">
      <c r="D427" s="96"/>
      <c r="Q427" s="113"/>
      <c r="R427" s="113"/>
      <c r="S427" s="112"/>
      <c r="T427" s="112"/>
    </row>
    <row r="428" spans="4:20" x14ac:dyDescent="0.3">
      <c r="D428" s="96"/>
      <c r="Q428" s="113"/>
      <c r="R428" s="113"/>
      <c r="S428" s="112"/>
      <c r="T428" s="112"/>
    </row>
    <row r="429" spans="4:20" x14ac:dyDescent="0.3">
      <c r="D429" s="96"/>
      <c r="Q429" s="113"/>
      <c r="R429" s="113"/>
      <c r="S429" s="112"/>
      <c r="T429" s="112"/>
    </row>
    <row r="430" spans="4:20" x14ac:dyDescent="0.3">
      <c r="D430" s="96"/>
      <c r="Q430" s="113"/>
      <c r="R430" s="113"/>
      <c r="S430" s="112"/>
      <c r="T430" s="112"/>
    </row>
    <row r="431" spans="4:20" x14ac:dyDescent="0.3">
      <c r="D431" s="96"/>
      <c r="Q431" s="113"/>
      <c r="R431" s="113"/>
      <c r="S431" s="112"/>
      <c r="T431" s="112"/>
    </row>
    <row r="432" spans="4:20" x14ac:dyDescent="0.3">
      <c r="D432" s="96"/>
      <c r="Q432" s="113"/>
      <c r="R432" s="113"/>
      <c r="S432" s="112"/>
      <c r="T432" s="112"/>
    </row>
    <row r="433" spans="4:20" x14ac:dyDescent="0.3">
      <c r="D433" s="96"/>
      <c r="Q433" s="113"/>
      <c r="R433" s="113"/>
      <c r="S433" s="112"/>
      <c r="T433" s="112"/>
    </row>
    <row r="434" spans="4:20" x14ac:dyDescent="0.3">
      <c r="D434" s="96"/>
      <c r="Q434" s="113"/>
      <c r="R434" s="113"/>
      <c r="S434" s="112"/>
      <c r="T434" s="112"/>
    </row>
    <row r="435" spans="4:20" x14ac:dyDescent="0.3">
      <c r="D435" s="96"/>
      <c r="Q435" s="113"/>
      <c r="R435" s="113"/>
      <c r="S435" s="112"/>
      <c r="T435" s="112"/>
    </row>
    <row r="436" spans="4:20" x14ac:dyDescent="0.3">
      <c r="D436" s="96"/>
      <c r="Q436" s="113"/>
      <c r="R436" s="113"/>
      <c r="S436" s="112"/>
      <c r="T436" s="112"/>
    </row>
    <row r="437" spans="4:20" x14ac:dyDescent="0.3">
      <c r="D437" s="96"/>
      <c r="Q437" s="113"/>
      <c r="R437" s="113"/>
      <c r="S437" s="112"/>
      <c r="T437" s="112"/>
    </row>
    <row r="438" spans="4:20" x14ac:dyDescent="0.3">
      <c r="D438" s="96"/>
      <c r="Q438" s="113"/>
      <c r="R438" s="113"/>
      <c r="S438" s="112"/>
      <c r="T438" s="112"/>
    </row>
    <row r="439" spans="4:20" x14ac:dyDescent="0.3">
      <c r="D439" s="96"/>
      <c r="Q439" s="113"/>
      <c r="R439" s="113"/>
      <c r="S439" s="112"/>
      <c r="T439" s="112"/>
    </row>
    <row r="440" spans="4:20" x14ac:dyDescent="0.3">
      <c r="D440" s="96"/>
      <c r="Q440" s="113"/>
      <c r="R440" s="113"/>
      <c r="S440" s="112"/>
      <c r="T440" s="112"/>
    </row>
    <row r="441" spans="4:20" x14ac:dyDescent="0.3">
      <c r="D441" s="96"/>
      <c r="Q441" s="113"/>
      <c r="R441" s="113"/>
      <c r="S441" s="112"/>
      <c r="T441" s="112"/>
    </row>
    <row r="442" spans="4:20" x14ac:dyDescent="0.3">
      <c r="D442" s="96"/>
      <c r="Q442" s="113"/>
      <c r="R442" s="113"/>
      <c r="S442" s="112"/>
      <c r="T442" s="112"/>
    </row>
    <row r="443" spans="4:20" x14ac:dyDescent="0.3">
      <c r="D443" s="96"/>
      <c r="Q443" s="113"/>
      <c r="R443" s="113"/>
      <c r="S443" s="112"/>
      <c r="T443" s="112"/>
    </row>
    <row r="444" spans="4:20" x14ac:dyDescent="0.3">
      <c r="D444" s="96"/>
      <c r="Q444" s="113"/>
      <c r="R444" s="113"/>
      <c r="S444" s="112"/>
      <c r="T444" s="112"/>
    </row>
    <row r="445" spans="4:20" x14ac:dyDescent="0.3">
      <c r="D445" s="96"/>
      <c r="Q445" s="113"/>
      <c r="R445" s="113"/>
      <c r="S445" s="112"/>
      <c r="T445" s="112"/>
    </row>
    <row r="446" spans="4:20" x14ac:dyDescent="0.3">
      <c r="D446" s="96"/>
      <c r="Q446" s="113"/>
      <c r="R446" s="113"/>
      <c r="S446" s="112"/>
      <c r="T446" s="112"/>
    </row>
    <row r="447" spans="4:20" x14ac:dyDescent="0.3">
      <c r="D447" s="96"/>
      <c r="Q447" s="113"/>
      <c r="R447" s="113"/>
      <c r="S447" s="112"/>
      <c r="T447" s="112"/>
    </row>
    <row r="448" spans="4:20" x14ac:dyDescent="0.3">
      <c r="D448" s="96"/>
      <c r="Q448" s="113"/>
      <c r="R448" s="113"/>
      <c r="S448" s="112"/>
      <c r="T448" s="112"/>
    </row>
    <row r="449" spans="4:20" x14ac:dyDescent="0.3">
      <c r="D449" s="96"/>
      <c r="Q449" s="113"/>
      <c r="R449" s="113"/>
      <c r="S449" s="112"/>
      <c r="T449" s="112"/>
    </row>
    <row r="450" spans="4:20" x14ac:dyDescent="0.3">
      <c r="D450" s="96"/>
      <c r="Q450" s="113"/>
      <c r="R450" s="113"/>
      <c r="S450" s="112"/>
      <c r="T450" s="112"/>
    </row>
    <row r="451" spans="4:20" x14ac:dyDescent="0.3">
      <c r="D451" s="96"/>
      <c r="Q451" s="113"/>
      <c r="R451" s="113"/>
      <c r="S451" s="112"/>
      <c r="T451" s="112"/>
    </row>
    <row r="452" spans="4:20" x14ac:dyDescent="0.3">
      <c r="D452" s="96"/>
      <c r="Q452" s="113"/>
      <c r="R452" s="113"/>
      <c r="S452" s="112"/>
      <c r="T452" s="112"/>
    </row>
    <row r="453" spans="4:20" x14ac:dyDescent="0.3">
      <c r="D453" s="96"/>
      <c r="Q453" s="113"/>
      <c r="R453" s="113"/>
      <c r="S453" s="112"/>
      <c r="T453" s="112"/>
    </row>
    <row r="454" spans="4:20" x14ac:dyDescent="0.3">
      <c r="D454" s="96"/>
      <c r="Q454" s="113"/>
      <c r="R454" s="113"/>
      <c r="S454" s="112"/>
      <c r="T454" s="112"/>
    </row>
    <row r="455" spans="4:20" x14ac:dyDescent="0.3">
      <c r="D455" s="96"/>
      <c r="Q455" s="113"/>
      <c r="R455" s="113"/>
      <c r="S455" s="112"/>
      <c r="T455" s="112"/>
    </row>
    <row r="456" spans="4:20" x14ac:dyDescent="0.3">
      <c r="D456" s="96"/>
      <c r="Q456" s="113"/>
      <c r="R456" s="113"/>
      <c r="S456" s="112"/>
      <c r="T456" s="112"/>
    </row>
    <row r="457" spans="4:20" x14ac:dyDescent="0.3">
      <c r="D457" s="96"/>
      <c r="Q457" s="113"/>
      <c r="R457" s="113"/>
      <c r="S457" s="112"/>
      <c r="T457" s="112"/>
    </row>
    <row r="458" spans="4:20" x14ac:dyDescent="0.3">
      <c r="D458" s="96"/>
      <c r="Q458" s="113"/>
      <c r="R458" s="113"/>
      <c r="S458" s="112"/>
      <c r="T458" s="112"/>
    </row>
    <row r="459" spans="4:20" x14ac:dyDescent="0.3">
      <c r="D459" s="96"/>
      <c r="Q459" s="113"/>
      <c r="R459" s="113"/>
      <c r="S459" s="112"/>
      <c r="T459" s="112"/>
    </row>
    <row r="460" spans="4:20" x14ac:dyDescent="0.3">
      <c r="D460" s="96"/>
      <c r="Q460" s="113"/>
      <c r="R460" s="113"/>
      <c r="S460" s="112"/>
      <c r="T460" s="112"/>
    </row>
    <row r="461" spans="4:20" x14ac:dyDescent="0.3">
      <c r="D461" s="96"/>
      <c r="Q461" s="113"/>
      <c r="R461" s="113"/>
      <c r="S461" s="112"/>
      <c r="T461" s="112"/>
    </row>
    <row r="462" spans="4:20" x14ac:dyDescent="0.3">
      <c r="D462" s="96"/>
      <c r="Q462" s="113"/>
      <c r="R462" s="113"/>
      <c r="S462" s="112"/>
      <c r="T462" s="112"/>
    </row>
    <row r="463" spans="4:20" x14ac:dyDescent="0.3">
      <c r="D463" s="96"/>
      <c r="Q463" s="113"/>
      <c r="R463" s="113"/>
      <c r="S463" s="112"/>
      <c r="T463" s="112"/>
    </row>
    <row r="464" spans="4:20" x14ac:dyDescent="0.3">
      <c r="D464" s="96"/>
      <c r="Q464" s="113"/>
      <c r="R464" s="113"/>
      <c r="S464" s="112"/>
      <c r="T464" s="112"/>
    </row>
    <row r="465" spans="4:20" x14ac:dyDescent="0.3">
      <c r="D465" s="96"/>
      <c r="Q465" s="113"/>
      <c r="R465" s="113"/>
      <c r="S465" s="112"/>
      <c r="T465" s="112"/>
    </row>
    <row r="466" spans="4:20" x14ac:dyDescent="0.3">
      <c r="D466" s="96"/>
      <c r="Q466" s="113"/>
      <c r="R466" s="113"/>
      <c r="S466" s="112"/>
      <c r="T466" s="112"/>
    </row>
    <row r="467" spans="4:20" x14ac:dyDescent="0.3">
      <c r="D467" s="96"/>
      <c r="Q467" s="113"/>
      <c r="R467" s="113"/>
      <c r="S467" s="112"/>
      <c r="T467" s="112"/>
    </row>
    <row r="468" spans="4:20" x14ac:dyDescent="0.3">
      <c r="D468" s="96"/>
      <c r="Q468" s="113"/>
      <c r="R468" s="113"/>
      <c r="S468" s="112"/>
      <c r="T468" s="112"/>
    </row>
    <row r="469" spans="4:20" x14ac:dyDescent="0.3">
      <c r="D469" s="96"/>
      <c r="Q469" s="113"/>
      <c r="R469" s="113"/>
      <c r="S469" s="112"/>
      <c r="T469" s="112"/>
    </row>
    <row r="470" spans="4:20" x14ac:dyDescent="0.3">
      <c r="D470" s="96"/>
      <c r="Q470" s="113"/>
      <c r="R470" s="113"/>
      <c r="S470" s="112"/>
      <c r="T470" s="112"/>
    </row>
    <row r="471" spans="4:20" x14ac:dyDescent="0.3">
      <c r="D471" s="96"/>
      <c r="Q471" s="113"/>
      <c r="R471" s="113"/>
      <c r="S471" s="112"/>
      <c r="T471" s="112"/>
    </row>
    <row r="472" spans="4:20" x14ac:dyDescent="0.3">
      <c r="D472" s="96"/>
      <c r="Q472" s="113"/>
      <c r="R472" s="113"/>
      <c r="S472" s="112"/>
      <c r="T472" s="112"/>
    </row>
    <row r="473" spans="4:20" x14ac:dyDescent="0.3">
      <c r="D473" s="96"/>
      <c r="Q473" s="113"/>
      <c r="R473" s="113"/>
      <c r="S473" s="112"/>
      <c r="T473" s="112"/>
    </row>
    <row r="474" spans="4:20" x14ac:dyDescent="0.3">
      <c r="D474" s="96"/>
      <c r="Q474" s="113"/>
      <c r="R474" s="113"/>
      <c r="S474" s="112"/>
      <c r="T474" s="112"/>
    </row>
    <row r="475" spans="4:20" x14ac:dyDescent="0.3">
      <c r="D475" s="96"/>
      <c r="Q475" s="113"/>
      <c r="R475" s="113"/>
      <c r="S475" s="112"/>
      <c r="T475" s="112"/>
    </row>
    <row r="476" spans="4:20" x14ac:dyDescent="0.3">
      <c r="D476" s="96"/>
      <c r="Q476" s="113"/>
      <c r="R476" s="113"/>
      <c r="S476" s="112"/>
      <c r="T476" s="112"/>
    </row>
    <row r="477" spans="4:20" x14ac:dyDescent="0.3">
      <c r="D477" s="96"/>
      <c r="Q477" s="113"/>
      <c r="R477" s="113"/>
      <c r="S477" s="112"/>
      <c r="T477" s="112"/>
    </row>
    <row r="478" spans="4:20" x14ac:dyDescent="0.3">
      <c r="D478" s="96"/>
      <c r="Q478" s="113"/>
      <c r="R478" s="113"/>
      <c r="S478" s="112"/>
      <c r="T478" s="112"/>
    </row>
    <row r="479" spans="4:20" x14ac:dyDescent="0.3">
      <c r="D479" s="96"/>
      <c r="Q479" s="113"/>
      <c r="R479" s="113"/>
      <c r="S479" s="112"/>
      <c r="T479" s="112"/>
    </row>
    <row r="480" spans="4:20" x14ac:dyDescent="0.3">
      <c r="D480" s="96"/>
      <c r="Q480" s="113"/>
      <c r="R480" s="113"/>
      <c r="S480" s="112"/>
      <c r="T480" s="112"/>
    </row>
    <row r="481" spans="4:20" x14ac:dyDescent="0.3">
      <c r="D481" s="96"/>
      <c r="Q481" s="113"/>
      <c r="R481" s="113"/>
      <c r="S481" s="112"/>
      <c r="T481" s="112"/>
    </row>
    <row r="482" spans="4:20" x14ac:dyDescent="0.3">
      <c r="D482" s="96"/>
      <c r="Q482" s="113"/>
      <c r="R482" s="113"/>
      <c r="S482" s="112"/>
      <c r="T482" s="112"/>
    </row>
    <row r="483" spans="4:20" x14ac:dyDescent="0.3">
      <c r="D483" s="96"/>
      <c r="Q483" s="113"/>
      <c r="R483" s="113"/>
      <c r="S483" s="112"/>
      <c r="T483" s="112"/>
    </row>
    <row r="484" spans="4:20" x14ac:dyDescent="0.3">
      <c r="D484" s="96"/>
      <c r="Q484" s="113"/>
      <c r="R484" s="113"/>
      <c r="S484" s="112"/>
      <c r="T484" s="112"/>
    </row>
    <row r="485" spans="4:20" x14ac:dyDescent="0.3">
      <c r="D485" s="96"/>
      <c r="Q485" s="113"/>
      <c r="R485" s="113"/>
      <c r="S485" s="112"/>
      <c r="T485" s="112"/>
    </row>
    <row r="486" spans="4:20" x14ac:dyDescent="0.3">
      <c r="D486" s="96"/>
      <c r="Q486" s="113"/>
      <c r="R486" s="113"/>
      <c r="S486" s="112"/>
      <c r="T486" s="112"/>
    </row>
    <row r="487" spans="4:20" x14ac:dyDescent="0.3">
      <c r="D487" s="96"/>
      <c r="Q487" s="113"/>
      <c r="R487" s="113"/>
      <c r="S487" s="112"/>
      <c r="T487" s="112"/>
    </row>
    <row r="488" spans="4:20" x14ac:dyDescent="0.3">
      <c r="D488" s="96"/>
      <c r="Q488" s="113"/>
      <c r="R488" s="113"/>
      <c r="S488" s="112"/>
      <c r="T488" s="112"/>
    </row>
    <row r="489" spans="4:20" x14ac:dyDescent="0.3">
      <c r="D489" s="96"/>
      <c r="Q489" s="113"/>
      <c r="R489" s="113"/>
      <c r="S489" s="112"/>
      <c r="T489" s="112"/>
    </row>
    <row r="490" spans="4:20" x14ac:dyDescent="0.3">
      <c r="D490" s="96"/>
      <c r="Q490" s="113"/>
      <c r="R490" s="113"/>
      <c r="S490" s="112"/>
      <c r="T490" s="112"/>
    </row>
    <row r="491" spans="4:20" x14ac:dyDescent="0.3">
      <c r="D491" s="96"/>
      <c r="Q491" s="113"/>
      <c r="R491" s="113"/>
      <c r="S491" s="112"/>
      <c r="T491" s="112"/>
    </row>
    <row r="492" spans="4:20" x14ac:dyDescent="0.3">
      <c r="D492" s="96"/>
      <c r="Q492" s="113"/>
      <c r="R492" s="113"/>
      <c r="S492" s="112"/>
      <c r="T492" s="112"/>
    </row>
    <row r="493" spans="4:20" x14ac:dyDescent="0.3">
      <c r="D493" s="96"/>
      <c r="Q493" s="113"/>
      <c r="R493" s="113"/>
      <c r="S493" s="112"/>
      <c r="T493" s="112"/>
    </row>
    <row r="494" spans="4:20" x14ac:dyDescent="0.3">
      <c r="D494" s="96"/>
      <c r="Q494" s="113"/>
      <c r="R494" s="113"/>
      <c r="S494" s="112"/>
      <c r="T494" s="112"/>
    </row>
    <row r="495" spans="4:20" x14ac:dyDescent="0.3">
      <c r="D495" s="96"/>
      <c r="Q495" s="113"/>
      <c r="R495" s="113"/>
      <c r="S495" s="112"/>
      <c r="T495" s="112"/>
    </row>
    <row r="496" spans="4:20" x14ac:dyDescent="0.3">
      <c r="D496" s="96"/>
      <c r="Q496" s="113"/>
      <c r="R496" s="113"/>
      <c r="S496" s="112"/>
      <c r="T496" s="112"/>
    </row>
    <row r="497" spans="4:20" x14ac:dyDescent="0.3">
      <c r="D497" s="96"/>
      <c r="Q497" s="113"/>
      <c r="R497" s="113"/>
      <c r="S497" s="112"/>
      <c r="T497" s="112"/>
    </row>
    <row r="498" spans="4:20" x14ac:dyDescent="0.3">
      <c r="D498" s="96"/>
      <c r="Q498" s="113"/>
      <c r="R498" s="113"/>
      <c r="S498" s="112"/>
      <c r="T498" s="112"/>
    </row>
    <row r="499" spans="4:20" x14ac:dyDescent="0.3">
      <c r="D499" s="96"/>
      <c r="Q499" s="113"/>
      <c r="R499" s="113"/>
      <c r="S499" s="112"/>
      <c r="T499" s="112"/>
    </row>
    <row r="500" spans="4:20" x14ac:dyDescent="0.3">
      <c r="D500" s="96"/>
      <c r="Q500" s="113"/>
      <c r="R500" s="113"/>
      <c r="S500" s="112"/>
      <c r="T500" s="112"/>
    </row>
    <row r="501" spans="4:20" x14ac:dyDescent="0.3">
      <c r="D501" s="96"/>
      <c r="Q501" s="113"/>
      <c r="R501" s="113"/>
      <c r="S501" s="112"/>
      <c r="T501" s="112"/>
    </row>
    <row r="502" spans="4:20" x14ac:dyDescent="0.3">
      <c r="D502" s="96"/>
      <c r="Q502" s="113"/>
      <c r="R502" s="113"/>
      <c r="S502" s="112"/>
      <c r="T502" s="112"/>
    </row>
    <row r="503" spans="4:20" x14ac:dyDescent="0.3">
      <c r="D503" s="96"/>
      <c r="Q503" s="113"/>
      <c r="R503" s="113"/>
      <c r="S503" s="112"/>
      <c r="T503" s="112"/>
    </row>
    <row r="504" spans="4:20" x14ac:dyDescent="0.3">
      <c r="D504" s="96"/>
      <c r="Q504" s="113"/>
      <c r="R504" s="113"/>
      <c r="S504" s="112"/>
      <c r="T504" s="112"/>
    </row>
    <row r="505" spans="4:20" x14ac:dyDescent="0.3">
      <c r="D505" s="96"/>
      <c r="Q505" s="113"/>
      <c r="R505" s="113"/>
      <c r="S505" s="112"/>
      <c r="T505" s="112"/>
    </row>
    <row r="506" spans="4:20" x14ac:dyDescent="0.3">
      <c r="D506" s="96"/>
      <c r="Q506" s="113"/>
      <c r="R506" s="113"/>
      <c r="S506" s="112"/>
      <c r="T506" s="112"/>
    </row>
    <row r="507" spans="4:20" x14ac:dyDescent="0.3">
      <c r="D507" s="96"/>
      <c r="Q507" s="113"/>
      <c r="R507" s="113"/>
      <c r="S507" s="112"/>
      <c r="T507" s="112"/>
    </row>
    <row r="508" spans="4:20" x14ac:dyDescent="0.3">
      <c r="D508" s="96"/>
      <c r="Q508" s="113"/>
      <c r="R508" s="113"/>
      <c r="S508" s="112"/>
      <c r="T508" s="112"/>
    </row>
    <row r="509" spans="4:20" x14ac:dyDescent="0.3">
      <c r="D509" s="96"/>
      <c r="Q509" s="113"/>
      <c r="R509" s="113"/>
      <c r="S509" s="112"/>
      <c r="T509" s="112"/>
    </row>
    <row r="510" spans="4:20" x14ac:dyDescent="0.3">
      <c r="D510" s="96"/>
      <c r="Q510" s="113"/>
      <c r="R510" s="113"/>
      <c r="S510" s="112"/>
      <c r="T510" s="112"/>
    </row>
    <row r="511" spans="4:20" x14ac:dyDescent="0.3">
      <c r="D511" s="96"/>
      <c r="Q511" s="113"/>
      <c r="R511" s="113"/>
      <c r="S511" s="112"/>
      <c r="T511" s="112"/>
    </row>
    <row r="512" spans="4:20" x14ac:dyDescent="0.3">
      <c r="D512" s="96"/>
      <c r="Q512" s="113"/>
      <c r="R512" s="113"/>
      <c r="S512" s="112"/>
      <c r="T512" s="112"/>
    </row>
    <row r="513" spans="4:20" x14ac:dyDescent="0.3">
      <c r="D513" s="96"/>
      <c r="Q513" s="113"/>
      <c r="R513" s="113"/>
      <c r="S513" s="112"/>
      <c r="T513" s="112"/>
    </row>
    <row r="514" spans="4:20" x14ac:dyDescent="0.3">
      <c r="D514" s="96"/>
      <c r="Q514" s="113"/>
      <c r="R514" s="113"/>
      <c r="S514" s="112"/>
      <c r="T514" s="112"/>
    </row>
    <row r="515" spans="4:20" x14ac:dyDescent="0.3">
      <c r="D515" s="96"/>
      <c r="Q515" s="113"/>
      <c r="R515" s="113"/>
      <c r="S515" s="112"/>
      <c r="T515" s="112"/>
    </row>
    <row r="516" spans="4:20" x14ac:dyDescent="0.3">
      <c r="D516" s="96"/>
      <c r="Q516" s="113"/>
      <c r="R516" s="113"/>
      <c r="S516" s="112"/>
      <c r="T516" s="112"/>
    </row>
    <row r="517" spans="4:20" x14ac:dyDescent="0.3">
      <c r="D517" s="96"/>
      <c r="Q517" s="113"/>
      <c r="R517" s="113"/>
      <c r="S517" s="112"/>
      <c r="T517" s="112"/>
    </row>
    <row r="518" spans="4:20" x14ac:dyDescent="0.3">
      <c r="D518" s="96"/>
      <c r="Q518" s="113"/>
      <c r="R518" s="113"/>
      <c r="S518" s="112"/>
      <c r="T518" s="112"/>
    </row>
    <row r="519" spans="4:20" x14ac:dyDescent="0.3">
      <c r="D519" s="96"/>
      <c r="Q519" s="113"/>
      <c r="R519" s="113"/>
      <c r="S519" s="112"/>
      <c r="T519" s="112"/>
    </row>
    <row r="520" spans="4:20" x14ac:dyDescent="0.3">
      <c r="D520" s="96"/>
      <c r="Q520" s="113"/>
      <c r="R520" s="113"/>
      <c r="S520" s="112"/>
      <c r="T520" s="112"/>
    </row>
    <row r="521" spans="4:20" x14ac:dyDescent="0.3">
      <c r="D521" s="96"/>
      <c r="Q521" s="113"/>
      <c r="R521" s="113"/>
      <c r="S521" s="112"/>
      <c r="T521" s="112"/>
    </row>
    <row r="522" spans="4:20" x14ac:dyDescent="0.3">
      <c r="D522" s="96"/>
      <c r="Q522" s="113"/>
      <c r="R522" s="113"/>
      <c r="S522" s="112"/>
      <c r="T522" s="112"/>
    </row>
    <row r="523" spans="4:20" x14ac:dyDescent="0.3">
      <c r="D523" s="96"/>
      <c r="Q523" s="113"/>
      <c r="R523" s="113"/>
      <c r="S523" s="112"/>
      <c r="T523" s="112"/>
    </row>
    <row r="524" spans="4:20" x14ac:dyDescent="0.3">
      <c r="D524" s="96"/>
      <c r="Q524" s="113"/>
      <c r="R524" s="113"/>
      <c r="S524" s="112"/>
      <c r="T524" s="112"/>
    </row>
    <row r="525" spans="4:20" x14ac:dyDescent="0.3">
      <c r="D525" s="96"/>
      <c r="Q525" s="113"/>
      <c r="R525" s="113"/>
      <c r="S525" s="112"/>
      <c r="T525" s="112"/>
    </row>
    <row r="526" spans="4:20" x14ac:dyDescent="0.3">
      <c r="D526" s="96"/>
      <c r="Q526" s="113"/>
      <c r="R526" s="113"/>
      <c r="S526" s="112"/>
      <c r="T526" s="112"/>
    </row>
    <row r="527" spans="4:20" x14ac:dyDescent="0.3">
      <c r="D527" s="96"/>
      <c r="Q527" s="113"/>
      <c r="R527" s="113"/>
      <c r="S527" s="112"/>
      <c r="T527" s="112"/>
    </row>
    <row r="528" spans="4:20" x14ac:dyDescent="0.3">
      <c r="D528" s="96"/>
      <c r="Q528" s="113"/>
      <c r="R528" s="113"/>
      <c r="S528" s="112"/>
      <c r="T528" s="112"/>
    </row>
    <row r="529" spans="4:20" x14ac:dyDescent="0.3">
      <c r="D529" s="96"/>
      <c r="Q529" s="113"/>
      <c r="R529" s="113"/>
      <c r="S529" s="112"/>
      <c r="T529" s="112"/>
    </row>
    <row r="530" spans="4:20" x14ac:dyDescent="0.3">
      <c r="D530" s="96"/>
      <c r="Q530" s="113"/>
      <c r="R530" s="113"/>
      <c r="S530" s="112"/>
      <c r="T530" s="112"/>
    </row>
    <row r="531" spans="4:20" x14ac:dyDescent="0.3">
      <c r="D531" s="96"/>
      <c r="Q531" s="113"/>
      <c r="R531" s="113"/>
      <c r="S531" s="112"/>
      <c r="T531" s="112"/>
    </row>
    <row r="532" spans="4:20" x14ac:dyDescent="0.3">
      <c r="D532" s="96"/>
      <c r="Q532" s="113"/>
      <c r="R532" s="113"/>
      <c r="S532" s="112"/>
      <c r="T532" s="112"/>
    </row>
    <row r="533" spans="4:20" x14ac:dyDescent="0.3">
      <c r="D533" s="96"/>
      <c r="Q533" s="113"/>
      <c r="R533" s="113"/>
      <c r="S533" s="112"/>
      <c r="T533" s="112"/>
    </row>
    <row r="534" spans="4:20" x14ac:dyDescent="0.3">
      <c r="D534" s="96"/>
      <c r="Q534" s="113"/>
      <c r="R534" s="113"/>
      <c r="S534" s="112"/>
      <c r="T534" s="112"/>
    </row>
    <row r="535" spans="4:20" x14ac:dyDescent="0.3">
      <c r="D535" s="96"/>
      <c r="Q535" s="113"/>
      <c r="R535" s="113"/>
      <c r="S535" s="112"/>
      <c r="T535" s="112"/>
    </row>
    <row r="536" spans="4:20" x14ac:dyDescent="0.3">
      <c r="D536" s="96"/>
      <c r="Q536" s="113"/>
      <c r="R536" s="113"/>
      <c r="S536" s="112"/>
      <c r="T536" s="112"/>
    </row>
    <row r="537" spans="4:20" x14ac:dyDescent="0.3">
      <c r="D537" s="96"/>
      <c r="Q537" s="113"/>
      <c r="R537" s="113"/>
      <c r="S537" s="112"/>
      <c r="T537" s="112"/>
    </row>
    <row r="538" spans="4:20" x14ac:dyDescent="0.3">
      <c r="D538" s="96"/>
      <c r="Q538" s="113"/>
      <c r="R538" s="113"/>
      <c r="S538" s="112"/>
      <c r="T538" s="112"/>
    </row>
    <row r="539" spans="4:20" x14ac:dyDescent="0.3">
      <c r="D539" s="96"/>
      <c r="Q539" s="113"/>
      <c r="R539" s="113"/>
      <c r="S539" s="112"/>
      <c r="T539" s="112"/>
    </row>
    <row r="540" spans="4:20" x14ac:dyDescent="0.3">
      <c r="D540" s="96"/>
      <c r="Q540" s="113"/>
      <c r="R540" s="113"/>
      <c r="S540" s="112"/>
      <c r="T540" s="112"/>
    </row>
    <row r="541" spans="4:20" x14ac:dyDescent="0.3">
      <c r="D541" s="96"/>
      <c r="Q541" s="113"/>
      <c r="R541" s="113"/>
      <c r="S541" s="112"/>
      <c r="T541" s="112"/>
    </row>
    <row r="542" spans="4:20" x14ac:dyDescent="0.3">
      <c r="D542" s="96"/>
      <c r="Q542" s="113"/>
      <c r="R542" s="113"/>
      <c r="S542" s="112"/>
      <c r="T542" s="112"/>
    </row>
    <row r="543" spans="4:20" x14ac:dyDescent="0.3">
      <c r="D543" s="96"/>
      <c r="Q543" s="113"/>
      <c r="R543" s="113"/>
      <c r="S543" s="112"/>
      <c r="T543" s="112"/>
    </row>
    <row r="544" spans="4:20" x14ac:dyDescent="0.3">
      <c r="D544" s="96"/>
      <c r="Q544" s="113"/>
      <c r="R544" s="113"/>
      <c r="S544" s="112"/>
      <c r="T544" s="112"/>
    </row>
    <row r="545" spans="4:20" x14ac:dyDescent="0.3">
      <c r="D545" s="96"/>
      <c r="Q545" s="113"/>
      <c r="R545" s="113"/>
      <c r="S545" s="112"/>
      <c r="T545" s="112"/>
    </row>
    <row r="546" spans="4:20" x14ac:dyDescent="0.3">
      <c r="D546" s="96"/>
      <c r="Q546" s="113"/>
      <c r="R546" s="113"/>
      <c r="S546" s="112"/>
      <c r="T546" s="112"/>
    </row>
    <row r="547" spans="4:20" x14ac:dyDescent="0.3">
      <c r="D547" s="96"/>
      <c r="Q547" s="113"/>
      <c r="R547" s="113"/>
      <c r="S547" s="112"/>
      <c r="T547" s="112"/>
    </row>
    <row r="548" spans="4:20" x14ac:dyDescent="0.3">
      <c r="D548" s="96"/>
      <c r="Q548" s="113"/>
      <c r="R548" s="113"/>
      <c r="S548" s="112"/>
      <c r="T548" s="112"/>
    </row>
    <row r="549" spans="4:20" x14ac:dyDescent="0.3">
      <c r="D549" s="96"/>
      <c r="Q549" s="113"/>
      <c r="R549" s="113"/>
      <c r="S549" s="112"/>
      <c r="T549" s="112"/>
    </row>
    <row r="550" spans="4:20" x14ac:dyDescent="0.3">
      <c r="D550" s="96"/>
      <c r="Q550" s="113"/>
      <c r="R550" s="113"/>
      <c r="S550" s="112"/>
      <c r="T550" s="112"/>
    </row>
    <row r="551" spans="4:20" x14ac:dyDescent="0.3">
      <c r="D551" s="96"/>
      <c r="Q551" s="113"/>
      <c r="R551" s="113"/>
      <c r="S551" s="112"/>
      <c r="T551" s="112"/>
    </row>
    <row r="552" spans="4:20" x14ac:dyDescent="0.3">
      <c r="D552" s="96"/>
      <c r="Q552" s="113"/>
      <c r="R552" s="113"/>
      <c r="S552" s="112"/>
      <c r="T552" s="112"/>
    </row>
    <row r="553" spans="4:20" x14ac:dyDescent="0.3">
      <c r="D553" s="96"/>
      <c r="Q553" s="113"/>
      <c r="R553" s="113"/>
      <c r="S553" s="112"/>
      <c r="T553" s="112"/>
    </row>
    <row r="554" spans="4:20" x14ac:dyDescent="0.3">
      <c r="D554" s="96"/>
      <c r="Q554" s="113"/>
      <c r="R554" s="113"/>
      <c r="S554" s="112"/>
      <c r="T554" s="112"/>
    </row>
    <row r="555" spans="4:20" x14ac:dyDescent="0.3">
      <c r="D555" s="96"/>
      <c r="Q555" s="113"/>
      <c r="R555" s="113"/>
      <c r="S555" s="112"/>
      <c r="T555" s="112"/>
    </row>
    <row r="556" spans="4:20" x14ac:dyDescent="0.3">
      <c r="D556" s="96"/>
      <c r="Q556" s="113"/>
      <c r="R556" s="113"/>
      <c r="S556" s="112"/>
      <c r="T556" s="112"/>
    </row>
    <row r="557" spans="4:20" x14ac:dyDescent="0.3">
      <c r="D557" s="96"/>
      <c r="Q557" s="113"/>
      <c r="R557" s="113"/>
      <c r="S557" s="112"/>
      <c r="T557" s="112"/>
    </row>
    <row r="558" spans="4:20" x14ac:dyDescent="0.3">
      <c r="D558" s="96"/>
      <c r="Q558" s="113"/>
      <c r="R558" s="113"/>
      <c r="S558" s="112"/>
      <c r="T558" s="112"/>
    </row>
    <row r="559" spans="4:20" x14ac:dyDescent="0.3">
      <c r="D559" s="96"/>
      <c r="Q559" s="113"/>
      <c r="R559" s="113"/>
      <c r="S559" s="112"/>
      <c r="T559" s="112"/>
    </row>
    <row r="560" spans="4:20" x14ac:dyDescent="0.3">
      <c r="D560" s="96"/>
      <c r="Q560" s="113"/>
      <c r="R560" s="113"/>
      <c r="S560" s="112"/>
      <c r="T560" s="112"/>
    </row>
    <row r="561" spans="4:20" x14ac:dyDescent="0.3">
      <c r="D561" s="96"/>
      <c r="Q561" s="113"/>
      <c r="R561" s="113"/>
      <c r="S561" s="112"/>
      <c r="T561" s="112"/>
    </row>
    <row r="562" spans="4:20" x14ac:dyDescent="0.3">
      <c r="D562" s="96"/>
      <c r="Q562" s="113"/>
      <c r="R562" s="113"/>
      <c r="S562" s="112"/>
      <c r="T562" s="112"/>
    </row>
    <row r="563" spans="4:20" x14ac:dyDescent="0.3">
      <c r="D563" s="96"/>
      <c r="Q563" s="113"/>
      <c r="R563" s="113"/>
      <c r="S563" s="112"/>
      <c r="T563" s="112"/>
    </row>
    <row r="564" spans="4:20" x14ac:dyDescent="0.3">
      <c r="D564" s="96"/>
      <c r="Q564" s="113"/>
      <c r="R564" s="113"/>
      <c r="S564" s="112"/>
      <c r="T564" s="112"/>
    </row>
    <row r="565" spans="4:20" x14ac:dyDescent="0.3">
      <c r="D565" s="96"/>
      <c r="Q565" s="113"/>
      <c r="R565" s="113"/>
      <c r="S565" s="112"/>
      <c r="T565" s="112"/>
    </row>
    <row r="566" spans="4:20" x14ac:dyDescent="0.3">
      <c r="D566" s="96"/>
      <c r="Q566" s="113"/>
      <c r="R566" s="113"/>
      <c r="S566" s="112"/>
      <c r="T566" s="112"/>
    </row>
    <row r="567" spans="4:20" x14ac:dyDescent="0.3">
      <c r="D567" s="96"/>
      <c r="Q567" s="113"/>
      <c r="R567" s="113"/>
      <c r="S567" s="112"/>
      <c r="T567" s="112"/>
    </row>
    <row r="568" spans="4:20" x14ac:dyDescent="0.3">
      <c r="D568" s="96"/>
      <c r="Q568" s="113"/>
      <c r="R568" s="113"/>
      <c r="S568" s="112"/>
      <c r="T568" s="112"/>
    </row>
    <row r="569" spans="4:20" x14ac:dyDescent="0.3">
      <c r="D569" s="96"/>
      <c r="Q569" s="113"/>
      <c r="R569" s="113"/>
      <c r="S569" s="112"/>
      <c r="T569" s="112"/>
    </row>
    <row r="570" spans="4:20" x14ac:dyDescent="0.3">
      <c r="D570" s="96"/>
      <c r="Q570" s="113"/>
      <c r="R570" s="113"/>
      <c r="S570" s="112"/>
      <c r="T570" s="112"/>
    </row>
    <row r="571" spans="4:20" x14ac:dyDescent="0.3">
      <c r="D571" s="96"/>
      <c r="Q571" s="113"/>
      <c r="R571" s="113"/>
      <c r="S571" s="112"/>
      <c r="T571" s="112"/>
    </row>
    <row r="572" spans="4:20" x14ac:dyDescent="0.3">
      <c r="D572" s="96"/>
      <c r="Q572" s="113"/>
      <c r="R572" s="113"/>
      <c r="S572" s="112"/>
      <c r="T572" s="112"/>
    </row>
    <row r="573" spans="4:20" x14ac:dyDescent="0.3">
      <c r="D573" s="96"/>
      <c r="Q573" s="113"/>
      <c r="R573" s="113"/>
      <c r="S573" s="112"/>
      <c r="T573" s="112"/>
    </row>
    <row r="574" spans="4:20" x14ac:dyDescent="0.3">
      <c r="D574" s="96"/>
      <c r="Q574" s="113"/>
      <c r="R574" s="113"/>
      <c r="S574" s="112"/>
      <c r="T574" s="112"/>
    </row>
    <row r="575" spans="4:20" x14ac:dyDescent="0.3">
      <c r="D575" s="96"/>
      <c r="Q575" s="113"/>
      <c r="R575" s="113"/>
      <c r="S575" s="112"/>
      <c r="T575" s="112"/>
    </row>
    <row r="576" spans="4:20" x14ac:dyDescent="0.3">
      <c r="D576" s="96"/>
      <c r="Q576" s="113"/>
      <c r="R576" s="113"/>
      <c r="S576" s="112"/>
      <c r="T576" s="112"/>
    </row>
    <row r="577" spans="4:20" x14ac:dyDescent="0.3">
      <c r="D577" s="96"/>
      <c r="Q577" s="113"/>
      <c r="R577" s="113"/>
      <c r="S577" s="112"/>
      <c r="T577" s="112"/>
    </row>
    <row r="578" spans="4:20" x14ac:dyDescent="0.3">
      <c r="D578" s="96"/>
      <c r="Q578" s="113"/>
      <c r="R578" s="113"/>
      <c r="S578" s="112"/>
      <c r="T578" s="112"/>
    </row>
    <row r="579" spans="4:20" x14ac:dyDescent="0.3">
      <c r="D579" s="96"/>
      <c r="Q579" s="113"/>
      <c r="R579" s="113"/>
      <c r="S579" s="112"/>
      <c r="T579" s="112"/>
    </row>
    <row r="580" spans="4:20" x14ac:dyDescent="0.3">
      <c r="D580" s="96"/>
      <c r="Q580" s="113"/>
      <c r="R580" s="113"/>
      <c r="S580" s="112"/>
      <c r="T580" s="112"/>
    </row>
    <row r="581" spans="4:20" x14ac:dyDescent="0.3">
      <c r="D581" s="96"/>
      <c r="Q581" s="113"/>
      <c r="R581" s="113"/>
      <c r="S581" s="112"/>
      <c r="T581" s="112"/>
    </row>
    <row r="582" spans="4:20" x14ac:dyDescent="0.3">
      <c r="D582" s="96"/>
      <c r="Q582" s="113"/>
      <c r="R582" s="113"/>
      <c r="S582" s="112"/>
      <c r="T582" s="112"/>
    </row>
    <row r="583" spans="4:20" x14ac:dyDescent="0.3">
      <c r="D583" s="96"/>
      <c r="Q583" s="113"/>
      <c r="R583" s="113"/>
      <c r="S583" s="112"/>
      <c r="T583" s="112"/>
    </row>
    <row r="584" spans="4:20" x14ac:dyDescent="0.3">
      <c r="D584" s="96"/>
      <c r="Q584" s="113"/>
      <c r="R584" s="113"/>
      <c r="S584" s="112"/>
      <c r="T584" s="112"/>
    </row>
    <row r="585" spans="4:20" x14ac:dyDescent="0.3">
      <c r="D585" s="96"/>
      <c r="Q585" s="113"/>
      <c r="R585" s="113"/>
      <c r="S585" s="112"/>
      <c r="T585" s="112"/>
    </row>
    <row r="586" spans="4:20" x14ac:dyDescent="0.3">
      <c r="D586" s="96"/>
      <c r="Q586" s="113"/>
      <c r="R586" s="113"/>
      <c r="S586" s="112"/>
      <c r="T586" s="112"/>
    </row>
    <row r="587" spans="4:20" x14ac:dyDescent="0.3">
      <c r="D587" s="96"/>
      <c r="Q587" s="113"/>
      <c r="R587" s="113"/>
      <c r="S587" s="112"/>
      <c r="T587" s="112"/>
    </row>
    <row r="588" spans="4:20" x14ac:dyDescent="0.3">
      <c r="D588" s="96"/>
      <c r="Q588" s="113"/>
      <c r="R588" s="113"/>
      <c r="S588" s="112"/>
      <c r="T588" s="112"/>
    </row>
    <row r="589" spans="4:20" x14ac:dyDescent="0.3">
      <c r="D589" s="96"/>
      <c r="Q589" s="113"/>
      <c r="R589" s="113"/>
      <c r="S589" s="112"/>
      <c r="T589" s="112"/>
    </row>
    <row r="590" spans="4:20" x14ac:dyDescent="0.3">
      <c r="D590" s="96"/>
      <c r="Q590" s="113"/>
      <c r="R590" s="113"/>
      <c r="S590" s="112"/>
      <c r="T590" s="112"/>
    </row>
    <row r="591" spans="4:20" x14ac:dyDescent="0.3">
      <c r="D591" s="96"/>
      <c r="Q591" s="113"/>
      <c r="R591" s="113"/>
      <c r="S591" s="112"/>
      <c r="T591" s="112"/>
    </row>
    <row r="592" spans="4:20" x14ac:dyDescent="0.3">
      <c r="D592" s="96"/>
      <c r="Q592" s="113"/>
      <c r="R592" s="113"/>
      <c r="S592" s="112"/>
      <c r="T592" s="112"/>
    </row>
    <row r="593" spans="4:20" x14ac:dyDescent="0.3">
      <c r="D593" s="96"/>
      <c r="Q593" s="113"/>
      <c r="R593" s="113"/>
      <c r="S593" s="112"/>
      <c r="T593" s="112"/>
    </row>
    <row r="594" spans="4:20" x14ac:dyDescent="0.3">
      <c r="D594" s="96"/>
      <c r="Q594" s="113"/>
      <c r="R594" s="113"/>
      <c r="S594" s="112"/>
      <c r="T594" s="112"/>
    </row>
    <row r="595" spans="4:20" x14ac:dyDescent="0.3">
      <c r="D595" s="96"/>
      <c r="Q595" s="113"/>
      <c r="R595" s="113"/>
      <c r="S595" s="112"/>
      <c r="T595" s="112"/>
    </row>
    <row r="596" spans="4:20" x14ac:dyDescent="0.3">
      <c r="D596" s="96"/>
      <c r="Q596" s="113"/>
      <c r="R596" s="113"/>
      <c r="S596" s="112"/>
      <c r="T596" s="112"/>
    </row>
    <row r="597" spans="4:20" x14ac:dyDescent="0.3">
      <c r="D597" s="96"/>
      <c r="Q597" s="113"/>
      <c r="R597" s="113"/>
      <c r="S597" s="112"/>
      <c r="T597" s="112"/>
    </row>
    <row r="598" spans="4:20" x14ac:dyDescent="0.3">
      <c r="D598" s="96"/>
      <c r="Q598" s="113"/>
      <c r="R598" s="113"/>
      <c r="S598" s="112"/>
      <c r="T598" s="112"/>
    </row>
    <row r="599" spans="4:20" x14ac:dyDescent="0.3">
      <c r="D599" s="96"/>
      <c r="Q599" s="113"/>
      <c r="R599" s="113"/>
      <c r="S599" s="112"/>
      <c r="T599" s="112"/>
    </row>
    <row r="600" spans="4:20" x14ac:dyDescent="0.3">
      <c r="D600" s="96"/>
      <c r="Q600" s="113"/>
      <c r="R600" s="113"/>
      <c r="S600" s="112"/>
      <c r="T600" s="112"/>
    </row>
    <row r="601" spans="4:20" x14ac:dyDescent="0.3">
      <c r="D601" s="96"/>
      <c r="Q601" s="113"/>
      <c r="R601" s="113"/>
      <c r="S601" s="112"/>
      <c r="T601" s="112"/>
    </row>
    <row r="602" spans="4:20" x14ac:dyDescent="0.3">
      <c r="D602" s="96"/>
      <c r="Q602" s="113"/>
      <c r="R602" s="113"/>
      <c r="S602" s="112"/>
      <c r="T602" s="112"/>
    </row>
    <row r="603" spans="4:20" x14ac:dyDescent="0.3">
      <c r="D603" s="96"/>
      <c r="Q603" s="113"/>
      <c r="R603" s="113"/>
      <c r="S603" s="112"/>
      <c r="T603" s="112"/>
    </row>
    <row r="604" spans="4:20" x14ac:dyDescent="0.3">
      <c r="D604" s="96"/>
      <c r="Q604" s="113"/>
      <c r="R604" s="113"/>
      <c r="S604" s="112"/>
      <c r="T604" s="112"/>
    </row>
    <row r="605" spans="4:20" x14ac:dyDescent="0.3">
      <c r="D605" s="96"/>
      <c r="Q605" s="113"/>
      <c r="R605" s="113"/>
      <c r="S605" s="112"/>
      <c r="T605" s="112"/>
    </row>
    <row r="606" spans="4:20" x14ac:dyDescent="0.3">
      <c r="D606" s="96"/>
      <c r="Q606" s="113"/>
      <c r="R606" s="113"/>
      <c r="S606" s="112"/>
      <c r="T606" s="112"/>
    </row>
    <row r="607" spans="4:20" x14ac:dyDescent="0.3">
      <c r="D607" s="96"/>
      <c r="Q607" s="113"/>
      <c r="R607" s="113"/>
      <c r="S607" s="112"/>
      <c r="T607" s="112"/>
    </row>
    <row r="608" spans="4:20" x14ac:dyDescent="0.3">
      <c r="D608" s="96"/>
      <c r="Q608" s="113"/>
      <c r="R608" s="113"/>
      <c r="S608" s="112"/>
      <c r="T608" s="112"/>
    </row>
    <row r="609" spans="4:20" x14ac:dyDescent="0.3">
      <c r="D609" s="96"/>
      <c r="Q609" s="113"/>
      <c r="R609" s="113"/>
      <c r="S609" s="112"/>
      <c r="T609" s="112"/>
    </row>
    <row r="610" spans="4:20" x14ac:dyDescent="0.3">
      <c r="D610" s="96"/>
      <c r="Q610" s="113"/>
      <c r="R610" s="113"/>
      <c r="S610" s="112"/>
      <c r="T610" s="112"/>
    </row>
    <row r="611" spans="4:20" x14ac:dyDescent="0.3">
      <c r="D611" s="96"/>
      <c r="Q611" s="113"/>
      <c r="R611" s="113"/>
      <c r="S611" s="112"/>
      <c r="T611" s="112"/>
    </row>
    <row r="612" spans="4:20" x14ac:dyDescent="0.3">
      <c r="D612" s="96"/>
      <c r="Q612" s="113"/>
      <c r="R612" s="113"/>
      <c r="S612" s="112"/>
      <c r="T612" s="112"/>
    </row>
    <row r="613" spans="4:20" x14ac:dyDescent="0.3">
      <c r="D613" s="96"/>
      <c r="Q613" s="113"/>
      <c r="R613" s="113"/>
      <c r="S613" s="112"/>
      <c r="T613" s="112"/>
    </row>
    <row r="614" spans="4:20" x14ac:dyDescent="0.3">
      <c r="D614" s="96"/>
      <c r="Q614" s="113"/>
      <c r="R614" s="113"/>
      <c r="S614" s="112"/>
      <c r="T614" s="112"/>
    </row>
    <row r="615" spans="4:20" x14ac:dyDescent="0.3">
      <c r="D615" s="96"/>
      <c r="Q615" s="113"/>
      <c r="R615" s="113"/>
      <c r="S615" s="112"/>
      <c r="T615" s="112"/>
    </row>
    <row r="616" spans="4:20" x14ac:dyDescent="0.3">
      <c r="D616" s="96"/>
      <c r="Q616" s="113"/>
      <c r="R616" s="113"/>
      <c r="S616" s="112"/>
      <c r="T616" s="112"/>
    </row>
    <row r="617" spans="4:20" x14ac:dyDescent="0.3">
      <c r="D617" s="96"/>
      <c r="Q617" s="113"/>
      <c r="R617" s="113"/>
      <c r="S617" s="112"/>
      <c r="T617" s="112"/>
    </row>
    <row r="618" spans="4:20" x14ac:dyDescent="0.3">
      <c r="D618" s="96"/>
      <c r="Q618" s="113"/>
      <c r="R618" s="113"/>
      <c r="S618" s="112"/>
      <c r="T618" s="112"/>
    </row>
    <row r="619" spans="4:20" x14ac:dyDescent="0.3">
      <c r="D619" s="96"/>
      <c r="Q619" s="113"/>
      <c r="R619" s="113"/>
      <c r="S619" s="112"/>
      <c r="T619" s="112"/>
    </row>
    <row r="620" spans="4:20" x14ac:dyDescent="0.3">
      <c r="D620" s="96"/>
      <c r="Q620" s="113"/>
      <c r="R620" s="113"/>
      <c r="S620" s="112"/>
      <c r="T620" s="112"/>
    </row>
    <row r="621" spans="4:20" x14ac:dyDescent="0.3">
      <c r="D621" s="96"/>
      <c r="Q621" s="113"/>
      <c r="R621" s="113"/>
      <c r="S621" s="112"/>
      <c r="T621" s="112"/>
    </row>
    <row r="622" spans="4:20" x14ac:dyDescent="0.3">
      <c r="D622" s="96"/>
      <c r="Q622" s="113"/>
      <c r="R622" s="113"/>
      <c r="S622" s="112"/>
      <c r="T622" s="112"/>
    </row>
    <row r="623" spans="4:20" x14ac:dyDescent="0.3">
      <c r="D623" s="96"/>
      <c r="Q623" s="113"/>
      <c r="R623" s="113"/>
      <c r="S623" s="112"/>
      <c r="T623" s="112"/>
    </row>
    <row r="624" spans="4:20" x14ac:dyDescent="0.3">
      <c r="D624" s="96"/>
      <c r="Q624" s="113"/>
      <c r="R624" s="113"/>
      <c r="S624" s="112"/>
      <c r="T624" s="112"/>
    </row>
    <row r="625" spans="4:20" x14ac:dyDescent="0.3">
      <c r="D625" s="96"/>
      <c r="Q625" s="113"/>
      <c r="R625" s="113"/>
      <c r="S625" s="112"/>
      <c r="T625" s="112"/>
    </row>
    <row r="626" spans="4:20" x14ac:dyDescent="0.3">
      <c r="D626" s="96"/>
      <c r="Q626" s="113"/>
      <c r="R626" s="113"/>
      <c r="S626" s="112"/>
      <c r="T626" s="112"/>
    </row>
    <row r="627" spans="4:20" x14ac:dyDescent="0.3">
      <c r="D627" s="96"/>
      <c r="Q627" s="113"/>
      <c r="R627" s="113"/>
      <c r="S627" s="112"/>
      <c r="T627" s="112"/>
    </row>
    <row r="628" spans="4:20" x14ac:dyDescent="0.3">
      <c r="D628" s="96"/>
      <c r="Q628" s="113"/>
      <c r="R628" s="113"/>
      <c r="S628" s="112"/>
      <c r="T628" s="112"/>
    </row>
    <row r="629" spans="4:20" x14ac:dyDescent="0.3">
      <c r="D629" s="96"/>
      <c r="Q629" s="113"/>
      <c r="R629" s="113"/>
      <c r="S629" s="112"/>
      <c r="T629" s="112"/>
    </row>
    <row r="630" spans="4:20" x14ac:dyDescent="0.3">
      <c r="D630" s="96"/>
      <c r="Q630" s="113"/>
      <c r="R630" s="113"/>
      <c r="S630" s="112"/>
      <c r="T630" s="112"/>
    </row>
    <row r="631" spans="4:20" x14ac:dyDescent="0.3">
      <c r="D631" s="96"/>
      <c r="Q631" s="113"/>
      <c r="R631" s="113"/>
      <c r="S631" s="112"/>
      <c r="T631" s="112"/>
    </row>
    <row r="632" spans="4:20" x14ac:dyDescent="0.3">
      <c r="D632" s="96"/>
      <c r="Q632" s="113"/>
      <c r="R632" s="113"/>
      <c r="S632" s="112"/>
      <c r="T632" s="112"/>
    </row>
    <row r="633" spans="4:20" x14ac:dyDescent="0.3">
      <c r="D633" s="96"/>
      <c r="Q633" s="113"/>
      <c r="R633" s="113"/>
      <c r="S633" s="112"/>
      <c r="T633" s="112"/>
    </row>
    <row r="634" spans="4:20" x14ac:dyDescent="0.3">
      <c r="D634" s="96"/>
      <c r="Q634" s="113"/>
      <c r="R634" s="113"/>
      <c r="S634" s="112"/>
      <c r="T634" s="112"/>
    </row>
    <row r="635" spans="4:20" x14ac:dyDescent="0.3">
      <c r="D635" s="96"/>
      <c r="Q635" s="113"/>
      <c r="R635" s="113"/>
      <c r="S635" s="112"/>
      <c r="T635" s="112"/>
    </row>
    <row r="636" spans="4:20" x14ac:dyDescent="0.3">
      <c r="D636" s="96"/>
      <c r="Q636" s="113"/>
      <c r="R636" s="113"/>
      <c r="S636" s="112"/>
      <c r="T636" s="112"/>
    </row>
    <row r="637" spans="4:20" x14ac:dyDescent="0.3">
      <c r="D637" s="96"/>
      <c r="Q637" s="113"/>
      <c r="R637" s="113"/>
      <c r="S637" s="112"/>
      <c r="T637" s="112"/>
    </row>
    <row r="638" spans="4:20" x14ac:dyDescent="0.3">
      <c r="D638" s="96"/>
      <c r="Q638" s="113"/>
      <c r="R638" s="113"/>
      <c r="S638" s="112"/>
      <c r="T638" s="112"/>
    </row>
    <row r="639" spans="4:20" x14ac:dyDescent="0.3">
      <c r="D639" s="96"/>
      <c r="Q639" s="113"/>
      <c r="R639" s="113"/>
      <c r="S639" s="112"/>
      <c r="T639" s="112"/>
    </row>
    <row r="640" spans="4:20" x14ac:dyDescent="0.3">
      <c r="D640" s="96"/>
      <c r="Q640" s="113"/>
      <c r="R640" s="113"/>
      <c r="S640" s="112"/>
      <c r="T640" s="112"/>
    </row>
    <row r="641" spans="4:20" x14ac:dyDescent="0.3">
      <c r="D641" s="96"/>
      <c r="Q641" s="113"/>
      <c r="R641" s="113"/>
      <c r="S641" s="112"/>
      <c r="T641" s="112"/>
    </row>
    <row r="642" spans="4:20" x14ac:dyDescent="0.3">
      <c r="D642" s="96"/>
      <c r="Q642" s="113"/>
      <c r="R642" s="113"/>
      <c r="S642" s="112"/>
      <c r="T642" s="112"/>
    </row>
    <row r="643" spans="4:20" x14ac:dyDescent="0.3">
      <c r="D643" s="96"/>
      <c r="Q643" s="113"/>
      <c r="R643" s="113"/>
      <c r="S643" s="112"/>
      <c r="T643" s="112"/>
    </row>
    <row r="644" spans="4:20" x14ac:dyDescent="0.3">
      <c r="D644" s="96"/>
      <c r="Q644" s="113"/>
      <c r="R644" s="113"/>
      <c r="S644" s="112"/>
      <c r="T644" s="112"/>
    </row>
    <row r="645" spans="4:20" x14ac:dyDescent="0.3">
      <c r="D645" s="96"/>
      <c r="Q645" s="113"/>
      <c r="R645" s="113"/>
      <c r="S645" s="112"/>
      <c r="T645" s="112"/>
    </row>
    <row r="646" spans="4:20" x14ac:dyDescent="0.3">
      <c r="D646" s="96"/>
      <c r="Q646" s="113"/>
      <c r="R646" s="113"/>
      <c r="S646" s="112"/>
      <c r="T646" s="112"/>
    </row>
    <row r="647" spans="4:20" x14ac:dyDescent="0.3">
      <c r="D647" s="96"/>
      <c r="Q647" s="113"/>
      <c r="R647" s="113"/>
      <c r="S647" s="112"/>
      <c r="T647" s="112"/>
    </row>
    <row r="648" spans="4:20" x14ac:dyDescent="0.3">
      <c r="D648" s="96"/>
      <c r="Q648" s="113"/>
      <c r="R648" s="113"/>
      <c r="S648" s="112"/>
      <c r="T648" s="112"/>
    </row>
    <row r="649" spans="4:20" x14ac:dyDescent="0.3">
      <c r="D649" s="96"/>
      <c r="Q649" s="113"/>
      <c r="R649" s="113"/>
      <c r="S649" s="112"/>
      <c r="T649" s="112"/>
    </row>
    <row r="650" spans="4:20" x14ac:dyDescent="0.3">
      <c r="D650" s="96"/>
      <c r="Q650" s="113"/>
      <c r="R650" s="113"/>
      <c r="S650" s="112"/>
      <c r="T650" s="112"/>
    </row>
    <row r="651" spans="4:20" x14ac:dyDescent="0.3">
      <c r="D651" s="96"/>
      <c r="Q651" s="113"/>
      <c r="R651" s="113"/>
      <c r="S651" s="112"/>
      <c r="T651" s="112"/>
    </row>
    <row r="652" spans="4:20" x14ac:dyDescent="0.3">
      <c r="D652" s="96"/>
      <c r="Q652" s="113"/>
      <c r="R652" s="113"/>
      <c r="S652" s="112"/>
      <c r="T652" s="112"/>
    </row>
    <row r="653" spans="4:20" x14ac:dyDescent="0.3">
      <c r="D653" s="96"/>
      <c r="Q653" s="113"/>
      <c r="R653" s="113"/>
      <c r="S653" s="112"/>
      <c r="T653" s="112"/>
    </row>
    <row r="654" spans="4:20" x14ac:dyDescent="0.3">
      <c r="D654" s="96"/>
      <c r="Q654" s="113"/>
      <c r="R654" s="113"/>
      <c r="S654" s="112"/>
      <c r="T654" s="112"/>
    </row>
    <row r="655" spans="4:20" x14ac:dyDescent="0.3">
      <c r="D655" s="96"/>
      <c r="Q655" s="113"/>
      <c r="R655" s="113"/>
      <c r="S655" s="112"/>
      <c r="T655" s="112"/>
    </row>
    <row r="656" spans="4:20" x14ac:dyDescent="0.3">
      <c r="D656" s="96"/>
      <c r="Q656" s="113"/>
      <c r="R656" s="113"/>
      <c r="S656" s="112"/>
      <c r="T656" s="112"/>
    </row>
    <row r="657" spans="4:20" x14ac:dyDescent="0.3">
      <c r="D657" s="96"/>
      <c r="Q657" s="113"/>
      <c r="R657" s="113"/>
      <c r="S657" s="112"/>
      <c r="T657" s="112"/>
    </row>
    <row r="658" spans="4:20" x14ac:dyDescent="0.3">
      <c r="D658" s="96"/>
      <c r="Q658" s="113"/>
      <c r="R658" s="113"/>
      <c r="S658" s="112"/>
      <c r="T658" s="112"/>
    </row>
    <row r="659" spans="4:20" x14ac:dyDescent="0.3">
      <c r="D659" s="96"/>
      <c r="Q659" s="113"/>
      <c r="R659" s="113"/>
      <c r="S659" s="112"/>
      <c r="T659" s="112"/>
    </row>
    <row r="660" spans="4:20" x14ac:dyDescent="0.3">
      <c r="D660" s="96"/>
      <c r="Q660" s="113"/>
      <c r="R660" s="113"/>
      <c r="S660" s="112"/>
      <c r="T660" s="112"/>
    </row>
    <row r="661" spans="4:20" x14ac:dyDescent="0.3">
      <c r="D661" s="96"/>
      <c r="Q661" s="113"/>
      <c r="R661" s="113"/>
      <c r="S661" s="112"/>
      <c r="T661" s="112"/>
    </row>
    <row r="662" spans="4:20" x14ac:dyDescent="0.3">
      <c r="D662" s="96"/>
      <c r="Q662" s="113"/>
      <c r="R662" s="113"/>
      <c r="S662" s="112"/>
      <c r="T662" s="112"/>
    </row>
    <row r="663" spans="4:20" x14ac:dyDescent="0.3">
      <c r="D663" s="96"/>
      <c r="Q663" s="113"/>
      <c r="R663" s="113"/>
      <c r="S663" s="112"/>
      <c r="T663" s="112"/>
    </row>
    <row r="664" spans="4:20" x14ac:dyDescent="0.3">
      <c r="D664" s="96"/>
      <c r="Q664" s="113"/>
      <c r="R664" s="113"/>
      <c r="S664" s="112"/>
      <c r="T664" s="112"/>
    </row>
    <row r="665" spans="4:20" x14ac:dyDescent="0.3">
      <c r="D665" s="96"/>
      <c r="Q665" s="113"/>
      <c r="R665" s="113"/>
      <c r="S665" s="112"/>
      <c r="T665" s="112"/>
    </row>
    <row r="666" spans="4:20" x14ac:dyDescent="0.3">
      <c r="D666" s="96"/>
      <c r="Q666" s="113"/>
      <c r="R666" s="113"/>
      <c r="S666" s="112"/>
      <c r="T666" s="112"/>
    </row>
    <row r="667" spans="4:20" x14ac:dyDescent="0.3">
      <c r="D667" s="96"/>
      <c r="Q667" s="113"/>
      <c r="R667" s="113"/>
      <c r="S667" s="112"/>
      <c r="T667" s="112"/>
    </row>
    <row r="668" spans="4:20" x14ac:dyDescent="0.3">
      <c r="D668" s="96"/>
      <c r="Q668" s="113"/>
      <c r="R668" s="113"/>
      <c r="S668" s="112"/>
      <c r="T668" s="112"/>
    </row>
    <row r="669" spans="4:20" x14ac:dyDescent="0.3">
      <c r="D669" s="96"/>
      <c r="Q669" s="113"/>
      <c r="R669" s="113"/>
      <c r="S669" s="112"/>
      <c r="T669" s="112"/>
    </row>
    <row r="670" spans="4:20" x14ac:dyDescent="0.3">
      <c r="D670" s="96"/>
      <c r="Q670" s="113"/>
      <c r="R670" s="113"/>
      <c r="S670" s="112"/>
      <c r="T670" s="112"/>
    </row>
    <row r="671" spans="4:20" x14ac:dyDescent="0.3">
      <c r="D671" s="96"/>
      <c r="Q671" s="113"/>
      <c r="R671" s="113"/>
      <c r="S671" s="112"/>
      <c r="T671" s="112"/>
    </row>
    <row r="672" spans="4:20" x14ac:dyDescent="0.3">
      <c r="D672" s="96"/>
      <c r="Q672" s="113"/>
      <c r="R672" s="113"/>
      <c r="S672" s="112"/>
      <c r="T672" s="112"/>
    </row>
    <row r="673" spans="4:20" x14ac:dyDescent="0.3">
      <c r="D673" s="96"/>
      <c r="Q673" s="113"/>
      <c r="R673" s="113"/>
      <c r="S673" s="112"/>
      <c r="T673" s="112"/>
    </row>
    <row r="674" spans="4:20" x14ac:dyDescent="0.3">
      <c r="D674" s="96"/>
      <c r="Q674" s="113"/>
      <c r="R674" s="113"/>
      <c r="S674" s="112"/>
      <c r="T674" s="112"/>
    </row>
    <row r="675" spans="4:20" x14ac:dyDescent="0.3">
      <c r="D675" s="96"/>
      <c r="Q675" s="113"/>
      <c r="R675" s="113"/>
      <c r="S675" s="112"/>
      <c r="T675" s="112"/>
    </row>
    <row r="676" spans="4:20" x14ac:dyDescent="0.3">
      <c r="D676" s="96"/>
      <c r="Q676" s="113"/>
      <c r="R676" s="113"/>
      <c r="S676" s="112"/>
      <c r="T676" s="112"/>
    </row>
    <row r="677" spans="4:20" x14ac:dyDescent="0.3">
      <c r="D677" s="96"/>
      <c r="Q677" s="113"/>
      <c r="R677" s="113"/>
      <c r="S677" s="112"/>
      <c r="T677" s="112"/>
    </row>
    <row r="678" spans="4:20" x14ac:dyDescent="0.3">
      <c r="D678" s="96"/>
      <c r="Q678" s="113"/>
      <c r="R678" s="113"/>
      <c r="S678" s="112"/>
      <c r="T678" s="112"/>
    </row>
    <row r="679" spans="4:20" x14ac:dyDescent="0.3">
      <c r="D679" s="96"/>
      <c r="Q679" s="113"/>
      <c r="R679" s="113"/>
      <c r="S679" s="112"/>
      <c r="T679" s="112"/>
    </row>
    <row r="680" spans="4:20" x14ac:dyDescent="0.3">
      <c r="D680" s="96"/>
      <c r="Q680" s="113"/>
      <c r="R680" s="113"/>
      <c r="S680" s="112"/>
      <c r="T680" s="112"/>
    </row>
    <row r="681" spans="4:20" x14ac:dyDescent="0.3">
      <c r="D681" s="96"/>
      <c r="Q681" s="113"/>
      <c r="R681" s="113"/>
      <c r="S681" s="112"/>
      <c r="T681" s="112"/>
    </row>
    <row r="682" spans="4:20" x14ac:dyDescent="0.3">
      <c r="D682" s="96"/>
      <c r="Q682" s="113"/>
      <c r="R682" s="113"/>
      <c r="S682" s="112"/>
      <c r="T682" s="112"/>
    </row>
    <row r="683" spans="4:20" x14ac:dyDescent="0.3">
      <c r="D683" s="96"/>
      <c r="Q683" s="113"/>
      <c r="R683" s="113"/>
      <c r="S683" s="112"/>
      <c r="T683" s="112"/>
    </row>
    <row r="684" spans="4:20" x14ac:dyDescent="0.3">
      <c r="D684" s="96"/>
      <c r="Q684" s="113"/>
      <c r="R684" s="113"/>
      <c r="S684" s="112"/>
      <c r="T684" s="112"/>
    </row>
    <row r="685" spans="4:20" x14ac:dyDescent="0.3">
      <c r="D685" s="96"/>
      <c r="Q685" s="113"/>
      <c r="R685" s="113"/>
      <c r="S685" s="112"/>
      <c r="T685" s="112"/>
    </row>
    <row r="686" spans="4:20" x14ac:dyDescent="0.3">
      <c r="D686" s="96"/>
      <c r="Q686" s="113"/>
      <c r="R686" s="113"/>
      <c r="S686" s="112"/>
      <c r="T686" s="112"/>
    </row>
    <row r="687" spans="4:20" x14ac:dyDescent="0.3">
      <c r="D687" s="96"/>
      <c r="Q687" s="113"/>
      <c r="R687" s="113"/>
      <c r="S687" s="112"/>
      <c r="T687" s="112"/>
    </row>
    <row r="688" spans="4:20" x14ac:dyDescent="0.3">
      <c r="D688" s="96"/>
      <c r="Q688" s="113"/>
      <c r="R688" s="113"/>
      <c r="S688" s="112"/>
      <c r="T688" s="112"/>
    </row>
    <row r="689" spans="4:20" x14ac:dyDescent="0.3">
      <c r="D689" s="96"/>
      <c r="Q689" s="113"/>
      <c r="R689" s="113"/>
      <c r="S689" s="112"/>
      <c r="T689" s="112"/>
    </row>
    <row r="690" spans="4:20" x14ac:dyDescent="0.3">
      <c r="D690" s="96"/>
      <c r="Q690" s="113"/>
      <c r="R690" s="113"/>
      <c r="S690" s="112"/>
      <c r="T690" s="112"/>
    </row>
    <row r="691" spans="4:20" x14ac:dyDescent="0.3">
      <c r="D691" s="96"/>
      <c r="Q691" s="113"/>
      <c r="R691" s="113"/>
      <c r="S691" s="112"/>
      <c r="T691" s="112"/>
    </row>
    <row r="692" spans="4:20" x14ac:dyDescent="0.3">
      <c r="D692" s="96"/>
      <c r="Q692" s="113"/>
      <c r="R692" s="113"/>
      <c r="S692" s="112"/>
      <c r="T692" s="112"/>
    </row>
    <row r="693" spans="4:20" x14ac:dyDescent="0.3">
      <c r="D693" s="96"/>
      <c r="Q693" s="113"/>
      <c r="R693" s="113"/>
      <c r="S693" s="112"/>
      <c r="T693" s="112"/>
    </row>
    <row r="694" spans="4:20" x14ac:dyDescent="0.3">
      <c r="D694" s="96"/>
      <c r="Q694" s="113"/>
      <c r="R694" s="113"/>
      <c r="S694" s="112"/>
      <c r="T694" s="112"/>
    </row>
    <row r="695" spans="4:20" x14ac:dyDescent="0.3">
      <c r="D695" s="96"/>
      <c r="Q695" s="113"/>
      <c r="R695" s="113"/>
      <c r="S695" s="112"/>
      <c r="T695" s="112"/>
    </row>
    <row r="696" spans="4:20" x14ac:dyDescent="0.3">
      <c r="D696" s="96"/>
      <c r="Q696" s="113"/>
      <c r="R696" s="113"/>
      <c r="S696" s="112"/>
      <c r="T696" s="112"/>
    </row>
    <row r="697" spans="4:20" x14ac:dyDescent="0.3">
      <c r="D697" s="96"/>
      <c r="Q697" s="113"/>
      <c r="R697" s="113"/>
      <c r="S697" s="112"/>
      <c r="T697" s="112"/>
    </row>
    <row r="698" spans="4:20" x14ac:dyDescent="0.3">
      <c r="D698" s="96"/>
      <c r="Q698" s="113"/>
      <c r="R698" s="113"/>
      <c r="S698" s="112"/>
      <c r="T698" s="112"/>
    </row>
    <row r="699" spans="4:20" x14ac:dyDescent="0.3">
      <c r="D699" s="96"/>
      <c r="Q699" s="113"/>
      <c r="R699" s="113"/>
      <c r="S699" s="112"/>
      <c r="T699" s="112"/>
    </row>
    <row r="700" spans="4:20" x14ac:dyDescent="0.3">
      <c r="D700" s="96"/>
      <c r="Q700" s="113"/>
      <c r="R700" s="113"/>
      <c r="S700" s="112"/>
      <c r="T700" s="112"/>
    </row>
    <row r="701" spans="4:20" x14ac:dyDescent="0.3">
      <c r="D701" s="96"/>
      <c r="Q701" s="113"/>
      <c r="R701" s="113"/>
      <c r="S701" s="112"/>
      <c r="T701" s="112"/>
    </row>
    <row r="702" spans="4:20" x14ac:dyDescent="0.3">
      <c r="D702" s="96"/>
      <c r="Q702" s="113"/>
      <c r="R702" s="113"/>
      <c r="S702" s="112"/>
      <c r="T702" s="112"/>
    </row>
    <row r="703" spans="4:20" x14ac:dyDescent="0.3">
      <c r="D703" s="96"/>
      <c r="Q703" s="113"/>
      <c r="R703" s="113"/>
      <c r="S703" s="112"/>
      <c r="T703" s="112"/>
    </row>
    <row r="704" spans="4:20" x14ac:dyDescent="0.3">
      <c r="D704" s="96"/>
      <c r="Q704" s="113"/>
      <c r="R704" s="113"/>
      <c r="S704" s="112"/>
      <c r="T704" s="112"/>
    </row>
    <row r="705" spans="4:20" x14ac:dyDescent="0.3">
      <c r="D705" s="96"/>
      <c r="Q705" s="113"/>
      <c r="R705" s="113"/>
      <c r="S705" s="112"/>
      <c r="T705" s="112"/>
    </row>
    <row r="706" spans="4:20" x14ac:dyDescent="0.3">
      <c r="D706" s="96"/>
      <c r="Q706" s="113"/>
      <c r="R706" s="113"/>
      <c r="S706" s="112"/>
      <c r="T706" s="112"/>
    </row>
    <row r="707" spans="4:20" x14ac:dyDescent="0.3">
      <c r="D707" s="96"/>
      <c r="Q707" s="113"/>
      <c r="R707" s="113"/>
      <c r="S707" s="112"/>
      <c r="T707" s="112"/>
    </row>
    <row r="708" spans="4:20" x14ac:dyDescent="0.3">
      <c r="D708" s="96"/>
      <c r="Q708" s="113"/>
      <c r="R708" s="113"/>
      <c r="S708" s="112"/>
      <c r="T708" s="112"/>
    </row>
    <row r="709" spans="4:20" x14ac:dyDescent="0.3">
      <c r="D709" s="96"/>
      <c r="Q709" s="113"/>
      <c r="R709" s="113"/>
      <c r="S709" s="112"/>
      <c r="T709" s="112"/>
    </row>
    <row r="710" spans="4:20" x14ac:dyDescent="0.3">
      <c r="D710" s="96"/>
      <c r="Q710" s="113"/>
      <c r="R710" s="113"/>
      <c r="S710" s="112"/>
      <c r="T710" s="112"/>
    </row>
    <row r="711" spans="4:20" x14ac:dyDescent="0.3">
      <c r="D711" s="96"/>
      <c r="Q711" s="113"/>
      <c r="R711" s="113"/>
      <c r="S711" s="112"/>
      <c r="T711" s="112"/>
    </row>
    <row r="712" spans="4:20" x14ac:dyDescent="0.3">
      <c r="D712" s="96"/>
      <c r="Q712" s="113"/>
      <c r="R712" s="113"/>
      <c r="S712" s="112"/>
      <c r="T712" s="112"/>
    </row>
    <row r="713" spans="4:20" x14ac:dyDescent="0.3">
      <c r="D713" s="96"/>
      <c r="Q713" s="113"/>
      <c r="R713" s="113"/>
      <c r="S713" s="112"/>
      <c r="T713" s="112"/>
    </row>
    <row r="714" spans="4:20" x14ac:dyDescent="0.3">
      <c r="D714" s="96"/>
      <c r="Q714" s="113"/>
      <c r="R714" s="113"/>
      <c r="S714" s="112"/>
      <c r="T714" s="112"/>
    </row>
    <row r="715" spans="4:20" x14ac:dyDescent="0.3">
      <c r="D715" s="96"/>
      <c r="Q715" s="113"/>
      <c r="R715" s="113"/>
      <c r="S715" s="112"/>
      <c r="T715" s="112"/>
    </row>
    <row r="716" spans="4:20" x14ac:dyDescent="0.3">
      <c r="D716" s="96"/>
      <c r="Q716" s="113"/>
      <c r="R716" s="113"/>
      <c r="S716" s="112"/>
      <c r="T716" s="112"/>
    </row>
    <row r="717" spans="4:20" x14ac:dyDescent="0.3">
      <c r="D717" s="96"/>
      <c r="Q717" s="113"/>
      <c r="R717" s="113"/>
      <c r="S717" s="112"/>
      <c r="T717" s="112"/>
    </row>
    <row r="718" spans="4:20" x14ac:dyDescent="0.3">
      <c r="D718" s="96"/>
      <c r="Q718" s="113"/>
      <c r="R718" s="113"/>
      <c r="S718" s="112"/>
      <c r="T718" s="112"/>
    </row>
    <row r="719" spans="4:20" x14ac:dyDescent="0.3">
      <c r="D719" s="96"/>
      <c r="Q719" s="113"/>
      <c r="R719" s="113"/>
      <c r="S719" s="112"/>
      <c r="T719" s="112"/>
    </row>
    <row r="720" spans="4:20" x14ac:dyDescent="0.3">
      <c r="D720" s="96"/>
      <c r="Q720" s="113"/>
      <c r="R720" s="113"/>
      <c r="S720" s="112"/>
      <c r="T720" s="112"/>
    </row>
    <row r="721" spans="4:20" x14ac:dyDescent="0.3">
      <c r="D721" s="96"/>
      <c r="Q721" s="113"/>
      <c r="R721" s="113"/>
      <c r="S721" s="112"/>
      <c r="T721" s="112"/>
    </row>
    <row r="722" spans="4:20" x14ac:dyDescent="0.3">
      <c r="D722" s="96"/>
      <c r="Q722" s="113"/>
      <c r="R722" s="113"/>
      <c r="S722" s="112"/>
      <c r="T722" s="112"/>
    </row>
    <row r="723" spans="4:20" x14ac:dyDescent="0.3">
      <c r="D723" s="96"/>
      <c r="Q723" s="113"/>
      <c r="R723" s="113"/>
      <c r="S723" s="112"/>
      <c r="T723" s="112"/>
    </row>
    <row r="724" spans="4:20" x14ac:dyDescent="0.3">
      <c r="D724" s="96"/>
      <c r="Q724" s="113"/>
      <c r="R724" s="113"/>
      <c r="S724" s="112"/>
      <c r="T724" s="112"/>
    </row>
    <row r="725" spans="4:20" x14ac:dyDescent="0.3">
      <c r="D725" s="96"/>
      <c r="Q725" s="113"/>
      <c r="R725" s="113"/>
      <c r="S725" s="112"/>
      <c r="T725" s="112"/>
    </row>
    <row r="726" spans="4:20" x14ac:dyDescent="0.3">
      <c r="D726" s="96"/>
      <c r="Q726" s="113"/>
      <c r="R726" s="113"/>
      <c r="S726" s="112"/>
      <c r="T726" s="112"/>
    </row>
    <row r="727" spans="4:20" x14ac:dyDescent="0.3">
      <c r="D727" s="96"/>
      <c r="Q727" s="113"/>
      <c r="R727" s="113"/>
      <c r="S727" s="112"/>
      <c r="T727" s="112"/>
    </row>
    <row r="728" spans="4:20" x14ac:dyDescent="0.3">
      <c r="D728" s="96"/>
      <c r="Q728" s="113"/>
      <c r="R728" s="113"/>
      <c r="S728" s="112"/>
      <c r="T728" s="112"/>
    </row>
    <row r="729" spans="4:20" x14ac:dyDescent="0.3">
      <c r="D729" s="96"/>
      <c r="Q729" s="113"/>
      <c r="R729" s="113"/>
      <c r="S729" s="112"/>
      <c r="T729" s="112"/>
    </row>
    <row r="730" spans="4:20" x14ac:dyDescent="0.3">
      <c r="D730" s="96"/>
      <c r="Q730" s="113"/>
      <c r="R730" s="113"/>
      <c r="S730" s="112"/>
      <c r="T730" s="112"/>
    </row>
    <row r="731" spans="4:20" x14ac:dyDescent="0.3">
      <c r="D731" s="96"/>
      <c r="Q731" s="113"/>
      <c r="R731" s="113"/>
      <c r="S731" s="112"/>
      <c r="T731" s="112"/>
    </row>
    <row r="732" spans="4:20" x14ac:dyDescent="0.3">
      <c r="D732" s="96"/>
      <c r="Q732" s="113"/>
      <c r="R732" s="113"/>
      <c r="S732" s="112"/>
      <c r="T732" s="112"/>
    </row>
    <row r="733" spans="4:20" x14ac:dyDescent="0.3">
      <c r="D733" s="96"/>
      <c r="Q733" s="113"/>
      <c r="R733" s="113"/>
      <c r="S733" s="112"/>
      <c r="T733" s="112"/>
    </row>
    <row r="734" spans="4:20" x14ac:dyDescent="0.3">
      <c r="D734" s="96"/>
      <c r="Q734" s="113"/>
      <c r="R734" s="113"/>
      <c r="S734" s="112"/>
      <c r="T734" s="112"/>
    </row>
    <row r="735" spans="4:20" x14ac:dyDescent="0.3">
      <c r="D735" s="96"/>
      <c r="Q735" s="113"/>
      <c r="R735" s="113"/>
      <c r="S735" s="112"/>
      <c r="T735" s="112"/>
    </row>
    <row r="736" spans="4:20" x14ac:dyDescent="0.3">
      <c r="D736" s="96"/>
      <c r="Q736" s="113"/>
      <c r="R736" s="113"/>
      <c r="S736" s="112"/>
      <c r="T736" s="112"/>
    </row>
    <row r="737" spans="4:20" x14ac:dyDescent="0.3">
      <c r="D737" s="96"/>
      <c r="Q737" s="113"/>
      <c r="R737" s="113"/>
      <c r="S737" s="112"/>
      <c r="T737" s="112"/>
    </row>
    <row r="738" spans="4:20" x14ac:dyDescent="0.3">
      <c r="D738" s="96"/>
      <c r="Q738" s="113"/>
      <c r="R738" s="113"/>
      <c r="S738" s="112"/>
      <c r="T738" s="112"/>
    </row>
    <row r="739" spans="4:20" x14ac:dyDescent="0.3">
      <c r="D739" s="96"/>
      <c r="Q739" s="113"/>
      <c r="R739" s="113"/>
      <c r="S739" s="112"/>
      <c r="T739" s="112"/>
    </row>
    <row r="740" spans="4:20" x14ac:dyDescent="0.3">
      <c r="D740" s="96"/>
      <c r="Q740" s="113"/>
      <c r="R740" s="113"/>
      <c r="S740" s="112"/>
      <c r="T740" s="112"/>
    </row>
    <row r="741" spans="4:20" x14ac:dyDescent="0.3">
      <c r="D741" s="96"/>
      <c r="Q741" s="113"/>
      <c r="R741" s="113"/>
      <c r="S741" s="112"/>
      <c r="T741" s="112"/>
    </row>
    <row r="742" spans="4:20" x14ac:dyDescent="0.3">
      <c r="D742" s="96"/>
      <c r="Q742" s="113"/>
      <c r="R742" s="113"/>
      <c r="S742" s="112"/>
      <c r="T742" s="112"/>
    </row>
    <row r="743" spans="4:20" x14ac:dyDescent="0.3">
      <c r="D743" s="96"/>
      <c r="Q743" s="113"/>
      <c r="R743" s="113"/>
      <c r="S743" s="112"/>
      <c r="T743" s="112"/>
    </row>
    <row r="744" spans="4:20" x14ac:dyDescent="0.3">
      <c r="D744" s="96"/>
      <c r="Q744" s="113"/>
      <c r="R744" s="113"/>
      <c r="S744" s="112"/>
      <c r="T744" s="112"/>
    </row>
    <row r="745" spans="4:20" x14ac:dyDescent="0.3">
      <c r="D745" s="96"/>
      <c r="Q745" s="113"/>
      <c r="R745" s="113"/>
      <c r="S745" s="112"/>
      <c r="T745" s="112"/>
    </row>
    <row r="746" spans="4:20" x14ac:dyDescent="0.3">
      <c r="D746" s="96"/>
      <c r="Q746" s="113"/>
      <c r="R746" s="113"/>
      <c r="S746" s="112"/>
      <c r="T746" s="112"/>
    </row>
    <row r="747" spans="4:20" x14ac:dyDescent="0.3">
      <c r="D747" s="96"/>
      <c r="Q747" s="113"/>
      <c r="R747" s="113"/>
      <c r="S747" s="112"/>
      <c r="T747" s="112"/>
    </row>
    <row r="748" spans="4:20" x14ac:dyDescent="0.3">
      <c r="D748" s="96"/>
      <c r="Q748" s="113"/>
      <c r="R748" s="113"/>
      <c r="S748" s="112"/>
      <c r="T748" s="112"/>
    </row>
    <row r="749" spans="4:20" x14ac:dyDescent="0.3">
      <c r="D749" s="96"/>
      <c r="Q749" s="113"/>
      <c r="R749" s="113"/>
      <c r="S749" s="112"/>
      <c r="T749" s="112"/>
    </row>
    <row r="750" spans="4:20" x14ac:dyDescent="0.3">
      <c r="D750" s="96"/>
      <c r="Q750" s="113"/>
      <c r="R750" s="113"/>
      <c r="S750" s="112"/>
      <c r="T750" s="112"/>
    </row>
    <row r="751" spans="4:20" x14ac:dyDescent="0.3">
      <c r="D751" s="96"/>
      <c r="Q751" s="113"/>
      <c r="R751" s="113"/>
      <c r="S751" s="112"/>
      <c r="T751" s="112"/>
    </row>
    <row r="752" spans="4:20" x14ac:dyDescent="0.3">
      <c r="D752" s="96"/>
      <c r="Q752" s="113"/>
      <c r="R752" s="113"/>
      <c r="S752" s="112"/>
      <c r="T752" s="112"/>
    </row>
    <row r="753" spans="4:20" x14ac:dyDescent="0.3">
      <c r="D753" s="96"/>
      <c r="Q753" s="113"/>
      <c r="R753" s="113"/>
      <c r="S753" s="112"/>
      <c r="T753" s="112"/>
    </row>
    <row r="754" spans="4:20" x14ac:dyDescent="0.3">
      <c r="D754" s="96"/>
      <c r="Q754" s="113"/>
      <c r="R754" s="113"/>
      <c r="S754" s="112"/>
      <c r="T754" s="112"/>
    </row>
    <row r="755" spans="4:20" x14ac:dyDescent="0.3">
      <c r="D755" s="96"/>
      <c r="Q755" s="113"/>
      <c r="R755" s="113"/>
      <c r="S755" s="112"/>
      <c r="T755" s="112"/>
    </row>
    <row r="756" spans="4:20" x14ac:dyDescent="0.3">
      <c r="D756" s="96"/>
      <c r="Q756" s="113"/>
      <c r="R756" s="113"/>
      <c r="S756" s="112"/>
      <c r="T756" s="112"/>
    </row>
    <row r="757" spans="4:20" x14ac:dyDescent="0.3">
      <c r="D757" s="96"/>
      <c r="Q757" s="113"/>
      <c r="R757" s="113"/>
      <c r="S757" s="112"/>
      <c r="T757" s="112"/>
    </row>
    <row r="758" spans="4:20" x14ac:dyDescent="0.3">
      <c r="D758" s="96"/>
      <c r="Q758" s="113"/>
      <c r="R758" s="113"/>
      <c r="S758" s="112"/>
      <c r="T758" s="112"/>
    </row>
    <row r="759" spans="4:20" x14ac:dyDescent="0.3">
      <c r="D759" s="96"/>
      <c r="Q759" s="113"/>
      <c r="R759" s="113"/>
      <c r="S759" s="112"/>
      <c r="T759" s="112"/>
    </row>
    <row r="760" spans="4:20" x14ac:dyDescent="0.3">
      <c r="D760" s="96"/>
      <c r="Q760" s="113"/>
      <c r="R760" s="113"/>
      <c r="S760" s="112"/>
      <c r="T760" s="112"/>
    </row>
    <row r="761" spans="4:20" x14ac:dyDescent="0.3">
      <c r="D761" s="96"/>
      <c r="Q761" s="113"/>
      <c r="R761" s="113"/>
      <c r="S761" s="112"/>
      <c r="T761" s="112"/>
    </row>
    <row r="762" spans="4:20" x14ac:dyDescent="0.3">
      <c r="D762" s="96"/>
      <c r="Q762" s="113"/>
      <c r="R762" s="113"/>
      <c r="S762" s="112"/>
      <c r="T762" s="112"/>
    </row>
    <row r="763" spans="4:20" x14ac:dyDescent="0.3">
      <c r="D763" s="96"/>
      <c r="Q763" s="113"/>
      <c r="R763" s="113"/>
      <c r="S763" s="112"/>
      <c r="T763" s="112"/>
    </row>
    <row r="764" spans="4:20" x14ac:dyDescent="0.3">
      <c r="D764" s="96"/>
      <c r="Q764" s="113"/>
      <c r="R764" s="113"/>
      <c r="S764" s="112"/>
      <c r="T764" s="112"/>
    </row>
    <row r="765" spans="4:20" x14ac:dyDescent="0.3">
      <c r="D765" s="96"/>
      <c r="Q765" s="113"/>
      <c r="R765" s="113"/>
      <c r="S765" s="112"/>
      <c r="T765" s="112"/>
    </row>
    <row r="766" spans="4:20" x14ac:dyDescent="0.3">
      <c r="D766" s="96"/>
      <c r="Q766" s="113"/>
      <c r="R766" s="113"/>
      <c r="S766" s="112"/>
      <c r="T766" s="112"/>
    </row>
    <row r="767" spans="4:20" x14ac:dyDescent="0.3">
      <c r="D767" s="96"/>
      <c r="Q767" s="113"/>
      <c r="R767" s="113"/>
      <c r="S767" s="112"/>
      <c r="T767" s="112"/>
    </row>
    <row r="768" spans="4:20" x14ac:dyDescent="0.3">
      <c r="D768" s="96"/>
      <c r="Q768" s="113"/>
      <c r="R768" s="113"/>
      <c r="S768" s="112"/>
      <c r="T768" s="112"/>
    </row>
    <row r="769" spans="4:20" x14ac:dyDescent="0.3">
      <c r="D769" s="96"/>
      <c r="Q769" s="113"/>
      <c r="R769" s="113"/>
      <c r="S769" s="112"/>
      <c r="T769" s="112"/>
    </row>
    <row r="770" spans="4:20" x14ac:dyDescent="0.3">
      <c r="D770" s="96"/>
      <c r="Q770" s="113"/>
      <c r="R770" s="113"/>
      <c r="S770" s="112"/>
      <c r="T770" s="112"/>
    </row>
    <row r="771" spans="4:20" x14ac:dyDescent="0.3">
      <c r="D771" s="96"/>
      <c r="Q771" s="113"/>
      <c r="R771" s="113"/>
      <c r="S771" s="112"/>
      <c r="T771" s="112"/>
    </row>
    <row r="772" spans="4:20" x14ac:dyDescent="0.3">
      <c r="D772" s="96"/>
      <c r="Q772" s="113"/>
      <c r="R772" s="113"/>
      <c r="S772" s="112"/>
      <c r="T772" s="112"/>
    </row>
    <row r="773" spans="4:20" x14ac:dyDescent="0.3">
      <c r="D773" s="96"/>
      <c r="Q773" s="113"/>
      <c r="R773" s="113"/>
      <c r="S773" s="112"/>
      <c r="T773" s="112"/>
    </row>
    <row r="774" spans="4:20" x14ac:dyDescent="0.3">
      <c r="D774" s="96"/>
      <c r="Q774" s="113"/>
      <c r="R774" s="113"/>
      <c r="S774" s="112"/>
      <c r="T774" s="112"/>
    </row>
    <row r="775" spans="4:20" x14ac:dyDescent="0.3">
      <c r="D775" s="96"/>
      <c r="Q775" s="113"/>
      <c r="R775" s="113"/>
      <c r="S775" s="112"/>
      <c r="T775" s="112"/>
    </row>
    <row r="776" spans="4:20" x14ac:dyDescent="0.3">
      <c r="D776" s="96"/>
      <c r="Q776" s="113"/>
      <c r="R776" s="113"/>
      <c r="S776" s="112"/>
      <c r="T776" s="112"/>
    </row>
    <row r="777" spans="4:20" x14ac:dyDescent="0.3">
      <c r="D777" s="96"/>
      <c r="Q777" s="113"/>
      <c r="R777" s="113"/>
      <c r="S777" s="112"/>
      <c r="T777" s="112"/>
    </row>
    <row r="778" spans="4:20" x14ac:dyDescent="0.3">
      <c r="D778" s="96"/>
      <c r="Q778" s="113"/>
      <c r="R778" s="113"/>
      <c r="S778" s="112"/>
      <c r="T778" s="112"/>
    </row>
    <row r="779" spans="4:20" x14ac:dyDescent="0.3">
      <c r="D779" s="96"/>
      <c r="Q779" s="113"/>
      <c r="R779" s="113"/>
      <c r="S779" s="112"/>
      <c r="T779" s="112"/>
    </row>
    <row r="780" spans="4:20" x14ac:dyDescent="0.3">
      <c r="D780" s="96"/>
      <c r="Q780" s="113"/>
      <c r="R780" s="113"/>
      <c r="S780" s="112"/>
      <c r="T780" s="112"/>
    </row>
    <row r="781" spans="4:20" x14ac:dyDescent="0.3">
      <c r="D781" s="96"/>
      <c r="Q781" s="113"/>
      <c r="R781" s="113"/>
      <c r="S781" s="112"/>
      <c r="T781" s="112"/>
    </row>
    <row r="782" spans="4:20" x14ac:dyDescent="0.3">
      <c r="D782" s="96"/>
      <c r="Q782" s="113"/>
      <c r="R782" s="113"/>
      <c r="S782" s="112"/>
      <c r="T782" s="112"/>
    </row>
    <row r="783" spans="4:20" x14ac:dyDescent="0.3">
      <c r="D783" s="96"/>
      <c r="Q783" s="113"/>
      <c r="R783" s="113"/>
      <c r="S783" s="112"/>
      <c r="T783" s="112"/>
    </row>
    <row r="784" spans="4:20" x14ac:dyDescent="0.3">
      <c r="D784" s="96"/>
      <c r="Q784" s="113"/>
      <c r="R784" s="113"/>
      <c r="S784" s="112"/>
      <c r="T784" s="112"/>
    </row>
    <row r="785" spans="4:20" x14ac:dyDescent="0.3">
      <c r="D785" s="96"/>
      <c r="Q785" s="113"/>
      <c r="R785" s="113"/>
      <c r="S785" s="112"/>
      <c r="T785" s="112"/>
    </row>
    <row r="786" spans="4:20" x14ac:dyDescent="0.3">
      <c r="D786" s="96"/>
      <c r="Q786" s="113"/>
      <c r="R786" s="113"/>
      <c r="S786" s="112"/>
      <c r="T786" s="112"/>
    </row>
    <row r="787" spans="4:20" x14ac:dyDescent="0.3">
      <c r="D787" s="96"/>
      <c r="Q787" s="113"/>
      <c r="R787" s="113"/>
      <c r="S787" s="112"/>
      <c r="T787" s="112"/>
    </row>
    <row r="788" spans="4:20" x14ac:dyDescent="0.3">
      <c r="D788" s="96"/>
      <c r="Q788" s="113"/>
      <c r="R788" s="113"/>
      <c r="S788" s="112"/>
      <c r="T788" s="112"/>
    </row>
    <row r="789" spans="4:20" x14ac:dyDescent="0.3">
      <c r="D789" s="96"/>
      <c r="Q789" s="113"/>
      <c r="R789" s="113"/>
      <c r="S789" s="112"/>
      <c r="T789" s="112"/>
    </row>
    <row r="790" spans="4:20" x14ac:dyDescent="0.3">
      <c r="D790" s="96"/>
      <c r="Q790" s="113"/>
      <c r="R790" s="113"/>
      <c r="S790" s="112"/>
      <c r="T790" s="112"/>
    </row>
    <row r="791" spans="4:20" x14ac:dyDescent="0.3">
      <c r="D791" s="96"/>
      <c r="Q791" s="113"/>
      <c r="R791" s="113"/>
      <c r="S791" s="112"/>
      <c r="T791" s="112"/>
    </row>
    <row r="792" spans="4:20" x14ac:dyDescent="0.3">
      <c r="D792" s="96"/>
      <c r="Q792" s="113"/>
      <c r="R792" s="113"/>
      <c r="S792" s="112"/>
      <c r="T792" s="112"/>
    </row>
    <row r="793" spans="4:20" x14ac:dyDescent="0.3">
      <c r="D793" s="96"/>
      <c r="Q793" s="113"/>
      <c r="R793" s="113"/>
      <c r="S793" s="112"/>
      <c r="T793" s="112"/>
    </row>
    <row r="794" spans="4:20" x14ac:dyDescent="0.3">
      <c r="D794" s="96"/>
      <c r="Q794" s="113"/>
      <c r="R794" s="113"/>
      <c r="S794" s="112"/>
      <c r="T794" s="112"/>
    </row>
    <row r="795" spans="4:20" x14ac:dyDescent="0.3">
      <c r="D795" s="96"/>
      <c r="Q795" s="113"/>
      <c r="R795" s="113"/>
      <c r="S795" s="112"/>
      <c r="T795" s="112"/>
    </row>
    <row r="796" spans="4:20" x14ac:dyDescent="0.3">
      <c r="D796" s="96"/>
      <c r="Q796" s="113"/>
      <c r="R796" s="113"/>
      <c r="S796" s="112"/>
      <c r="T796" s="112"/>
    </row>
    <row r="797" spans="4:20" x14ac:dyDescent="0.3">
      <c r="D797" s="96"/>
      <c r="Q797" s="113"/>
      <c r="R797" s="113"/>
      <c r="S797" s="112"/>
      <c r="T797" s="112"/>
    </row>
    <row r="798" spans="4:20" x14ac:dyDescent="0.3">
      <c r="D798" s="96"/>
      <c r="Q798" s="113"/>
      <c r="R798" s="113"/>
      <c r="S798" s="112"/>
      <c r="T798" s="112"/>
    </row>
    <row r="799" spans="4:20" x14ac:dyDescent="0.3">
      <c r="D799" s="96"/>
      <c r="Q799" s="113"/>
      <c r="R799" s="113"/>
      <c r="S799" s="112"/>
      <c r="T799" s="112"/>
    </row>
    <row r="800" spans="4:20" x14ac:dyDescent="0.3">
      <c r="D800" s="96"/>
      <c r="Q800" s="113"/>
      <c r="R800" s="113"/>
      <c r="S800" s="112"/>
      <c r="T800" s="112"/>
    </row>
    <row r="801" spans="4:20" x14ac:dyDescent="0.3">
      <c r="D801" s="96"/>
      <c r="Q801" s="113"/>
      <c r="R801" s="113"/>
      <c r="S801" s="112"/>
      <c r="T801" s="112"/>
    </row>
    <row r="802" spans="4:20" x14ac:dyDescent="0.3">
      <c r="D802" s="96"/>
      <c r="Q802" s="113"/>
      <c r="R802" s="113"/>
      <c r="S802" s="112"/>
      <c r="T802" s="112"/>
    </row>
    <row r="803" spans="4:20" x14ac:dyDescent="0.3">
      <c r="D803" s="96"/>
      <c r="Q803" s="113"/>
      <c r="R803" s="113"/>
      <c r="S803" s="112"/>
      <c r="T803" s="112"/>
    </row>
    <row r="804" spans="4:20" x14ac:dyDescent="0.3">
      <c r="D804" s="96"/>
      <c r="Q804" s="113"/>
      <c r="R804" s="113"/>
      <c r="S804" s="112"/>
      <c r="T804" s="112"/>
    </row>
    <row r="805" spans="4:20" x14ac:dyDescent="0.3">
      <c r="D805" s="96"/>
      <c r="Q805" s="113"/>
      <c r="R805" s="113"/>
      <c r="S805" s="112"/>
      <c r="T805" s="112"/>
    </row>
    <row r="806" spans="4:20" x14ac:dyDescent="0.3">
      <c r="D806" s="96"/>
      <c r="Q806" s="113"/>
      <c r="R806" s="113"/>
      <c r="S806" s="112"/>
      <c r="T806" s="112"/>
    </row>
    <row r="807" spans="4:20" x14ac:dyDescent="0.3">
      <c r="D807" s="96"/>
      <c r="Q807" s="113"/>
      <c r="R807" s="113"/>
      <c r="S807" s="112"/>
      <c r="T807" s="112"/>
    </row>
    <row r="808" spans="4:20" x14ac:dyDescent="0.3">
      <c r="D808" s="96"/>
      <c r="Q808" s="113"/>
      <c r="R808" s="113"/>
      <c r="S808" s="112"/>
      <c r="T808" s="112"/>
    </row>
    <row r="809" spans="4:20" x14ac:dyDescent="0.3">
      <c r="D809" s="96"/>
      <c r="Q809" s="113"/>
      <c r="R809" s="113"/>
      <c r="S809" s="112"/>
      <c r="T809" s="112"/>
    </row>
    <row r="810" spans="4:20" x14ac:dyDescent="0.3">
      <c r="D810" s="96"/>
      <c r="Q810" s="113"/>
      <c r="R810" s="113"/>
      <c r="S810" s="112"/>
      <c r="T810" s="112"/>
    </row>
    <row r="811" spans="4:20" x14ac:dyDescent="0.3">
      <c r="D811" s="96"/>
      <c r="Q811" s="113"/>
      <c r="R811" s="113"/>
      <c r="S811" s="112"/>
      <c r="T811" s="112"/>
    </row>
    <row r="812" spans="4:20" x14ac:dyDescent="0.3">
      <c r="D812" s="96"/>
      <c r="Q812" s="113"/>
      <c r="R812" s="113"/>
      <c r="S812" s="112"/>
      <c r="T812" s="112"/>
    </row>
    <row r="813" spans="4:20" x14ac:dyDescent="0.3">
      <c r="D813" s="96"/>
      <c r="Q813" s="113"/>
      <c r="R813" s="113"/>
      <c r="S813" s="112"/>
      <c r="T813" s="112"/>
    </row>
    <row r="814" spans="4:20" x14ac:dyDescent="0.3">
      <c r="D814" s="96"/>
      <c r="Q814" s="113"/>
      <c r="R814" s="113"/>
      <c r="S814" s="112"/>
      <c r="T814" s="112"/>
    </row>
    <row r="815" spans="4:20" x14ac:dyDescent="0.3">
      <c r="D815" s="96"/>
      <c r="Q815" s="113"/>
      <c r="R815" s="113"/>
      <c r="S815" s="112"/>
      <c r="T815" s="112"/>
    </row>
    <row r="816" spans="4:20" x14ac:dyDescent="0.3">
      <c r="D816" s="96"/>
      <c r="Q816" s="113"/>
      <c r="R816" s="113"/>
      <c r="S816" s="112"/>
      <c r="T816" s="112"/>
    </row>
    <row r="817" spans="4:20" x14ac:dyDescent="0.3">
      <c r="D817" s="96"/>
      <c r="Q817" s="113"/>
      <c r="R817" s="113"/>
      <c r="S817" s="112"/>
      <c r="T817" s="112"/>
    </row>
    <row r="818" spans="4:20" x14ac:dyDescent="0.3">
      <c r="D818" s="96"/>
      <c r="Q818" s="113"/>
      <c r="R818" s="113"/>
      <c r="S818" s="112"/>
      <c r="T818" s="112"/>
    </row>
    <row r="819" spans="4:20" x14ac:dyDescent="0.3">
      <c r="D819" s="96"/>
      <c r="Q819" s="113"/>
      <c r="R819" s="113"/>
      <c r="S819" s="112"/>
      <c r="T819" s="112"/>
    </row>
    <row r="820" spans="4:20" x14ac:dyDescent="0.3">
      <c r="D820" s="96"/>
      <c r="Q820" s="113"/>
      <c r="R820" s="113"/>
      <c r="S820" s="112"/>
      <c r="T820" s="112"/>
    </row>
    <row r="821" spans="4:20" x14ac:dyDescent="0.3">
      <c r="D821" s="96"/>
      <c r="Q821" s="113"/>
      <c r="R821" s="113"/>
      <c r="S821" s="112"/>
      <c r="T821" s="112"/>
    </row>
    <row r="822" spans="4:20" x14ac:dyDescent="0.3">
      <c r="D822" s="96"/>
      <c r="Q822" s="113"/>
      <c r="R822" s="113"/>
      <c r="S822" s="112"/>
      <c r="T822" s="112"/>
    </row>
    <row r="823" spans="4:20" x14ac:dyDescent="0.3">
      <c r="D823" s="96"/>
      <c r="Q823" s="113"/>
      <c r="R823" s="113"/>
      <c r="S823" s="112"/>
      <c r="T823" s="112"/>
    </row>
    <row r="824" spans="4:20" x14ac:dyDescent="0.3">
      <c r="D824" s="96"/>
      <c r="Q824" s="113"/>
      <c r="R824" s="113"/>
      <c r="S824" s="112"/>
      <c r="T824" s="112"/>
    </row>
    <row r="825" spans="4:20" x14ac:dyDescent="0.3">
      <c r="D825" s="96"/>
      <c r="Q825" s="113"/>
      <c r="R825" s="113"/>
      <c r="S825" s="112"/>
      <c r="T825" s="112"/>
    </row>
    <row r="826" spans="4:20" x14ac:dyDescent="0.3">
      <c r="D826" s="96"/>
      <c r="Q826" s="113"/>
      <c r="R826" s="113"/>
      <c r="S826" s="112"/>
      <c r="T826" s="112"/>
    </row>
    <row r="827" spans="4:20" x14ac:dyDescent="0.3">
      <c r="D827" s="96"/>
      <c r="Q827" s="113"/>
      <c r="R827" s="113"/>
      <c r="S827" s="112"/>
      <c r="T827" s="112"/>
    </row>
    <row r="828" spans="4:20" x14ac:dyDescent="0.3">
      <c r="D828" s="96"/>
      <c r="Q828" s="113"/>
      <c r="R828" s="113"/>
      <c r="S828" s="112"/>
      <c r="T828" s="112"/>
    </row>
    <row r="829" spans="4:20" x14ac:dyDescent="0.3">
      <c r="D829" s="96"/>
      <c r="Q829" s="113"/>
      <c r="R829" s="113"/>
      <c r="S829" s="112"/>
      <c r="T829" s="112"/>
    </row>
    <row r="830" spans="4:20" x14ac:dyDescent="0.3">
      <c r="D830" s="96"/>
      <c r="Q830" s="113"/>
      <c r="R830" s="113"/>
      <c r="S830" s="112"/>
      <c r="T830" s="112"/>
    </row>
    <row r="831" spans="4:20" x14ac:dyDescent="0.3">
      <c r="D831" s="96"/>
      <c r="Q831" s="113"/>
      <c r="R831" s="113"/>
      <c r="S831" s="112"/>
      <c r="T831" s="112"/>
    </row>
    <row r="832" spans="4:20" x14ac:dyDescent="0.3">
      <c r="D832" s="96"/>
      <c r="Q832" s="113"/>
      <c r="R832" s="113"/>
      <c r="S832" s="112"/>
      <c r="T832" s="112"/>
    </row>
    <row r="833" spans="4:20" x14ac:dyDescent="0.3">
      <c r="D833" s="96"/>
      <c r="Q833" s="113"/>
      <c r="R833" s="113"/>
      <c r="S833" s="112"/>
      <c r="T833" s="112"/>
    </row>
    <row r="834" spans="4:20" x14ac:dyDescent="0.3">
      <c r="D834" s="96"/>
      <c r="Q834" s="113"/>
      <c r="R834" s="113"/>
      <c r="S834" s="112"/>
      <c r="T834" s="112"/>
    </row>
    <row r="835" spans="4:20" x14ac:dyDescent="0.3">
      <c r="D835" s="96"/>
      <c r="Q835" s="113"/>
      <c r="R835" s="113"/>
      <c r="S835" s="112"/>
      <c r="T835" s="112"/>
    </row>
    <row r="836" spans="4:20" x14ac:dyDescent="0.3">
      <c r="D836" s="96"/>
      <c r="Q836" s="113"/>
      <c r="R836" s="113"/>
      <c r="S836" s="112"/>
      <c r="T836" s="112"/>
    </row>
    <row r="837" spans="4:20" x14ac:dyDescent="0.3">
      <c r="D837" s="96"/>
      <c r="Q837" s="113"/>
      <c r="R837" s="113"/>
      <c r="S837" s="112"/>
      <c r="T837" s="112"/>
    </row>
    <row r="838" spans="4:20" x14ac:dyDescent="0.3">
      <c r="D838" s="96"/>
      <c r="Q838" s="113"/>
      <c r="R838" s="113"/>
      <c r="S838" s="112"/>
      <c r="T838" s="112"/>
    </row>
    <row r="839" spans="4:20" x14ac:dyDescent="0.3">
      <c r="D839" s="96"/>
      <c r="Q839" s="113"/>
      <c r="R839" s="113"/>
      <c r="S839" s="112"/>
      <c r="T839" s="112"/>
    </row>
    <row r="840" spans="4:20" x14ac:dyDescent="0.3">
      <c r="D840" s="96"/>
      <c r="Q840" s="113"/>
      <c r="R840" s="113"/>
      <c r="S840" s="112"/>
      <c r="T840" s="112"/>
    </row>
    <row r="841" spans="4:20" x14ac:dyDescent="0.3">
      <c r="D841" s="96"/>
      <c r="Q841" s="113"/>
      <c r="R841" s="113"/>
      <c r="S841" s="112"/>
      <c r="T841" s="112"/>
    </row>
    <row r="842" spans="4:20" x14ac:dyDescent="0.3">
      <c r="D842" s="96"/>
      <c r="Q842" s="113"/>
      <c r="R842" s="113"/>
      <c r="S842" s="112"/>
      <c r="T842" s="112"/>
    </row>
    <row r="843" spans="4:20" x14ac:dyDescent="0.3">
      <c r="D843" s="96"/>
      <c r="Q843" s="113"/>
      <c r="R843" s="113"/>
      <c r="S843" s="112"/>
      <c r="T843" s="112"/>
    </row>
    <row r="844" spans="4:20" x14ac:dyDescent="0.3">
      <c r="D844" s="96"/>
      <c r="Q844" s="113"/>
      <c r="R844" s="113"/>
      <c r="S844" s="112"/>
      <c r="T844" s="112"/>
    </row>
    <row r="845" spans="4:20" x14ac:dyDescent="0.3">
      <c r="D845" s="96"/>
      <c r="Q845" s="113"/>
      <c r="R845" s="113"/>
      <c r="S845" s="112"/>
      <c r="T845" s="112"/>
    </row>
    <row r="846" spans="4:20" x14ac:dyDescent="0.3">
      <c r="D846" s="96"/>
      <c r="Q846" s="113"/>
      <c r="R846" s="113"/>
      <c r="S846" s="112"/>
      <c r="T846" s="112"/>
    </row>
    <row r="847" spans="4:20" x14ac:dyDescent="0.3">
      <c r="D847" s="96"/>
      <c r="Q847" s="113"/>
      <c r="R847" s="113"/>
      <c r="S847" s="112"/>
      <c r="T847" s="112"/>
    </row>
    <row r="848" spans="4:20" x14ac:dyDescent="0.3">
      <c r="D848" s="96"/>
      <c r="Q848" s="113"/>
      <c r="R848" s="113"/>
      <c r="S848" s="112"/>
      <c r="T848" s="112"/>
    </row>
    <row r="849" spans="4:20" x14ac:dyDescent="0.3">
      <c r="D849" s="96"/>
      <c r="Q849" s="113"/>
      <c r="R849" s="113"/>
      <c r="S849" s="112"/>
      <c r="T849" s="112"/>
    </row>
    <row r="850" spans="4:20" x14ac:dyDescent="0.3">
      <c r="D850" s="96"/>
      <c r="Q850" s="113"/>
      <c r="R850" s="113"/>
      <c r="S850" s="112"/>
      <c r="T850" s="112"/>
    </row>
    <row r="851" spans="4:20" x14ac:dyDescent="0.3">
      <c r="D851" s="96"/>
      <c r="Q851" s="113"/>
      <c r="R851" s="113"/>
      <c r="S851" s="112"/>
      <c r="T851" s="112"/>
    </row>
    <row r="852" spans="4:20" x14ac:dyDescent="0.3">
      <c r="D852" s="96"/>
      <c r="Q852" s="113"/>
      <c r="R852" s="113"/>
      <c r="S852" s="112"/>
      <c r="T852" s="112"/>
    </row>
    <row r="853" spans="4:20" x14ac:dyDescent="0.3">
      <c r="D853" s="96"/>
      <c r="Q853" s="113"/>
      <c r="R853" s="113"/>
      <c r="S853" s="112"/>
      <c r="T853" s="112"/>
    </row>
    <row r="854" spans="4:20" x14ac:dyDescent="0.3">
      <c r="D854" s="96"/>
      <c r="Q854" s="113"/>
      <c r="R854" s="113"/>
      <c r="S854" s="112"/>
      <c r="T854" s="112"/>
    </row>
    <row r="855" spans="4:20" x14ac:dyDescent="0.3">
      <c r="D855" s="96"/>
      <c r="Q855" s="113"/>
      <c r="R855" s="113"/>
      <c r="S855" s="112"/>
      <c r="T855" s="112"/>
    </row>
    <row r="856" spans="4:20" x14ac:dyDescent="0.3">
      <c r="D856" s="96"/>
      <c r="Q856" s="113"/>
      <c r="R856" s="113"/>
      <c r="S856" s="112"/>
      <c r="T856" s="112"/>
    </row>
    <row r="857" spans="4:20" x14ac:dyDescent="0.3">
      <c r="D857" s="96"/>
      <c r="Q857" s="113"/>
      <c r="R857" s="113"/>
      <c r="S857" s="112"/>
      <c r="T857" s="112"/>
    </row>
    <row r="858" spans="4:20" x14ac:dyDescent="0.3">
      <c r="D858" s="96"/>
      <c r="Q858" s="113"/>
      <c r="R858" s="113"/>
      <c r="S858" s="112"/>
      <c r="T858" s="112"/>
    </row>
    <row r="859" spans="4:20" x14ac:dyDescent="0.3">
      <c r="D859" s="96"/>
      <c r="Q859" s="113"/>
      <c r="R859" s="113"/>
      <c r="S859" s="112"/>
      <c r="T859" s="112"/>
    </row>
    <row r="860" spans="4:20" x14ac:dyDescent="0.3">
      <c r="D860" s="96"/>
      <c r="Q860" s="113"/>
      <c r="R860" s="113"/>
      <c r="S860" s="112"/>
      <c r="T860" s="112"/>
    </row>
    <row r="861" spans="4:20" x14ac:dyDescent="0.3">
      <c r="D861" s="96"/>
      <c r="Q861" s="113"/>
      <c r="R861" s="113"/>
      <c r="S861" s="112"/>
      <c r="T861" s="112"/>
    </row>
    <row r="862" spans="4:20" x14ac:dyDescent="0.3">
      <c r="D862" s="96"/>
      <c r="Q862" s="113"/>
      <c r="R862" s="113"/>
      <c r="S862" s="112"/>
      <c r="T862" s="112"/>
    </row>
    <row r="863" spans="4:20" x14ac:dyDescent="0.3">
      <c r="D863" s="96"/>
      <c r="Q863" s="113"/>
      <c r="R863" s="113"/>
      <c r="S863" s="112"/>
      <c r="T863" s="112"/>
    </row>
    <row r="864" spans="4:20" x14ac:dyDescent="0.3">
      <c r="D864" s="96"/>
      <c r="Q864" s="113"/>
      <c r="R864" s="113"/>
      <c r="S864" s="112"/>
      <c r="T864" s="112"/>
    </row>
    <row r="865" spans="4:20" x14ac:dyDescent="0.3">
      <c r="D865" s="96"/>
      <c r="Q865" s="113"/>
      <c r="R865" s="113"/>
      <c r="S865" s="112"/>
      <c r="T865" s="112"/>
    </row>
    <row r="866" spans="4:20" x14ac:dyDescent="0.3">
      <c r="D866" s="96"/>
      <c r="Q866" s="113"/>
      <c r="R866" s="113"/>
      <c r="S866" s="112"/>
      <c r="T866" s="112"/>
    </row>
    <row r="867" spans="4:20" x14ac:dyDescent="0.3">
      <c r="D867" s="96"/>
      <c r="Q867" s="113"/>
      <c r="R867" s="113"/>
      <c r="S867" s="112"/>
      <c r="T867" s="112"/>
    </row>
    <row r="868" spans="4:20" x14ac:dyDescent="0.3">
      <c r="D868" s="96"/>
      <c r="Q868" s="113"/>
      <c r="R868" s="113"/>
      <c r="S868" s="112"/>
      <c r="T868" s="112"/>
    </row>
    <row r="869" spans="4:20" x14ac:dyDescent="0.3">
      <c r="D869" s="96"/>
      <c r="Q869" s="113"/>
      <c r="R869" s="113"/>
      <c r="S869" s="112"/>
      <c r="T869" s="112"/>
    </row>
    <row r="870" spans="4:20" x14ac:dyDescent="0.3">
      <c r="D870" s="96"/>
      <c r="Q870" s="113"/>
      <c r="R870" s="113"/>
      <c r="S870" s="112"/>
      <c r="T870" s="112"/>
    </row>
    <row r="871" spans="4:20" x14ac:dyDescent="0.3">
      <c r="D871" s="96"/>
      <c r="Q871" s="113"/>
      <c r="R871" s="113"/>
      <c r="S871" s="112"/>
      <c r="T871" s="112"/>
    </row>
    <row r="872" spans="4:20" x14ac:dyDescent="0.3">
      <c r="D872" s="96"/>
      <c r="Q872" s="113"/>
      <c r="R872" s="113"/>
      <c r="S872" s="112"/>
      <c r="T872" s="112"/>
    </row>
    <row r="873" spans="4:20" x14ac:dyDescent="0.3">
      <c r="D873" s="96"/>
      <c r="Q873" s="113"/>
      <c r="R873" s="113"/>
      <c r="S873" s="112"/>
      <c r="T873" s="112"/>
    </row>
    <row r="874" spans="4:20" x14ac:dyDescent="0.3">
      <c r="D874" s="96"/>
      <c r="Q874" s="113"/>
      <c r="R874" s="113"/>
      <c r="S874" s="112"/>
      <c r="T874" s="112"/>
    </row>
    <row r="875" spans="4:20" x14ac:dyDescent="0.3">
      <c r="D875" s="96"/>
      <c r="Q875" s="113"/>
      <c r="R875" s="113"/>
      <c r="S875" s="112"/>
      <c r="T875" s="112"/>
    </row>
    <row r="876" spans="4:20" x14ac:dyDescent="0.3">
      <c r="D876" s="96"/>
      <c r="Q876" s="113"/>
      <c r="R876" s="113"/>
      <c r="S876" s="112"/>
      <c r="T876" s="112"/>
    </row>
    <row r="877" spans="4:20" x14ac:dyDescent="0.3">
      <c r="D877" s="96"/>
      <c r="Q877" s="113"/>
      <c r="R877" s="113"/>
      <c r="S877" s="112"/>
      <c r="T877" s="112"/>
    </row>
    <row r="878" spans="4:20" x14ac:dyDescent="0.3">
      <c r="D878" s="96"/>
      <c r="Q878" s="113"/>
      <c r="R878" s="113"/>
      <c r="S878" s="112"/>
      <c r="T878" s="112"/>
    </row>
    <row r="879" spans="4:20" x14ac:dyDescent="0.3">
      <c r="D879" s="96"/>
      <c r="Q879" s="113"/>
      <c r="R879" s="113"/>
      <c r="S879" s="112"/>
      <c r="T879" s="112"/>
    </row>
    <row r="880" spans="4:20" x14ac:dyDescent="0.3">
      <c r="D880" s="96"/>
      <c r="Q880" s="113"/>
      <c r="R880" s="113"/>
      <c r="S880" s="112"/>
      <c r="T880" s="112"/>
    </row>
    <row r="881" spans="4:20" x14ac:dyDescent="0.3">
      <c r="D881" s="96"/>
      <c r="Q881" s="113"/>
      <c r="R881" s="113"/>
      <c r="S881" s="112"/>
      <c r="T881" s="112"/>
    </row>
    <row r="882" spans="4:20" x14ac:dyDescent="0.3">
      <c r="D882" s="96"/>
      <c r="Q882" s="113"/>
      <c r="R882" s="113"/>
      <c r="S882" s="112"/>
      <c r="T882" s="112"/>
    </row>
    <row r="883" spans="4:20" x14ac:dyDescent="0.3">
      <c r="D883" s="96"/>
      <c r="Q883" s="113"/>
      <c r="R883" s="113"/>
      <c r="S883" s="112"/>
      <c r="T883" s="112"/>
    </row>
    <row r="884" spans="4:20" x14ac:dyDescent="0.3">
      <c r="D884" s="96"/>
      <c r="Q884" s="113"/>
      <c r="R884" s="113"/>
      <c r="S884" s="112"/>
      <c r="T884" s="112"/>
    </row>
    <row r="885" spans="4:20" x14ac:dyDescent="0.3">
      <c r="D885" s="96"/>
      <c r="Q885" s="113"/>
      <c r="R885" s="113"/>
      <c r="S885" s="112"/>
      <c r="T885" s="112"/>
    </row>
    <row r="886" spans="4:20" x14ac:dyDescent="0.3">
      <c r="D886" s="96"/>
      <c r="Q886" s="113"/>
      <c r="R886" s="113"/>
      <c r="S886" s="112"/>
      <c r="T886" s="112"/>
    </row>
    <row r="887" spans="4:20" x14ac:dyDescent="0.3">
      <c r="D887" s="96"/>
      <c r="Q887" s="113"/>
      <c r="R887" s="113"/>
      <c r="S887" s="112"/>
      <c r="T887" s="112"/>
    </row>
    <row r="888" spans="4:20" x14ac:dyDescent="0.3">
      <c r="D888" s="96"/>
      <c r="Q888" s="113"/>
      <c r="R888" s="113"/>
      <c r="S888" s="112"/>
      <c r="T888" s="112"/>
    </row>
    <row r="889" spans="4:20" x14ac:dyDescent="0.3">
      <c r="D889" s="96"/>
      <c r="Q889" s="113"/>
      <c r="R889" s="113"/>
      <c r="S889" s="112"/>
      <c r="T889" s="112"/>
    </row>
    <row r="890" spans="4:20" x14ac:dyDescent="0.3">
      <c r="D890" s="96"/>
      <c r="Q890" s="113"/>
      <c r="R890" s="113"/>
      <c r="S890" s="112"/>
      <c r="T890" s="112"/>
    </row>
    <row r="891" spans="4:20" x14ac:dyDescent="0.3">
      <c r="D891" s="96"/>
      <c r="Q891" s="113"/>
      <c r="R891" s="113"/>
      <c r="S891" s="112"/>
      <c r="T891" s="112"/>
    </row>
    <row r="892" spans="4:20" x14ac:dyDescent="0.3">
      <c r="D892" s="96"/>
      <c r="Q892" s="113"/>
      <c r="R892" s="113"/>
      <c r="S892" s="112"/>
      <c r="T892" s="112"/>
    </row>
    <row r="893" spans="4:20" x14ac:dyDescent="0.3">
      <c r="D893" s="96"/>
      <c r="Q893" s="113"/>
      <c r="R893" s="113"/>
      <c r="S893" s="112"/>
      <c r="T893" s="112"/>
    </row>
    <row r="894" spans="4:20" x14ac:dyDescent="0.3">
      <c r="D894" s="96"/>
      <c r="Q894" s="113"/>
      <c r="R894" s="113"/>
      <c r="S894" s="112"/>
      <c r="T894" s="112"/>
    </row>
    <row r="895" spans="4:20" x14ac:dyDescent="0.3">
      <c r="D895" s="96"/>
      <c r="Q895" s="113"/>
      <c r="R895" s="113"/>
      <c r="S895" s="112"/>
      <c r="T895" s="112"/>
    </row>
    <row r="896" spans="4:20" x14ac:dyDescent="0.3">
      <c r="D896" s="96"/>
      <c r="Q896" s="113"/>
      <c r="R896" s="113"/>
      <c r="S896" s="112"/>
      <c r="T896" s="112"/>
    </row>
    <row r="897" spans="4:20" x14ac:dyDescent="0.3">
      <c r="D897" s="96"/>
      <c r="Q897" s="113"/>
      <c r="R897" s="113"/>
      <c r="S897" s="112"/>
      <c r="T897" s="112"/>
    </row>
    <row r="898" spans="4:20" x14ac:dyDescent="0.3">
      <c r="D898" s="96"/>
      <c r="Q898" s="113"/>
      <c r="R898" s="113"/>
      <c r="S898" s="112"/>
      <c r="T898" s="112"/>
    </row>
    <row r="899" spans="4:20" x14ac:dyDescent="0.3">
      <c r="D899" s="96"/>
      <c r="Q899" s="113"/>
      <c r="R899" s="113"/>
      <c r="S899" s="112"/>
      <c r="T899" s="112"/>
    </row>
    <row r="900" spans="4:20" x14ac:dyDescent="0.3">
      <c r="D900" s="96"/>
      <c r="Q900" s="113"/>
      <c r="R900" s="113"/>
      <c r="S900" s="112"/>
      <c r="T900" s="112"/>
    </row>
    <row r="901" spans="4:20" x14ac:dyDescent="0.3">
      <c r="D901" s="96"/>
      <c r="Q901" s="113"/>
      <c r="R901" s="113"/>
      <c r="S901" s="112"/>
      <c r="T901" s="112"/>
    </row>
    <row r="902" spans="4:20" x14ac:dyDescent="0.3">
      <c r="D902" s="96"/>
      <c r="Q902" s="113"/>
      <c r="R902" s="113"/>
      <c r="S902" s="112"/>
      <c r="T902" s="112"/>
    </row>
    <row r="903" spans="4:20" x14ac:dyDescent="0.3">
      <c r="D903" s="96"/>
      <c r="Q903" s="113"/>
      <c r="R903" s="113"/>
      <c r="S903" s="112"/>
      <c r="T903" s="112"/>
    </row>
    <row r="904" spans="4:20" x14ac:dyDescent="0.3">
      <c r="D904" s="96"/>
      <c r="Q904" s="113"/>
      <c r="R904" s="113"/>
      <c r="S904" s="112"/>
      <c r="T904" s="112"/>
    </row>
    <row r="905" spans="4:20" x14ac:dyDescent="0.3">
      <c r="D905" s="96"/>
      <c r="Q905" s="113"/>
      <c r="R905" s="113"/>
      <c r="S905" s="112"/>
      <c r="T905" s="112"/>
    </row>
    <row r="906" spans="4:20" x14ac:dyDescent="0.3">
      <c r="D906" s="96"/>
      <c r="Q906" s="113"/>
      <c r="R906" s="113"/>
      <c r="S906" s="112"/>
      <c r="T906" s="112"/>
    </row>
    <row r="907" spans="4:20" x14ac:dyDescent="0.3">
      <c r="D907" s="96"/>
      <c r="Q907" s="113"/>
      <c r="R907" s="113"/>
      <c r="S907" s="112"/>
      <c r="T907" s="112"/>
    </row>
    <row r="908" spans="4:20" x14ac:dyDescent="0.3">
      <c r="D908" s="96"/>
      <c r="Q908" s="113"/>
      <c r="R908" s="113"/>
      <c r="S908" s="112"/>
      <c r="T908" s="112"/>
    </row>
    <row r="909" spans="4:20" x14ac:dyDescent="0.3">
      <c r="D909" s="96"/>
      <c r="Q909" s="113"/>
      <c r="R909" s="113"/>
      <c r="S909" s="112"/>
      <c r="T909" s="112"/>
    </row>
    <row r="910" spans="4:20" x14ac:dyDescent="0.3">
      <c r="D910" s="96"/>
      <c r="Q910" s="113"/>
      <c r="R910" s="113"/>
      <c r="S910" s="112"/>
      <c r="T910" s="112"/>
    </row>
    <row r="911" spans="4:20" x14ac:dyDescent="0.3">
      <c r="D911" s="96"/>
      <c r="Q911" s="113"/>
      <c r="R911" s="113"/>
      <c r="S911" s="112"/>
      <c r="T911" s="112"/>
    </row>
    <row r="912" spans="4:20" x14ac:dyDescent="0.3">
      <c r="D912" s="96"/>
      <c r="Q912" s="113"/>
      <c r="R912" s="113"/>
      <c r="S912" s="112"/>
      <c r="T912" s="112"/>
    </row>
    <row r="913" spans="4:20" x14ac:dyDescent="0.3">
      <c r="D913" s="96"/>
      <c r="Q913" s="113"/>
      <c r="R913" s="113"/>
      <c r="S913" s="112"/>
      <c r="T913" s="112"/>
    </row>
    <row r="914" spans="4:20" x14ac:dyDescent="0.3">
      <c r="D914" s="96"/>
      <c r="Q914" s="113"/>
      <c r="R914" s="113"/>
      <c r="S914" s="112"/>
      <c r="T914" s="112"/>
    </row>
    <row r="915" spans="4:20" x14ac:dyDescent="0.3">
      <c r="D915" s="96"/>
      <c r="Q915" s="113"/>
      <c r="R915" s="113"/>
      <c r="S915" s="112"/>
      <c r="T915" s="112"/>
    </row>
    <row r="916" spans="4:20" x14ac:dyDescent="0.3">
      <c r="D916" s="96"/>
      <c r="Q916" s="113"/>
      <c r="R916" s="113"/>
      <c r="S916" s="112"/>
      <c r="T916" s="112"/>
    </row>
    <row r="917" spans="4:20" x14ac:dyDescent="0.3">
      <c r="D917" s="96"/>
      <c r="Q917" s="113"/>
      <c r="R917" s="113"/>
      <c r="S917" s="112"/>
      <c r="T917" s="112"/>
    </row>
    <row r="918" spans="4:20" x14ac:dyDescent="0.3">
      <c r="D918" s="96"/>
      <c r="Q918" s="113"/>
      <c r="R918" s="113"/>
      <c r="S918" s="112"/>
      <c r="T918" s="112"/>
    </row>
    <row r="919" spans="4:20" x14ac:dyDescent="0.3">
      <c r="D919" s="96"/>
      <c r="Q919" s="113"/>
      <c r="R919" s="113"/>
      <c r="S919" s="112"/>
      <c r="T919" s="112"/>
    </row>
    <row r="920" spans="4:20" x14ac:dyDescent="0.3">
      <c r="D920" s="96"/>
      <c r="Q920" s="113"/>
      <c r="R920" s="113"/>
      <c r="S920" s="112"/>
      <c r="T920" s="112"/>
    </row>
    <row r="921" spans="4:20" x14ac:dyDescent="0.3">
      <c r="D921" s="96"/>
      <c r="Q921" s="113"/>
      <c r="R921" s="113"/>
      <c r="S921" s="112"/>
      <c r="T921" s="112"/>
    </row>
    <row r="922" spans="4:20" x14ac:dyDescent="0.3">
      <c r="D922" s="96"/>
      <c r="Q922" s="113"/>
      <c r="R922" s="113"/>
      <c r="S922" s="112"/>
      <c r="T922" s="112"/>
    </row>
    <row r="923" spans="4:20" x14ac:dyDescent="0.3">
      <c r="D923" s="96"/>
      <c r="Q923" s="113"/>
      <c r="R923" s="113"/>
      <c r="S923" s="112"/>
      <c r="T923" s="112"/>
    </row>
    <row r="924" spans="4:20" x14ac:dyDescent="0.3">
      <c r="D924" s="96"/>
      <c r="Q924" s="113"/>
      <c r="R924" s="113"/>
      <c r="S924" s="112"/>
      <c r="T924" s="112"/>
    </row>
    <row r="925" spans="4:20" x14ac:dyDescent="0.3">
      <c r="D925" s="96"/>
      <c r="Q925" s="113"/>
      <c r="R925" s="113"/>
      <c r="S925" s="112"/>
      <c r="T925" s="112"/>
    </row>
    <row r="926" spans="4:20" x14ac:dyDescent="0.3">
      <c r="D926" s="96"/>
      <c r="Q926" s="113"/>
      <c r="R926" s="113"/>
      <c r="S926" s="112"/>
      <c r="T926" s="112"/>
    </row>
    <row r="927" spans="4:20" x14ac:dyDescent="0.3">
      <c r="D927" s="96"/>
      <c r="Q927" s="113"/>
      <c r="R927" s="113"/>
      <c r="S927" s="112"/>
      <c r="T927" s="112"/>
    </row>
    <row r="928" spans="4:20" x14ac:dyDescent="0.3">
      <c r="D928" s="96"/>
      <c r="Q928" s="113"/>
      <c r="R928" s="113"/>
      <c r="S928" s="112"/>
      <c r="T928" s="112"/>
    </row>
    <row r="929" spans="4:20" x14ac:dyDescent="0.3">
      <c r="D929" s="96"/>
      <c r="Q929" s="113"/>
      <c r="R929" s="113"/>
      <c r="S929" s="112"/>
      <c r="T929" s="112"/>
    </row>
    <row r="930" spans="4:20" x14ac:dyDescent="0.3">
      <c r="D930" s="96"/>
      <c r="Q930" s="113"/>
      <c r="R930" s="113"/>
      <c r="S930" s="112"/>
      <c r="T930" s="112"/>
    </row>
    <row r="931" spans="4:20" x14ac:dyDescent="0.3">
      <c r="D931" s="96"/>
      <c r="Q931" s="113"/>
      <c r="R931" s="113"/>
      <c r="S931" s="112"/>
      <c r="T931" s="112"/>
    </row>
    <row r="932" spans="4:20" x14ac:dyDescent="0.3">
      <c r="D932" s="96"/>
      <c r="Q932" s="113"/>
      <c r="R932" s="113"/>
      <c r="S932" s="112"/>
      <c r="T932" s="112"/>
    </row>
    <row r="933" spans="4:20" x14ac:dyDescent="0.3">
      <c r="D933" s="96"/>
      <c r="Q933" s="113"/>
      <c r="R933" s="113"/>
      <c r="S933" s="112"/>
      <c r="T933" s="112"/>
    </row>
    <row r="934" spans="4:20" x14ac:dyDescent="0.3">
      <c r="D934" s="96"/>
      <c r="Q934" s="113"/>
      <c r="R934" s="113"/>
      <c r="S934" s="112"/>
      <c r="T934" s="112"/>
    </row>
    <row r="935" spans="4:20" x14ac:dyDescent="0.3">
      <c r="D935" s="96"/>
      <c r="Q935" s="113"/>
      <c r="R935" s="113"/>
      <c r="S935" s="112"/>
      <c r="T935" s="112"/>
    </row>
    <row r="936" spans="4:20" x14ac:dyDescent="0.3">
      <c r="D936" s="96"/>
      <c r="Q936" s="113"/>
      <c r="R936" s="113"/>
      <c r="S936" s="112"/>
      <c r="T936" s="112"/>
    </row>
    <row r="937" spans="4:20" x14ac:dyDescent="0.3">
      <c r="D937" s="96"/>
      <c r="Q937" s="113"/>
      <c r="R937" s="113"/>
      <c r="S937" s="112"/>
      <c r="T937" s="112"/>
    </row>
    <row r="938" spans="4:20" x14ac:dyDescent="0.3">
      <c r="D938" s="96"/>
      <c r="Q938" s="113"/>
      <c r="R938" s="113"/>
      <c r="S938" s="112"/>
      <c r="T938" s="112"/>
    </row>
    <row r="939" spans="4:20" x14ac:dyDescent="0.3">
      <c r="D939" s="96"/>
      <c r="Q939" s="113"/>
      <c r="R939" s="113"/>
      <c r="S939" s="112"/>
      <c r="T939" s="112"/>
    </row>
    <row r="940" spans="4:20" x14ac:dyDescent="0.3">
      <c r="D940" s="96"/>
      <c r="Q940" s="113"/>
      <c r="R940" s="113"/>
      <c r="S940" s="112"/>
      <c r="T940" s="112"/>
    </row>
    <row r="941" spans="4:20" x14ac:dyDescent="0.3">
      <c r="D941" s="96"/>
      <c r="Q941" s="113"/>
      <c r="R941" s="113"/>
      <c r="S941" s="112"/>
      <c r="T941" s="112"/>
    </row>
    <row r="942" spans="4:20" x14ac:dyDescent="0.3">
      <c r="D942" s="96"/>
      <c r="Q942" s="113"/>
      <c r="R942" s="113"/>
      <c r="S942" s="112"/>
      <c r="T942" s="112"/>
    </row>
    <row r="943" spans="4:20" x14ac:dyDescent="0.3">
      <c r="D943" s="96"/>
      <c r="Q943" s="113"/>
      <c r="R943" s="113"/>
      <c r="S943" s="112"/>
      <c r="T943" s="112"/>
    </row>
    <row r="944" spans="4:20" x14ac:dyDescent="0.3">
      <c r="D944" s="96"/>
      <c r="Q944" s="113"/>
      <c r="R944" s="113"/>
      <c r="S944" s="112"/>
      <c r="T944" s="112"/>
    </row>
    <row r="945" spans="4:20" x14ac:dyDescent="0.3">
      <c r="D945" s="96"/>
      <c r="Q945" s="113"/>
      <c r="R945" s="113"/>
      <c r="S945" s="112"/>
      <c r="T945" s="112"/>
    </row>
    <row r="946" spans="4:20" x14ac:dyDescent="0.3">
      <c r="D946" s="96"/>
      <c r="Q946" s="113"/>
      <c r="R946" s="113"/>
      <c r="S946" s="112"/>
      <c r="T946" s="112"/>
    </row>
    <row r="947" spans="4:20" x14ac:dyDescent="0.3">
      <c r="D947" s="96"/>
      <c r="Q947" s="113"/>
      <c r="R947" s="113"/>
      <c r="S947" s="112"/>
      <c r="T947" s="112"/>
    </row>
    <row r="948" spans="4:20" x14ac:dyDescent="0.3">
      <c r="D948" s="96"/>
      <c r="Q948" s="113"/>
      <c r="R948" s="113"/>
      <c r="S948" s="112"/>
      <c r="T948" s="112"/>
    </row>
    <row r="949" spans="4:20" x14ac:dyDescent="0.3">
      <c r="D949" s="96"/>
      <c r="Q949" s="113"/>
      <c r="R949" s="113"/>
      <c r="S949" s="112"/>
      <c r="T949" s="112"/>
    </row>
    <row r="950" spans="4:20" x14ac:dyDescent="0.3">
      <c r="D950" s="96"/>
      <c r="Q950" s="113"/>
      <c r="R950" s="113"/>
      <c r="S950" s="112"/>
      <c r="T950" s="112"/>
    </row>
    <row r="951" spans="4:20" x14ac:dyDescent="0.3">
      <c r="D951" s="96"/>
      <c r="Q951" s="113"/>
      <c r="R951" s="113"/>
      <c r="S951" s="112"/>
      <c r="T951" s="112"/>
    </row>
    <row r="952" spans="4:20" x14ac:dyDescent="0.3">
      <c r="D952" s="96"/>
      <c r="Q952" s="113"/>
      <c r="R952" s="113"/>
      <c r="S952" s="112"/>
      <c r="T952" s="112"/>
    </row>
    <row r="953" spans="4:20" x14ac:dyDescent="0.3">
      <c r="D953" s="96"/>
      <c r="Q953" s="113"/>
      <c r="R953" s="113"/>
      <c r="S953" s="112"/>
      <c r="T953" s="112"/>
    </row>
    <row r="954" spans="4:20" x14ac:dyDescent="0.3">
      <c r="D954" s="96"/>
      <c r="Q954" s="113"/>
      <c r="R954" s="113"/>
      <c r="S954" s="112"/>
      <c r="T954" s="112"/>
    </row>
    <row r="955" spans="4:20" x14ac:dyDescent="0.3">
      <c r="D955" s="96"/>
      <c r="Q955" s="113"/>
      <c r="R955" s="113"/>
      <c r="S955" s="112"/>
      <c r="T955" s="112"/>
    </row>
    <row r="956" spans="4:20" x14ac:dyDescent="0.3">
      <c r="D956" s="96"/>
      <c r="Q956" s="113"/>
      <c r="R956" s="113"/>
      <c r="S956" s="112"/>
      <c r="T956" s="112"/>
    </row>
    <row r="957" spans="4:20" x14ac:dyDescent="0.3">
      <c r="D957" s="96"/>
      <c r="Q957" s="113"/>
      <c r="R957" s="113"/>
      <c r="S957" s="112"/>
      <c r="T957" s="112"/>
    </row>
    <row r="958" spans="4:20" x14ac:dyDescent="0.3">
      <c r="D958" s="96"/>
      <c r="Q958" s="113"/>
      <c r="R958" s="113"/>
      <c r="S958" s="112"/>
      <c r="T958" s="112"/>
    </row>
    <row r="959" spans="4:20" x14ac:dyDescent="0.3">
      <c r="D959" s="96"/>
      <c r="Q959" s="113"/>
      <c r="R959" s="113"/>
      <c r="S959" s="112"/>
      <c r="T959" s="112"/>
    </row>
    <row r="960" spans="4:20" x14ac:dyDescent="0.3">
      <c r="D960" s="96"/>
      <c r="Q960" s="113"/>
      <c r="R960" s="113"/>
      <c r="S960" s="112"/>
      <c r="T960" s="112"/>
    </row>
    <row r="961" spans="4:20" x14ac:dyDescent="0.3">
      <c r="D961" s="96"/>
      <c r="Q961" s="113"/>
      <c r="R961" s="113"/>
      <c r="S961" s="112"/>
      <c r="T961" s="112"/>
    </row>
    <row r="962" spans="4:20" x14ac:dyDescent="0.3">
      <c r="D962" s="96"/>
      <c r="Q962" s="113"/>
      <c r="R962" s="113"/>
      <c r="S962" s="112"/>
      <c r="T962" s="112"/>
    </row>
    <row r="963" spans="4:20" x14ac:dyDescent="0.3">
      <c r="D963" s="96"/>
      <c r="Q963" s="113"/>
      <c r="R963" s="113"/>
      <c r="S963" s="112"/>
      <c r="T963" s="112"/>
    </row>
    <row r="964" spans="4:20" x14ac:dyDescent="0.3">
      <c r="D964" s="96"/>
      <c r="Q964" s="113"/>
      <c r="R964" s="113"/>
      <c r="S964" s="112"/>
      <c r="T964" s="112"/>
    </row>
    <row r="965" spans="4:20" x14ac:dyDescent="0.3">
      <c r="D965" s="96"/>
      <c r="Q965" s="113"/>
      <c r="R965" s="113"/>
      <c r="S965" s="112"/>
      <c r="T965" s="112"/>
    </row>
  </sheetData>
  <mergeCells count="99">
    <mergeCell ref="Y143:Y145"/>
    <mergeCell ref="Y146:Y148"/>
    <mergeCell ref="Y149:Y151"/>
    <mergeCell ref="Y152:Y154"/>
    <mergeCell ref="Y155:Y157"/>
    <mergeCell ref="Y158:Y160"/>
    <mergeCell ref="Y161:Y163"/>
    <mergeCell ref="Y164:Y166"/>
    <mergeCell ref="Y167:Y169"/>
    <mergeCell ref="Y116:Y118"/>
    <mergeCell ref="Y119:Y121"/>
    <mergeCell ref="Y122:Y124"/>
    <mergeCell ref="Y125:Y127"/>
    <mergeCell ref="Y128:Y130"/>
    <mergeCell ref="Y131:Y133"/>
    <mergeCell ref="Y134:Y136"/>
    <mergeCell ref="Y137:Y139"/>
    <mergeCell ref="Y140:Y142"/>
    <mergeCell ref="Y89:Y91"/>
    <mergeCell ref="Y92:Y94"/>
    <mergeCell ref="Y95:Y97"/>
    <mergeCell ref="Y98:Y100"/>
    <mergeCell ref="Y101:Y103"/>
    <mergeCell ref="Y104:Y106"/>
    <mergeCell ref="Y107:Y109"/>
    <mergeCell ref="Y110:Y112"/>
    <mergeCell ref="Y113:Y115"/>
    <mergeCell ref="Y52:Y54"/>
    <mergeCell ref="Y55:Y57"/>
    <mergeCell ref="Y58:Y60"/>
    <mergeCell ref="Y65:Y67"/>
    <mergeCell ref="Y68:Y70"/>
    <mergeCell ref="Y71:Y75"/>
    <mergeCell ref="Y76:Y80"/>
    <mergeCell ref="Y81:Y85"/>
    <mergeCell ref="Y86:Y88"/>
    <mergeCell ref="Y244:Y245"/>
    <mergeCell ref="Y238:Y239"/>
    <mergeCell ref="Y240:Y241"/>
    <mergeCell ref="Y242:Y243"/>
    <mergeCell ref="Y215:Y216"/>
    <mergeCell ref="Y217:Y218"/>
    <mergeCell ref="Y219:Y220"/>
    <mergeCell ref="Y221:Y222"/>
    <mergeCell ref="Y223:Y224"/>
    <mergeCell ref="Y225:Y226"/>
    <mergeCell ref="Y227:Y228"/>
    <mergeCell ref="Y229:Y230"/>
    <mergeCell ref="Y231:Y232"/>
    <mergeCell ref="Y178:Y180"/>
    <mergeCell ref="Y181:Y183"/>
    <mergeCell ref="Y184:Y186"/>
    <mergeCell ref="Y187:Y189"/>
    <mergeCell ref="Y190:Y192"/>
    <mergeCell ref="Y193:Y195"/>
    <mergeCell ref="Y196:Y198"/>
    <mergeCell ref="Y199:Y201"/>
    <mergeCell ref="Y202:Y204"/>
    <mergeCell ref="Y205:Y207"/>
    <mergeCell ref="Y208:Y210"/>
    <mergeCell ref="Y170:Y172"/>
    <mergeCell ref="Y173:Y175"/>
    <mergeCell ref="Y35:Y37"/>
    <mergeCell ref="Y38:Y40"/>
    <mergeCell ref="Y43:Y45"/>
    <mergeCell ref="Y46:Y48"/>
    <mergeCell ref="Y49:Y51"/>
    <mergeCell ref="AE10:AE12"/>
    <mergeCell ref="AF10:AF12"/>
    <mergeCell ref="V11:V12"/>
    <mergeCell ref="W11:W12"/>
    <mergeCell ref="X11:AA11"/>
    <mergeCell ref="X12:Y12"/>
    <mergeCell ref="AC10:AC12"/>
    <mergeCell ref="AB10:AB12"/>
    <mergeCell ref="M10:M12"/>
    <mergeCell ref="A10:A12"/>
    <mergeCell ref="B10:B12"/>
    <mergeCell ref="C10:C12"/>
    <mergeCell ref="D10:D12"/>
    <mergeCell ref="E10:E12"/>
    <mergeCell ref="F10:F12"/>
    <mergeCell ref="G10:G12"/>
    <mergeCell ref="H10:H12"/>
    <mergeCell ref="I10:I12"/>
    <mergeCell ref="J10:K12"/>
    <mergeCell ref="L10:L12"/>
    <mergeCell ref="R10:R12"/>
    <mergeCell ref="Y14:Y16"/>
    <mergeCell ref="Y17:Y19"/>
    <mergeCell ref="Y20:Y22"/>
    <mergeCell ref="Y23:Y25"/>
    <mergeCell ref="Y26:Y28"/>
    <mergeCell ref="Y29:Y31"/>
    <mergeCell ref="Y32:Y34"/>
    <mergeCell ref="N10:O12"/>
    <mergeCell ref="P10:Q12"/>
    <mergeCell ref="S10:T12"/>
    <mergeCell ref="V10:AA10"/>
  </mergeCells>
  <conditionalFormatting sqref="AE4:AF4 AE258:AE260 AF258:AF269 AE14:AF257">
    <cfRule type="cellIs" dxfId="12" priority="13" operator="lessThan">
      <formula>0</formula>
    </cfRule>
    <cfRule type="cellIs" dxfId="11" priority="14" operator="greaterThan">
      <formula>0</formula>
    </cfRule>
  </conditionalFormatting>
  <conditionalFormatting sqref="AC4">
    <cfRule type="cellIs" dxfId="10" priority="11" operator="lessThan">
      <formula>0</formula>
    </cfRule>
    <cfRule type="cellIs" dxfId="9" priority="12" operator="greaterThan">
      <formula>0</formula>
    </cfRule>
  </conditionalFormatting>
  <conditionalFormatting sqref="AE6:AF8">
    <cfRule type="cellIs" dxfId="8" priority="9" operator="lessThan">
      <formula>0</formula>
    </cfRule>
    <cfRule type="cellIs" dxfId="7" priority="10" operator="greaterThan">
      <formula>0</formula>
    </cfRule>
  </conditionalFormatting>
  <conditionalFormatting sqref="AC6:AC8">
    <cfRule type="cellIs" dxfId="6" priority="5" operator="lessThan">
      <formula>0</formula>
    </cfRule>
    <cfRule type="cellIs" dxfId="5" priority="6" operator="greaterThan">
      <formula>0</formula>
    </cfRule>
  </conditionalFormatting>
  <conditionalFormatting sqref="AE2:AF2">
    <cfRule type="cellIs" dxfId="4" priority="3" operator="lessThan">
      <formula>0</formula>
    </cfRule>
    <cfRule type="cellIs" dxfId="3" priority="4" operator="greater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22" customWidth="1"/>
    <col min="4" max="4" width="11.44140625" style="8" bestFit="1" customWidth="1"/>
    <col min="5" max="5" width="12.33203125" style="8" bestFit="1" customWidth="1"/>
    <col min="6" max="6" width="8.44140625" style="23" bestFit="1" customWidth="1"/>
    <col min="7" max="7" width="12.44140625" style="24" bestFit="1" customWidth="1"/>
    <col min="8" max="8" width="10.109375" style="24" bestFit="1" customWidth="1"/>
    <col min="9" max="10" width="15.33203125" style="24" customWidth="1"/>
  </cols>
  <sheetData>
    <row r="1" spans="1:10" s="2" customFormat="1" ht="30" x14ac:dyDescent="0.5">
      <c r="A1" s="1" t="s">
        <v>20</v>
      </c>
      <c r="B1" s="9"/>
      <c r="C1" s="10"/>
      <c r="D1" s="11"/>
      <c r="E1" s="11"/>
      <c r="F1" s="12"/>
      <c r="G1" s="13"/>
      <c r="H1" s="13"/>
      <c r="I1" s="14"/>
      <c r="J1" s="14"/>
    </row>
    <row r="2" spans="1:10" s="3" customFormat="1" ht="15.6" x14ac:dyDescent="0.3">
      <c r="A2" s="308" t="s">
        <v>21</v>
      </c>
      <c r="B2" s="309"/>
      <c r="C2" s="309"/>
      <c r="D2" s="16"/>
      <c r="E2" s="16"/>
      <c r="F2" s="15"/>
      <c r="G2" s="17"/>
      <c r="H2" s="17"/>
      <c r="I2" s="17"/>
      <c r="J2" s="17"/>
    </row>
    <row r="3" spans="1:10" s="3" customFormat="1" ht="15.6" x14ac:dyDescent="0.3">
      <c r="A3" s="310"/>
      <c r="B3" s="310"/>
      <c r="C3" s="310"/>
      <c r="D3" s="19"/>
      <c r="E3" s="19"/>
      <c r="F3" s="15"/>
      <c r="G3" s="17"/>
      <c r="H3" s="17"/>
      <c r="I3" s="17"/>
      <c r="J3" s="17"/>
    </row>
    <row r="4" spans="1:10" s="3" customFormat="1" ht="15.6" x14ac:dyDescent="0.3">
      <c r="A4" s="18"/>
      <c r="B4" s="18"/>
      <c r="C4" s="18"/>
      <c r="D4" s="19"/>
      <c r="E4" s="19"/>
      <c r="F4" s="15"/>
      <c r="G4" s="17"/>
      <c r="H4" s="17"/>
    </row>
    <row r="5" spans="1:10" s="3" customFormat="1" ht="15.6" x14ac:dyDescent="0.3">
      <c r="A5" s="18"/>
      <c r="B5" s="18"/>
      <c r="C5" s="18"/>
      <c r="D5" s="19"/>
      <c r="E5" s="19"/>
      <c r="F5" s="15"/>
      <c r="G5" s="17"/>
      <c r="H5" s="17"/>
    </row>
    <row r="6" spans="1:10" s="4" customFormat="1" x14ac:dyDescent="0.25">
      <c r="A6" s="5"/>
      <c r="B6" s="5"/>
      <c r="C6" s="6"/>
      <c r="D6" s="5"/>
      <c r="E6" s="5"/>
      <c r="F6" s="20"/>
      <c r="G6" s="7"/>
      <c r="H6" s="7"/>
    </row>
    <row r="7" spans="1:10" s="4" customFormat="1" x14ac:dyDescent="0.25">
      <c r="A7" s="5"/>
      <c r="B7" s="5"/>
      <c r="C7" s="6"/>
      <c r="D7" s="5"/>
      <c r="E7" s="5"/>
      <c r="F7" s="20"/>
      <c r="G7" s="7"/>
      <c r="H7" s="7"/>
    </row>
    <row r="8" spans="1:10" s="4" customFormat="1" x14ac:dyDescent="0.25">
      <c r="A8" s="5"/>
      <c r="B8" s="5"/>
      <c r="C8" s="6"/>
      <c r="D8" s="5"/>
      <c r="E8" s="5"/>
      <c r="F8" s="20"/>
      <c r="G8" s="7"/>
      <c r="H8" s="7"/>
      <c r="I8" s="7"/>
      <c r="J8" s="7"/>
    </row>
    <row r="9" spans="1:10" s="4" customFormat="1" x14ac:dyDescent="0.25">
      <c r="A9" s="5"/>
      <c r="B9" s="5"/>
      <c r="C9" s="6"/>
      <c r="D9" s="5"/>
      <c r="E9" s="5"/>
      <c r="F9" s="20"/>
      <c r="G9" s="7"/>
      <c r="H9" s="7"/>
      <c r="I9" s="7"/>
      <c r="J9" s="7"/>
    </row>
    <row r="10" spans="1:10" s="4" customFormat="1" x14ac:dyDescent="0.25">
      <c r="A10" s="5"/>
      <c r="B10" s="5"/>
      <c r="C10" s="6"/>
      <c r="D10" s="5"/>
      <c r="E10" s="5"/>
      <c r="F10" s="20"/>
      <c r="G10" s="7"/>
      <c r="H10" s="7"/>
      <c r="I10" s="7"/>
      <c r="J10" s="7"/>
    </row>
    <row r="11" spans="1:10" s="4" customFormat="1" x14ac:dyDescent="0.25">
      <c r="A11" s="5"/>
      <c r="B11" s="5"/>
      <c r="C11" s="6"/>
      <c r="D11" s="5"/>
      <c r="E11" s="5"/>
      <c r="F11" s="20"/>
      <c r="G11" s="7"/>
      <c r="H11" s="7"/>
      <c r="I11" s="7"/>
      <c r="J11" s="7"/>
    </row>
    <row r="12" spans="1:10" s="4" customFormat="1" x14ac:dyDescent="0.25">
      <c r="A12" s="5"/>
      <c r="B12" s="5"/>
      <c r="C12" s="6"/>
      <c r="D12" s="5"/>
      <c r="E12" s="5"/>
      <c r="F12" s="20"/>
      <c r="G12" s="7"/>
      <c r="H12" s="7"/>
      <c r="I12" s="7"/>
      <c r="J12" s="7"/>
    </row>
    <row r="13" spans="1:10" s="4" customFormat="1" x14ac:dyDescent="0.25">
      <c r="A13" s="5"/>
      <c r="B13" s="5"/>
      <c r="C13" s="6"/>
      <c r="D13" s="5"/>
      <c r="E13" s="5"/>
      <c r="F13" s="20"/>
      <c r="G13" s="7"/>
      <c r="H13" s="7"/>
      <c r="I13" s="7"/>
      <c r="J13" s="7"/>
    </row>
    <row r="14" spans="1:10" s="4" customFormat="1" x14ac:dyDescent="0.25">
      <c r="A14" s="5"/>
      <c r="B14" s="5"/>
      <c r="C14" s="6"/>
      <c r="D14" s="5"/>
      <c r="E14" s="5"/>
      <c r="F14" s="20"/>
      <c r="G14" s="7"/>
      <c r="H14" s="7"/>
      <c r="I14" s="7"/>
      <c r="J14" s="7"/>
    </row>
    <row r="15" spans="1:10" s="4" customFormat="1" x14ac:dyDescent="0.25">
      <c r="A15" s="5"/>
      <c r="B15" s="5"/>
      <c r="C15" s="6"/>
      <c r="D15" s="5"/>
      <c r="E15" s="5"/>
      <c r="F15" s="20"/>
      <c r="G15" s="7"/>
      <c r="H15" s="21"/>
      <c r="I15" s="7"/>
      <c r="J15" s="7"/>
    </row>
    <row r="16" spans="1:10" s="4" customFormat="1" x14ac:dyDescent="0.25">
      <c r="A16" s="5"/>
      <c r="B16" s="5"/>
      <c r="C16" s="6"/>
      <c r="D16" s="5"/>
      <c r="E16" s="5"/>
      <c r="F16" s="20"/>
      <c r="G16" s="7"/>
      <c r="H16" s="7"/>
      <c r="I16" s="7"/>
      <c r="J16" s="7"/>
    </row>
    <row r="17" spans="1:10" s="4" customFormat="1" x14ac:dyDescent="0.25">
      <c r="A17" s="5"/>
      <c r="B17" s="5"/>
      <c r="C17" s="6"/>
      <c r="D17" s="5"/>
      <c r="E17" s="5"/>
      <c r="F17" s="20"/>
      <c r="G17" s="7"/>
      <c r="H17" s="7"/>
      <c r="I17" s="7"/>
      <c r="J17" s="7"/>
    </row>
    <row r="18" spans="1:10" s="4" customFormat="1" x14ac:dyDescent="0.25">
      <c r="A18" s="5"/>
      <c r="B18" s="5"/>
      <c r="C18" s="6"/>
      <c r="D18" s="5"/>
      <c r="E18" s="5"/>
      <c r="F18" s="20"/>
      <c r="G18" s="7"/>
      <c r="H18" s="7"/>
      <c r="I18" s="7"/>
      <c r="J18" s="7"/>
    </row>
    <row r="19" spans="1:10" s="4" customFormat="1" x14ac:dyDescent="0.25">
      <c r="A19" s="5"/>
      <c r="B19" s="5"/>
      <c r="C19" s="6"/>
      <c r="D19" s="5"/>
      <c r="E19" s="5"/>
      <c r="F19" s="20"/>
      <c r="G19" s="7"/>
      <c r="H19" s="7"/>
      <c r="I19" s="7"/>
      <c r="J19" s="7"/>
    </row>
    <row r="20" spans="1:10" s="4" customFormat="1" x14ac:dyDescent="0.25">
      <c r="A20" s="5"/>
      <c r="B20" s="5"/>
      <c r="C20" s="6"/>
      <c r="D20" s="5"/>
      <c r="E20" s="5"/>
      <c r="F20" s="20"/>
      <c r="G20" s="7"/>
      <c r="H20" s="7"/>
      <c r="I20" s="7"/>
      <c r="J20" s="7"/>
    </row>
    <row r="21" spans="1:10" s="4" customFormat="1" x14ac:dyDescent="0.25">
      <c r="A21" s="5"/>
      <c r="B21" s="5"/>
      <c r="C21" s="6"/>
      <c r="D21" s="5"/>
      <c r="E21" s="5"/>
      <c r="F21" s="20"/>
      <c r="G21" s="7"/>
      <c r="H21" s="7"/>
      <c r="I21" s="7"/>
      <c r="J21" s="7"/>
    </row>
    <row r="22" spans="1:10" s="4" customFormat="1" x14ac:dyDescent="0.25">
      <c r="A22" s="5"/>
      <c r="B22" s="5"/>
      <c r="C22" s="6"/>
      <c r="D22" s="5"/>
      <c r="E22" s="5"/>
      <c r="F22" s="20"/>
      <c r="G22" s="7"/>
      <c r="H22" s="7"/>
      <c r="I22" s="7"/>
      <c r="J22" s="7"/>
    </row>
    <row r="23" spans="1:10" s="4" customFormat="1" x14ac:dyDescent="0.25">
      <c r="A23" s="5"/>
      <c r="B23" s="5"/>
      <c r="C23" s="6"/>
      <c r="D23" s="5"/>
      <c r="E23" s="5"/>
      <c r="F23" s="20"/>
      <c r="G23" s="7"/>
      <c r="H23" s="7"/>
      <c r="I23" s="7"/>
      <c r="J23" s="7"/>
    </row>
    <row r="24" spans="1:10" s="4" customFormat="1" x14ac:dyDescent="0.25">
      <c r="A24" s="5"/>
      <c r="B24" s="5"/>
      <c r="C24" s="6"/>
      <c r="D24" s="5"/>
      <c r="E24" s="5"/>
      <c r="F24" s="20"/>
      <c r="G24" s="7"/>
      <c r="H24" s="7"/>
      <c r="I24" s="7"/>
      <c r="J24" s="7"/>
    </row>
    <row r="25" spans="1:10" s="4" customFormat="1" x14ac:dyDescent="0.25">
      <c r="A25" s="5"/>
      <c r="B25" s="5"/>
      <c r="C25" s="6"/>
      <c r="D25" s="5"/>
      <c r="E25" s="5"/>
      <c r="F25" s="20"/>
      <c r="G25" s="7"/>
      <c r="H25" s="7"/>
      <c r="I25" s="7"/>
      <c r="J25" s="7"/>
    </row>
    <row r="26" spans="1:10" s="4" customFormat="1" x14ac:dyDescent="0.25">
      <c r="A26" s="5"/>
      <c r="B26" s="5"/>
      <c r="C26" s="6"/>
      <c r="D26" s="5"/>
      <c r="E26" s="5"/>
      <c r="F26" s="20"/>
      <c r="G26" s="7"/>
      <c r="H26" s="7"/>
      <c r="I26" s="7"/>
      <c r="J26" s="7"/>
    </row>
    <row r="27" spans="1:10" s="4" customFormat="1" x14ac:dyDescent="0.25">
      <c r="A27" s="5"/>
      <c r="B27" s="5"/>
      <c r="C27" s="6"/>
      <c r="D27" s="5"/>
      <c r="E27" s="5"/>
      <c r="F27" s="20"/>
      <c r="G27" s="7"/>
      <c r="H27" s="7"/>
      <c r="I27" s="7"/>
      <c r="J27" s="7"/>
    </row>
    <row r="28" spans="1:10" s="4" customFormat="1" x14ac:dyDescent="0.25">
      <c r="A28" s="5"/>
      <c r="B28" s="5"/>
      <c r="C28" s="6"/>
      <c r="D28" s="5"/>
      <c r="E28" s="5"/>
      <c r="F28" s="20"/>
      <c r="G28" s="7"/>
      <c r="H28" s="7"/>
      <c r="I28" s="7"/>
      <c r="J28" s="7"/>
    </row>
    <row r="29" spans="1:10" s="4" customFormat="1" x14ac:dyDescent="0.25">
      <c r="A29" s="5"/>
      <c r="B29" s="5"/>
      <c r="C29" s="6"/>
      <c r="D29" s="5"/>
      <c r="E29" s="5"/>
      <c r="F29" s="20"/>
      <c r="G29" s="7"/>
      <c r="H29" s="7"/>
      <c r="I29" s="7"/>
      <c r="J29" s="7"/>
    </row>
    <row r="30" spans="1:10" s="4" customFormat="1" x14ac:dyDescent="0.25">
      <c r="A30" s="5"/>
      <c r="B30" s="5"/>
      <c r="C30" s="6"/>
      <c r="D30" s="5"/>
      <c r="E30" s="5"/>
      <c r="F30" s="20"/>
      <c r="G30" s="7"/>
      <c r="H30" s="7"/>
      <c r="I30" s="7"/>
      <c r="J30" s="7"/>
    </row>
    <row r="31" spans="1:10" s="4" customFormat="1" x14ac:dyDescent="0.25">
      <c r="A31" s="5"/>
      <c r="B31" s="5"/>
      <c r="C31" s="6"/>
      <c r="D31" s="5"/>
      <c r="E31" s="5"/>
      <c r="F31" s="20"/>
      <c r="G31" s="7"/>
      <c r="H31" s="7"/>
      <c r="I31" s="7"/>
      <c r="J31" s="7"/>
    </row>
    <row r="32" spans="1:10" s="4" customFormat="1" x14ac:dyDescent="0.25">
      <c r="A32" s="5"/>
      <c r="B32" s="5"/>
      <c r="C32" s="6"/>
      <c r="D32" s="5"/>
      <c r="E32" s="5"/>
      <c r="F32" s="20"/>
      <c r="G32" s="7"/>
      <c r="H32" s="7"/>
      <c r="I32" s="7"/>
      <c r="J32" s="7"/>
    </row>
    <row r="33" spans="1:10" s="4" customFormat="1" x14ac:dyDescent="0.25">
      <c r="A33" s="5"/>
      <c r="B33" s="5"/>
      <c r="C33" s="6"/>
      <c r="D33" s="5"/>
      <c r="E33" s="5"/>
      <c r="F33" s="20"/>
      <c r="G33" s="7"/>
      <c r="H33" s="7"/>
      <c r="I33" s="7"/>
      <c r="J33" s="7"/>
    </row>
    <row r="34" spans="1:10" s="4" customFormat="1" x14ac:dyDescent="0.25">
      <c r="A34" s="5"/>
      <c r="B34" s="5"/>
      <c r="C34" s="6"/>
      <c r="D34" s="5"/>
      <c r="E34" s="5"/>
      <c r="F34" s="20"/>
      <c r="G34" s="7"/>
      <c r="H34" s="7"/>
      <c r="I34" s="7"/>
      <c r="J34" s="7"/>
    </row>
  </sheetData>
  <mergeCells count="2">
    <mergeCell ref="A2:C2"/>
    <mergeCell ref="A3:C3"/>
  </mergeCells>
  <phoneticPr fontId="47"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CVADVA IR</vt:lpstr>
      <vt:lpstr>CVADVA FX</vt:lpstr>
      <vt:lpstr>Disclaimer</vt:lpstr>
      <vt:lpstr>'CVADVA FX'!fxPortfolioInput</vt:lpstr>
      <vt:lpstr>'CVADVA IR'!fxPortfolioInput</vt:lpstr>
      <vt:lpstr>Disclaimer!fxPortfolioInput</vt:lpstr>
      <vt:lpstr>'CVADVA FX'!Zone_d_impression</vt:lpstr>
      <vt:lpstr>'CVADVA IR'!Zone_d_impression</vt:lpstr>
      <vt:lpstr>Disclaimer!Zone_d_impression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2015-04-02T13:10:45Z</dcterms:modified>
</cp:coreProperties>
</file>