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CVADVA IR" sheetId="1" r:id="rId1"/>
    <sheet name="CVADVA FX" sheetId="4" r:id="rId2"/>
    <sheet name="Disclaimer" sheetId="2" r:id="rId3"/>
  </sheets>
  <definedNames>
    <definedName name="_xlnm._FilterDatabase" localSheetId="1" hidden="1">'CVADVA FX'!$A$14:$AF$136</definedName>
    <definedName name="§AQ759" localSheetId="1">#REF!</definedName>
    <definedName name="§AQ759">#REF!</definedName>
    <definedName name="âa143" localSheetId="1">#REF!</definedName>
    <definedName name="âa143">#REF!</definedName>
    <definedName name="fxPortfolioInput" localSheetId="1">'CVADVA FX'!$A$1</definedName>
    <definedName name="fxPortfolioInput" localSheetId="0">'CVADVA IR'!$A$1</definedName>
    <definedName name="fxPortfolioInput" localSheetId="2">Disclaimer!$A$1</definedName>
    <definedName name="fxPortfolioInput">#REF!</definedName>
    <definedName name="Myrange" localSheetId="1">#REF!</definedName>
    <definedName name="Myrange">#REF!</definedName>
    <definedName name="_xlnm.Print_Area" localSheetId="1">'CVADVA FX'!$A$1:$AA$139</definedName>
    <definedName name="_xlnm.Print_Area" localSheetId="0">'CVADVA IR'!$A$1:$X$70</definedName>
    <definedName name="_xlnm.Print_Area" localSheetId="2">Disclaimer!$A$1:$M$34</definedName>
  </definedNames>
  <calcPr calcId="145621"/>
</workbook>
</file>

<file path=xl/calcChain.xml><?xml version="1.0" encoding="utf-8"?>
<calcChain xmlns="http://schemas.openxmlformats.org/spreadsheetml/2006/main">
  <c r="AF8" i="4" l="1"/>
  <c r="AE8" i="4"/>
  <c r="AF7" i="4"/>
  <c r="AE7" i="4"/>
  <c r="AF6" i="4"/>
  <c r="AE6" i="4"/>
  <c r="AE152" i="4"/>
  <c r="AF152" i="4"/>
  <c r="AE153" i="4"/>
  <c r="AF153" i="4"/>
  <c r="AE192" i="4"/>
  <c r="AF192" i="4"/>
  <c r="AE193" i="4"/>
  <c r="AF193" i="4"/>
  <c r="AE194" i="4"/>
  <c r="AF194" i="4"/>
  <c r="AE195" i="4"/>
  <c r="AF195" i="4"/>
  <c r="AE196" i="4"/>
  <c r="AF196" i="4"/>
  <c r="AE197" i="4"/>
  <c r="AF197" i="4"/>
  <c r="AE208" i="4"/>
  <c r="AF208" i="4"/>
  <c r="AE209" i="4"/>
  <c r="AF209" i="4"/>
  <c r="AE237" i="4"/>
  <c r="AF237" i="4"/>
  <c r="AE238" i="4"/>
  <c r="AF238" i="4"/>
  <c r="AE239" i="4"/>
  <c r="AF239" i="4"/>
  <c r="AE240" i="4"/>
  <c r="AF240" i="4"/>
  <c r="AE241" i="4"/>
  <c r="AF241" i="4"/>
  <c r="AE242" i="4"/>
  <c r="AF242" i="4"/>
  <c r="AE245" i="4"/>
  <c r="AF245" i="4"/>
  <c r="AE246" i="4"/>
  <c r="AF246" i="4"/>
  <c r="AE247" i="4"/>
  <c r="AF247" i="4"/>
  <c r="AE248" i="4"/>
  <c r="AF248" i="4"/>
  <c r="AE249" i="4"/>
  <c r="AF249" i="4"/>
  <c r="AE250" i="4"/>
  <c r="AF250" i="4"/>
  <c r="AE251" i="4"/>
  <c r="AF251" i="4"/>
  <c r="AE252" i="4"/>
  <c r="AF252" i="4"/>
  <c r="AE253" i="4"/>
  <c r="AF253" i="4"/>
  <c r="AE254" i="4"/>
  <c r="AF254" i="4"/>
  <c r="AE255" i="4"/>
  <c r="AF255" i="4"/>
  <c r="AE256" i="4"/>
  <c r="AF256" i="4"/>
  <c r="AE257" i="4"/>
  <c r="AF257" i="4"/>
  <c r="AE258" i="4"/>
  <c r="AF258" i="4"/>
  <c r="AE259" i="4"/>
  <c r="AF259" i="4"/>
  <c r="AE260" i="4"/>
  <c r="AF260" i="4"/>
  <c r="AE261" i="4"/>
  <c r="AF261" i="4"/>
  <c r="AE262" i="4"/>
  <c r="AF262" i="4"/>
  <c r="AE263" i="4"/>
  <c r="AF263" i="4"/>
  <c r="AE264" i="4"/>
  <c r="AF264" i="4"/>
  <c r="AE265" i="4"/>
  <c r="AF265" i="4"/>
  <c r="AE266" i="4"/>
  <c r="AF266" i="4"/>
  <c r="AE267" i="4"/>
  <c r="AF267" i="4"/>
  <c r="AE268" i="4"/>
  <c r="AF268" i="4"/>
  <c r="AE29" i="4" l="1"/>
  <c r="AF29" i="4"/>
  <c r="AE30" i="4"/>
  <c r="AF30" i="4"/>
  <c r="AE31" i="4"/>
  <c r="AF31" i="4"/>
  <c r="AE32" i="4"/>
  <c r="AF32" i="4"/>
  <c r="AE33" i="4"/>
  <c r="AF33" i="4"/>
  <c r="AE34" i="4"/>
  <c r="AF34" i="4"/>
  <c r="AE35" i="4"/>
  <c r="AF35" i="4"/>
  <c r="AE36" i="4"/>
  <c r="AF36" i="4"/>
  <c r="AE37" i="4"/>
  <c r="AF37" i="4"/>
  <c r="AE38" i="4"/>
  <c r="AF38" i="4"/>
  <c r="AE39" i="4"/>
  <c r="AF39" i="4"/>
  <c r="AE40" i="4"/>
  <c r="AF40" i="4"/>
  <c r="AE41" i="4"/>
  <c r="AF41" i="4"/>
  <c r="AE42" i="4"/>
  <c r="AF42" i="4"/>
  <c r="AE43" i="4"/>
  <c r="AF43" i="4"/>
  <c r="AE44" i="4"/>
  <c r="AF44" i="4"/>
  <c r="AE45" i="4"/>
  <c r="AF45" i="4"/>
  <c r="AE46" i="4"/>
  <c r="AF46" i="4"/>
  <c r="AE47" i="4"/>
  <c r="AF47" i="4"/>
  <c r="AE48" i="4"/>
  <c r="AF48" i="4"/>
  <c r="AE49" i="4"/>
  <c r="AF49" i="4"/>
  <c r="AE50" i="4"/>
  <c r="AF50" i="4"/>
  <c r="AE51" i="4"/>
  <c r="AF51" i="4"/>
  <c r="AE52" i="4"/>
  <c r="AF52" i="4"/>
  <c r="AE53" i="4"/>
  <c r="AF53" i="4"/>
  <c r="AE54" i="4"/>
  <c r="AF54" i="4"/>
  <c r="AE55" i="4"/>
  <c r="AF55" i="4"/>
  <c r="AE56" i="4"/>
  <c r="AF56" i="4"/>
  <c r="AE57" i="4"/>
  <c r="AF57" i="4"/>
  <c r="AE58" i="4"/>
  <c r="AF58" i="4"/>
  <c r="AE59" i="4"/>
  <c r="AF59" i="4"/>
  <c r="AE60" i="4"/>
  <c r="AF60" i="4"/>
  <c r="AE65" i="4"/>
  <c r="AF65" i="4"/>
  <c r="AE66" i="4"/>
  <c r="AF66" i="4"/>
  <c r="AE67" i="4"/>
  <c r="AF67" i="4"/>
  <c r="AE68" i="4"/>
  <c r="AF68" i="4"/>
  <c r="AE69" i="4"/>
  <c r="AF69" i="4"/>
  <c r="AE70" i="4"/>
  <c r="AF70" i="4"/>
  <c r="AE71" i="4"/>
  <c r="AF71" i="4"/>
  <c r="AE72" i="4"/>
  <c r="AF72" i="4"/>
  <c r="AE73" i="4"/>
  <c r="AF73" i="4"/>
  <c r="AE74" i="4"/>
  <c r="AF74" i="4"/>
  <c r="AE75" i="4"/>
  <c r="AF75" i="4"/>
  <c r="AE76" i="4"/>
  <c r="AF76" i="4"/>
  <c r="AE77" i="4"/>
  <c r="AF77" i="4"/>
  <c r="AE78" i="4"/>
  <c r="AF78" i="4"/>
  <c r="AE79" i="4"/>
  <c r="AF79" i="4"/>
  <c r="AE80" i="4"/>
  <c r="AF80" i="4"/>
  <c r="AE81" i="4"/>
  <c r="AF81" i="4"/>
  <c r="AE82" i="4"/>
  <c r="AF82" i="4"/>
  <c r="AE83" i="4"/>
  <c r="AF83" i="4"/>
  <c r="AE84" i="4"/>
  <c r="AF84" i="4"/>
  <c r="AE85" i="4"/>
  <c r="AF85" i="4"/>
  <c r="AE86" i="4"/>
  <c r="AF86" i="4"/>
  <c r="AE87" i="4"/>
  <c r="AF87" i="4"/>
  <c r="AE88" i="4"/>
  <c r="AF88" i="4"/>
  <c r="AE89" i="4"/>
  <c r="AF89" i="4"/>
  <c r="AE90" i="4"/>
  <c r="AF90" i="4"/>
  <c r="AE91" i="4"/>
  <c r="AF91" i="4"/>
  <c r="AE92" i="4"/>
  <c r="AF92" i="4"/>
  <c r="AE93" i="4"/>
  <c r="AF93" i="4"/>
  <c r="AE94" i="4"/>
  <c r="AF94" i="4"/>
  <c r="AE95" i="4"/>
  <c r="AF95" i="4"/>
  <c r="AE96" i="4"/>
  <c r="AF96" i="4"/>
  <c r="AE97" i="4"/>
  <c r="AF97" i="4"/>
  <c r="AE98" i="4"/>
  <c r="AF98" i="4"/>
  <c r="AE99" i="4"/>
  <c r="AF99" i="4"/>
  <c r="AE100" i="4"/>
  <c r="AF100" i="4"/>
  <c r="AE101" i="4"/>
  <c r="AF101" i="4"/>
  <c r="AE102" i="4"/>
  <c r="AF102" i="4"/>
  <c r="AE103" i="4"/>
  <c r="AF103" i="4"/>
  <c r="AE104" i="4"/>
  <c r="AF104" i="4"/>
  <c r="AE105" i="4"/>
  <c r="AF105" i="4"/>
  <c r="AE106" i="4"/>
  <c r="AF106" i="4"/>
  <c r="AE107" i="4"/>
  <c r="AF107" i="4"/>
  <c r="AE108" i="4"/>
  <c r="AF108" i="4"/>
  <c r="AE109" i="4"/>
  <c r="AF109" i="4"/>
  <c r="AE110" i="4"/>
  <c r="AF110" i="4"/>
  <c r="AE111" i="4"/>
  <c r="AF111" i="4"/>
  <c r="AE112" i="4"/>
  <c r="AF112" i="4"/>
  <c r="AE113" i="4"/>
  <c r="AF113" i="4"/>
  <c r="AE114" i="4"/>
  <c r="AF114" i="4"/>
  <c r="AE115" i="4"/>
  <c r="AF115" i="4"/>
  <c r="AE118" i="4"/>
  <c r="AF118" i="4"/>
  <c r="AE119" i="4"/>
  <c r="AF119" i="4"/>
  <c r="AE120" i="4"/>
  <c r="AF120" i="4"/>
  <c r="AE121" i="4"/>
  <c r="AF121" i="4"/>
  <c r="AE122" i="4"/>
  <c r="AF122" i="4"/>
  <c r="AE123" i="4"/>
  <c r="AF123" i="4"/>
  <c r="AE124" i="4"/>
  <c r="AF124" i="4"/>
  <c r="AE125" i="4"/>
  <c r="AF125" i="4"/>
  <c r="AE126" i="4"/>
  <c r="AF126" i="4"/>
  <c r="AE127" i="4"/>
  <c r="AF127" i="4"/>
  <c r="AE128" i="4"/>
  <c r="AF128" i="4"/>
  <c r="AE129" i="4"/>
  <c r="AF129" i="4"/>
  <c r="AE130" i="4"/>
  <c r="AF130" i="4"/>
  <c r="AE131" i="4"/>
  <c r="AF131" i="4"/>
  <c r="AE132" i="4"/>
  <c r="AF132" i="4"/>
  <c r="AE133" i="4"/>
  <c r="AF133" i="4"/>
  <c r="AE134" i="4"/>
  <c r="AF134" i="4"/>
  <c r="AE135" i="4"/>
  <c r="AF135" i="4"/>
  <c r="AE136" i="4"/>
  <c r="AF136" i="4"/>
  <c r="AE137" i="4"/>
  <c r="AF137" i="4"/>
  <c r="AE138" i="4"/>
  <c r="AF138" i="4"/>
  <c r="AE139" i="4"/>
  <c r="AF139" i="4"/>
  <c r="AE140" i="4"/>
  <c r="AF140" i="4"/>
  <c r="AE141" i="4"/>
  <c r="AF141" i="4"/>
  <c r="AE142" i="4"/>
  <c r="AF142" i="4"/>
  <c r="AE143" i="4"/>
  <c r="AF143" i="4"/>
  <c r="AE144" i="4"/>
  <c r="AF144" i="4"/>
  <c r="AE145" i="4"/>
  <c r="AF145" i="4"/>
  <c r="AE146" i="4"/>
  <c r="AF146" i="4"/>
  <c r="AE147" i="4"/>
  <c r="AF147" i="4"/>
  <c r="AE148" i="4"/>
  <c r="AF148" i="4"/>
  <c r="AE149" i="4"/>
  <c r="AF149" i="4"/>
  <c r="AE150" i="4"/>
  <c r="AF150" i="4"/>
  <c r="AE151" i="4"/>
  <c r="AF151" i="4"/>
  <c r="AE154" i="4"/>
  <c r="AF154" i="4"/>
  <c r="AE155" i="4"/>
  <c r="AF155" i="4"/>
  <c r="AE156" i="4"/>
  <c r="AF156" i="4"/>
  <c r="AE157" i="4"/>
  <c r="AF157" i="4"/>
  <c r="AE158" i="4"/>
  <c r="AF158" i="4"/>
  <c r="AE159" i="4"/>
  <c r="AF159" i="4"/>
  <c r="AE160" i="4"/>
  <c r="AF160" i="4"/>
  <c r="AE161" i="4"/>
  <c r="AF161" i="4"/>
  <c r="AE162" i="4"/>
  <c r="AF162" i="4"/>
  <c r="AE163" i="4"/>
  <c r="AF163" i="4"/>
  <c r="AE164" i="4"/>
  <c r="AF164" i="4"/>
  <c r="AE165" i="4"/>
  <c r="AF165" i="4"/>
  <c r="AE168" i="4"/>
  <c r="AF168" i="4"/>
  <c r="AE169" i="4"/>
  <c r="AF169" i="4"/>
  <c r="AE170" i="4"/>
  <c r="AF170" i="4"/>
  <c r="AE171" i="4"/>
  <c r="AF171" i="4"/>
  <c r="AE172" i="4"/>
  <c r="AF172" i="4"/>
  <c r="AE173" i="4"/>
  <c r="AF173" i="4"/>
  <c r="AE174" i="4"/>
  <c r="AF174" i="4"/>
  <c r="AE175" i="4"/>
  <c r="AF175" i="4"/>
  <c r="AE176" i="4"/>
  <c r="AF176" i="4"/>
  <c r="AE177" i="4"/>
  <c r="AF177" i="4"/>
  <c r="AE178" i="4"/>
  <c r="AF178" i="4"/>
  <c r="AE179" i="4"/>
  <c r="AF179" i="4"/>
  <c r="AE180" i="4"/>
  <c r="AF180" i="4"/>
  <c r="AE181" i="4"/>
  <c r="AF181" i="4"/>
  <c r="AE182" i="4"/>
  <c r="AF182" i="4"/>
  <c r="AE183" i="4"/>
  <c r="AF183" i="4"/>
  <c r="AE184" i="4"/>
  <c r="AF184" i="4"/>
  <c r="AE185" i="4"/>
  <c r="AF185" i="4"/>
  <c r="AE186" i="4"/>
  <c r="AF186" i="4"/>
  <c r="AE187" i="4"/>
  <c r="AF187" i="4"/>
  <c r="AE188" i="4"/>
  <c r="AF188" i="4"/>
  <c r="AE189" i="4"/>
  <c r="AF189" i="4"/>
  <c r="AE190" i="4"/>
  <c r="AF190" i="4"/>
  <c r="AE191" i="4"/>
  <c r="AF191" i="4"/>
  <c r="AE200" i="4"/>
  <c r="AF200" i="4"/>
  <c r="AE201" i="4"/>
  <c r="AF201" i="4"/>
  <c r="AE202" i="4"/>
  <c r="AF202" i="4"/>
  <c r="AE203" i="4"/>
  <c r="AF203" i="4"/>
  <c r="AE204" i="4"/>
  <c r="AF204" i="4"/>
  <c r="AE205" i="4"/>
  <c r="AF205" i="4"/>
  <c r="AE206" i="4"/>
  <c r="AF206" i="4"/>
  <c r="AE207" i="4"/>
  <c r="AF207" i="4"/>
  <c r="AE210" i="4"/>
  <c r="AF210" i="4"/>
  <c r="AE211" i="4"/>
  <c r="AF211" i="4"/>
  <c r="AE212" i="4"/>
  <c r="AF212" i="4"/>
  <c r="AE213" i="4"/>
  <c r="AF213" i="4"/>
  <c r="AE214" i="4"/>
  <c r="AF214" i="4"/>
  <c r="AE215" i="4"/>
  <c r="AF215" i="4"/>
  <c r="AE216" i="4"/>
  <c r="AF216" i="4"/>
  <c r="AE217" i="4"/>
  <c r="AF217" i="4"/>
  <c r="AE218" i="4"/>
  <c r="AF218" i="4"/>
  <c r="AE219" i="4"/>
  <c r="AF219" i="4"/>
  <c r="AE220" i="4"/>
  <c r="AF220" i="4"/>
  <c r="AE221" i="4"/>
  <c r="AF221" i="4"/>
  <c r="AE222" i="4"/>
  <c r="AF222" i="4"/>
  <c r="AE223" i="4"/>
  <c r="AF223" i="4"/>
  <c r="AE224" i="4"/>
  <c r="AF224" i="4"/>
  <c r="AE225" i="4"/>
  <c r="AF225" i="4"/>
  <c r="AE226" i="4"/>
  <c r="AF226" i="4"/>
  <c r="AE227" i="4"/>
  <c r="AF227" i="4"/>
  <c r="AE228" i="4"/>
  <c r="AF228" i="4"/>
  <c r="AE229" i="4"/>
  <c r="AF229" i="4"/>
  <c r="AE230" i="4"/>
  <c r="AF230" i="4"/>
  <c r="AE231" i="4"/>
  <c r="AF231" i="4"/>
  <c r="AE232" i="4"/>
  <c r="AF232" i="4"/>
  <c r="AA11" i="1" l="1"/>
  <c r="AB11" i="1"/>
  <c r="AA12" i="1"/>
  <c r="AB12" i="1"/>
  <c r="AA13" i="1"/>
  <c r="AB13" i="1"/>
  <c r="AB4" i="1" l="1"/>
  <c r="AA4" i="1"/>
  <c r="AB14" i="1"/>
  <c r="AA14" i="1"/>
  <c r="AF16" i="4" l="1"/>
  <c r="AF28" i="4"/>
  <c r="AE14" i="4"/>
  <c r="AF14" i="4"/>
  <c r="AE15" i="4"/>
  <c r="AE16" i="4"/>
  <c r="AE17" i="4"/>
  <c r="AF17" i="4"/>
  <c r="AE18" i="4"/>
  <c r="AE19" i="4"/>
  <c r="AE20" i="4"/>
  <c r="AF20" i="4"/>
  <c r="AE21" i="4"/>
  <c r="AE22" i="4"/>
  <c r="AE25" i="4"/>
  <c r="AF25" i="4"/>
  <c r="AE26" i="4"/>
  <c r="AF26" i="4"/>
  <c r="AE27" i="4"/>
  <c r="AE28" i="4"/>
  <c r="AF27" i="4" l="1"/>
  <c r="AF19" i="4"/>
  <c r="AF18" i="4"/>
  <c r="AF15" i="4"/>
  <c r="AF22" i="4"/>
  <c r="AF21" i="4"/>
  <c r="AE4" i="4" l="1"/>
  <c r="AF4" i="4" l="1"/>
</calcChain>
</file>

<file path=xl/comments1.xml><?xml version="1.0" encoding="utf-8"?>
<comments xmlns="http://schemas.openxmlformats.org/spreadsheetml/2006/main">
  <authors>
    <author>Maxime Dentroux - Kerius Finance</author>
  </authors>
  <commentList>
    <comment ref="AD21" authorId="0">
      <text>
        <r>
          <rPr>
            <b/>
            <sz val="9"/>
            <color indexed="81"/>
            <rFont val="Tahoma"/>
            <family val="2"/>
          </rPr>
          <t>Maxime Dentroux - Kerius Finance:</t>
        </r>
        <r>
          <rPr>
            <sz val="9"/>
            <color indexed="81"/>
            <rFont val="Tahoma"/>
            <family val="2"/>
          </rPr>
          <t xml:space="preserve">
BFCM</t>
        </r>
      </text>
    </comment>
  </commentList>
</comments>
</file>

<file path=xl/sharedStrings.xml><?xml version="1.0" encoding="utf-8"?>
<sst xmlns="http://schemas.openxmlformats.org/spreadsheetml/2006/main" count="2516" uniqueCount="179">
  <si>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</si>
  <si>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</si>
  <si>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</si>
  <si>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</si>
  <si>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</si>
  <si>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</si>
  <si>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</si>
  <si>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</si>
  <si>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</si>
  <si>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</si>
  <si>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</si>
  <si>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</si>
  <si>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</si>
  <si>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</si>
  <si>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</si>
  <si>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</si>
  <si>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</si>
  <si>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</si>
  <si>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</si>
  <si>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</si>
  <si>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</si>
  <si>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30/06/2014</t>
  </si>
  <si>
    <t>5-D</t>
  </si>
  <si>
    <t>SG</t>
  </si>
  <si>
    <t>SELL</t>
  </si>
  <si>
    <t>CALL</t>
  </si>
  <si>
    <t>EUR</t>
  </si>
  <si>
    <t>CZK</t>
  </si>
  <si>
    <t>EURCZK</t>
  </si>
  <si>
    <t>PUT</t>
  </si>
  <si>
    <t>BUY</t>
  </si>
  <si>
    <t>Collar</t>
  </si>
  <si>
    <t>45-D</t>
  </si>
  <si>
    <t>46-D</t>
  </si>
  <si>
    <t>47-D</t>
  </si>
  <si>
    <t>NOMURA</t>
  </si>
  <si>
    <t>USD</t>
  </si>
  <si>
    <t>EURUSD</t>
  </si>
  <si>
    <t>LCL</t>
  </si>
  <si>
    <t>FORWARD</t>
  </si>
  <si>
    <t>HSBC</t>
  </si>
  <si>
    <t>NATIXIS</t>
  </si>
  <si>
    <t>BRL</t>
  </si>
  <si>
    <t>USDBRL</t>
  </si>
  <si>
    <t>GRAND TOTAL</t>
  </si>
  <si>
    <t>BNP</t>
  </si>
  <si>
    <t>CA</t>
  </si>
  <si>
    <t>CDS premium</t>
  </si>
  <si>
    <t>Default probability</t>
  </si>
  <si>
    <t>1Y</t>
  </si>
  <si>
    <t>2Y</t>
  </si>
  <si>
    <t>Recovery rate</t>
  </si>
  <si>
    <t>Markit Series</t>
  </si>
  <si>
    <t>Start Date</t>
  </si>
  <si>
    <t>Maturity Date</t>
  </si>
  <si>
    <t>Recovery</t>
  </si>
  <si>
    <t>Years</t>
  </si>
  <si>
    <t>Markit serie</t>
  </si>
  <si>
    <t xml:space="preserve">Value Date: </t>
  </si>
  <si>
    <t>CVA</t>
  </si>
  <si>
    <t>DVA</t>
  </si>
  <si>
    <t>TOTAL</t>
  </si>
  <si>
    <t>Allocation/Link ID</t>
  </si>
  <si>
    <t>Trade</t>
  </si>
  <si>
    <t>Effective</t>
  </si>
  <si>
    <t>Maturity</t>
  </si>
  <si>
    <t>Index</t>
  </si>
  <si>
    <t>Initial Notional</t>
  </si>
  <si>
    <t>Outstanding Notional</t>
  </si>
  <si>
    <t>Fair Value *</t>
  </si>
  <si>
    <t>Fair Value **</t>
  </si>
  <si>
    <t>Accrued Interests</t>
  </si>
  <si>
    <t>Derivatives</t>
  </si>
  <si>
    <t>Swap</t>
  </si>
  <si>
    <t>PAY</t>
  </si>
  <si>
    <t>RECEIVE</t>
  </si>
  <si>
    <t>Euribor3m</t>
  </si>
  <si>
    <t>IR Portfolio CVA/DVA - LTC</t>
  </si>
  <si>
    <t>Binary Down and In KI = 27.68</t>
  </si>
  <si>
    <t>TOTAL EURCZK</t>
  </si>
  <si>
    <t>103-D</t>
  </si>
  <si>
    <t>104-D</t>
  </si>
  <si>
    <t>105-D</t>
  </si>
  <si>
    <t>106-D</t>
  </si>
  <si>
    <t>107-D</t>
  </si>
  <si>
    <t>108-D</t>
  </si>
  <si>
    <t>109-D</t>
  </si>
  <si>
    <t>110-D</t>
  </si>
  <si>
    <t>111-D</t>
  </si>
  <si>
    <t>112-D</t>
  </si>
  <si>
    <t>113-D</t>
  </si>
  <si>
    <t>114-D</t>
  </si>
  <si>
    <t>115-D</t>
  </si>
  <si>
    <t>116-D</t>
  </si>
  <si>
    <t>117-D</t>
  </si>
  <si>
    <t>118-D</t>
  </si>
  <si>
    <t>119-D</t>
  </si>
  <si>
    <t>TOTAL EURUSD</t>
  </si>
  <si>
    <t>130-D</t>
  </si>
  <si>
    <t>131-D</t>
  </si>
  <si>
    <t>132-D</t>
  </si>
  <si>
    <t>TOTAL USDBRL</t>
  </si>
  <si>
    <t>Cap</t>
  </si>
  <si>
    <t>CMS_EUR_2Y</t>
  </si>
  <si>
    <t>Floor</t>
  </si>
  <si>
    <t>Calculation Date:</t>
  </si>
  <si>
    <t>FX Portfolio CVA/DVA - LTC (Fixing BCE)</t>
  </si>
  <si>
    <t>NA</t>
  </si>
  <si>
    <t>MIN(SI((SOMMEPROD($G$13:$G$57,$K$13:$K$57)/SOMME($K$13:$K$57))&lt;$AI$14:$AI$20,$AG$14:$AG$20))</t>
  </si>
  <si>
    <t>133-D</t>
  </si>
  <si>
    <t>134-D</t>
  </si>
  <si>
    <t>135-D</t>
  </si>
  <si>
    <t>136-D</t>
  </si>
  <si>
    <t>Barrier</t>
  </si>
  <si>
    <t>141-D</t>
  </si>
  <si>
    <t>142-D</t>
  </si>
  <si>
    <t>143-D</t>
  </si>
  <si>
    <t>140-D</t>
  </si>
  <si>
    <t>144-D</t>
  </si>
  <si>
    <t>145-D</t>
  </si>
  <si>
    <t>137-D</t>
  </si>
  <si>
    <t>138-D</t>
  </si>
  <si>
    <t>146-D</t>
  </si>
  <si>
    <t>147-D</t>
  </si>
  <si>
    <t>CIC SO</t>
  </si>
  <si>
    <t>148-D</t>
  </si>
  <si>
    <t>139-D</t>
  </si>
  <si>
    <t>WU</t>
  </si>
  <si>
    <t>149-D</t>
  </si>
  <si>
    <t>IR</t>
  </si>
  <si>
    <t>167-D</t>
  </si>
  <si>
    <t>168-D</t>
  </si>
  <si>
    <t>169-D</t>
  </si>
  <si>
    <t>170-D</t>
  </si>
  <si>
    <t>171-D</t>
  </si>
  <si>
    <t>172-D</t>
  </si>
  <si>
    <t>150-D</t>
  </si>
  <si>
    <t>151-D</t>
  </si>
  <si>
    <t>164-D</t>
  </si>
  <si>
    <t>165-D</t>
  </si>
  <si>
    <t>166-D</t>
  </si>
  <si>
    <t>152-D</t>
  </si>
  <si>
    <t>153-D</t>
  </si>
  <si>
    <t>154-D</t>
  </si>
  <si>
    <t>155-D</t>
  </si>
  <si>
    <t>156-D</t>
  </si>
  <si>
    <t>157-D</t>
  </si>
  <si>
    <t>158-D</t>
  </si>
  <si>
    <t>159-D</t>
  </si>
  <si>
    <t>160-D</t>
  </si>
  <si>
    <t>161-D</t>
  </si>
  <si>
    <t>162-D</t>
  </si>
  <si>
    <t>163-D</t>
  </si>
  <si>
    <t>178-D</t>
  </si>
  <si>
    <t>BECM</t>
  </si>
  <si>
    <t>179-D</t>
  </si>
  <si>
    <t>CIC</t>
  </si>
  <si>
    <t>177-D</t>
  </si>
  <si>
    <t>173-D</t>
  </si>
  <si>
    <t>176-D</t>
  </si>
  <si>
    <t>175-D</t>
  </si>
  <si>
    <t>174-D</t>
  </si>
  <si>
    <t>180-D</t>
  </si>
  <si>
    <t>GS</t>
  </si>
  <si>
    <t>181-D</t>
  </si>
  <si>
    <t>182-D</t>
  </si>
  <si>
    <t>183-D</t>
  </si>
  <si>
    <t>184-D</t>
  </si>
  <si>
    <t>185-D</t>
  </si>
  <si>
    <t>186-D</t>
  </si>
  <si>
    <t>187-D</t>
  </si>
  <si>
    <t>188-D</t>
  </si>
  <si>
    <t>189-D</t>
  </si>
  <si>
    <t>190-D</t>
  </si>
  <si>
    <t>191-D</t>
  </si>
  <si>
    <t>192-D</t>
  </si>
  <si>
    <t>193-D</t>
  </si>
  <si>
    <t>194-D</t>
  </si>
  <si>
    <t>195-D</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</si>
</sst>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 #,##0.00_-;_-* &quot;-&quot;??_-;_-@_-"/>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0.00_ ;\-#,##0.00\ "/>
    <numFmt numFmtId="171" formatCode="0.000%"/>
    <numFmt numFmtId="172" formatCode="0.0000%"/>
    <numFmt numFmtId="173" formatCode="m/d/yy;@"/>
  </numFmts>
  <fonts count="81"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color indexed="9"/>
      <name val="Arial"/>
      <family val="2"/>
    </font>
    <font>
      <b/>
      <sz val="12"/>
      <color indexed="9"/>
      <name val="Arial"/>
      <family val="2"/>
    </font>
    <font>
      <sz val="10"/>
      <color indexed="9"/>
      <name val="Arial"/>
      <family val="2"/>
    </font>
    <font>
      <sz val="8"/>
      <name val="Arial"/>
      <family val="2"/>
    </font>
    <font>
      <b/>
      <sz val="18"/>
      <name val="Calibri"/>
      <family val="2"/>
    </font>
    <font>
      <i/>
      <sz val="8"/>
      <name val="Arial"/>
      <family val="2"/>
    </font>
    <font>
      <sz val="10"/>
      <name val="Arial"/>
      <family val="2"/>
    </font>
    <font>
      <sz val="11"/>
      <name val="Calibri"/>
      <family val="2"/>
      <scheme val="minor"/>
    </font>
    <font>
      <b/>
      <sz val="11"/>
      <color theme="1"/>
      <name val="Calibri"/>
      <family val="2"/>
      <scheme val="minor"/>
    </font>
    <font>
      <b/>
      <sz val="11"/>
      <name val="Calibri"/>
      <family val="2"/>
      <scheme val="minor"/>
    </font>
    <font>
      <b/>
      <sz val="11"/>
      <color indexed="9"/>
      <name val="Calibri"/>
      <family val="2"/>
      <scheme val="minor"/>
    </font>
    <font>
      <sz val="11"/>
      <color indexed="9"/>
      <name val="Calibri"/>
      <family val="2"/>
      <scheme val="minor"/>
    </font>
    <font>
      <sz val="11"/>
      <color theme="0" tint="-0.499984740745262"/>
      <name val="Calibri"/>
      <family val="2"/>
      <scheme val="minor"/>
    </font>
    <font>
      <b/>
      <sz val="24"/>
      <name val="Calibri"/>
      <family val="2"/>
      <scheme val="minor"/>
    </font>
    <font>
      <b/>
      <sz val="18"/>
      <name val="Calibri"/>
      <family val="2"/>
      <scheme val="minor"/>
    </font>
    <font>
      <b/>
      <sz val="18"/>
      <color indexed="9"/>
      <name val="Calibri"/>
      <family val="2"/>
      <scheme val="minor"/>
    </font>
    <font>
      <sz val="10"/>
      <name val="Calibri"/>
      <family val="2"/>
      <scheme val="minor"/>
    </font>
    <font>
      <sz val="12"/>
      <name val="Calibri"/>
      <family val="2"/>
      <scheme val="minor"/>
    </font>
    <font>
      <sz val="12"/>
      <color indexed="9"/>
      <name val="Calibri"/>
      <family val="2"/>
      <scheme val="minor"/>
    </font>
    <font>
      <b/>
      <sz val="12"/>
      <color indexed="9"/>
      <name val="Calibri"/>
      <family val="2"/>
      <scheme val="minor"/>
    </font>
    <font>
      <b/>
      <sz val="12"/>
      <name val="Calibri"/>
      <family val="2"/>
      <scheme val="minor"/>
    </font>
    <font>
      <b/>
      <sz val="10"/>
      <name val="Calibri"/>
      <family val="2"/>
      <scheme val="minor"/>
    </font>
    <font>
      <b/>
      <sz val="12"/>
      <color indexed="10"/>
      <name val="Calibri"/>
      <family val="2"/>
      <scheme val="minor"/>
    </font>
    <font>
      <b/>
      <sz val="8"/>
      <name val="Calibri"/>
      <family val="2"/>
      <scheme val="minor"/>
    </font>
    <font>
      <sz val="8"/>
      <color indexed="9"/>
      <name val="Calibri"/>
      <family val="2"/>
      <scheme val="minor"/>
    </font>
    <font>
      <sz val="10"/>
      <color indexed="9"/>
      <name val="Calibri"/>
      <family val="2"/>
      <scheme val="minor"/>
    </font>
    <font>
      <b/>
      <sz val="7"/>
      <name val="Calibri"/>
      <family val="2"/>
      <scheme val="minor"/>
    </font>
    <font>
      <sz val="8"/>
      <name val="Calibri"/>
      <family val="2"/>
      <scheme val="minor"/>
    </font>
    <font>
      <sz val="8"/>
      <color rgb="FFFF0000"/>
      <name val="Calibri"/>
      <family val="2"/>
      <scheme val="minor"/>
    </font>
    <font>
      <b/>
      <sz val="11"/>
      <color indexed="10"/>
      <name val="Calibri"/>
      <family val="2"/>
      <scheme val="minor"/>
    </font>
    <font>
      <sz val="11"/>
      <color rgb="FFFF0000"/>
      <name val="Calibri"/>
      <family val="2"/>
      <scheme val="minor"/>
    </font>
    <font>
      <sz val="8"/>
      <color rgb="FFFF0000"/>
      <name val="Arial"/>
      <family val="2"/>
    </font>
    <font>
      <b/>
      <sz val="8"/>
      <name val="Arial"/>
      <family val="2"/>
    </font>
    <font>
      <b/>
      <sz val="8"/>
      <color rgb="FFFF0000"/>
      <name val="Arial"/>
      <family val="2"/>
    </font>
    <font>
      <sz val="9"/>
      <color indexed="81"/>
      <name val="Tahoma"/>
      <family val="2"/>
    </font>
    <font>
      <b/>
      <sz val="9"/>
      <color indexed="81"/>
      <name val="Tahoma"/>
      <family val="2"/>
    </font>
    <font>
      <b/>
      <sz val="11"/>
      <color rgb="FFFF0000"/>
      <name val="Calibri"/>
      <family val="2"/>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0"/>
        <bgColor indexed="64"/>
      </patternFill>
    </fill>
    <fill>
      <patternFill patternType="solid">
        <fgColor theme="9" tint="0.79998168889431442"/>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59">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9" fontId="50"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17" fillId="0" borderId="0">
      <alignment vertical="top"/>
    </xf>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296">
    <xf numFmtId="0" fontId="0" fillId="0" borderId="0" xfId="0"/>
    <xf numFmtId="0" fontId="43" fillId="27" borderId="0" xfId="0" applyFont="1" applyFill="1" applyBorder="1"/>
    <xf numFmtId="0" fontId="44" fillId="27" borderId="0" xfId="0" applyFont="1" applyFill="1"/>
    <xf numFmtId="0" fontId="45" fillId="27" borderId="0" xfId="0" applyFont="1" applyFill="1"/>
    <xf numFmtId="0" fontId="46" fillId="27" borderId="0" xfId="0" applyFont="1" applyFill="1"/>
    <xf numFmtId="0" fontId="47" fillId="27" borderId="0" xfId="0" applyFont="1" applyFill="1" applyBorder="1" applyAlignment="1" applyProtection="1">
      <alignment horizontal="center"/>
      <protection locked="0"/>
    </xf>
    <xf numFmtId="0" fontId="47" fillId="27" borderId="0" xfId="0" applyFont="1" applyFill="1" applyBorder="1" applyAlignment="1" applyProtection="1">
      <alignment horizontal="left"/>
      <protection locked="0"/>
    </xf>
    <xf numFmtId="165" fontId="47" fillId="27" borderId="0" xfId="107" applyFont="1" applyFill="1"/>
    <xf numFmtId="0" fontId="0" fillId="0" borderId="0" xfId="0" applyAlignment="1">
      <alignment horizontal="center"/>
    </xf>
    <xf numFmtId="0" fontId="48" fillId="27" borderId="0" xfId="0" applyFont="1" applyFill="1" applyBorder="1"/>
    <xf numFmtId="0" fontId="48" fillId="27" borderId="0" xfId="0" applyFont="1" applyFill="1" applyBorder="1" applyAlignment="1">
      <alignment horizontal="left"/>
    </xf>
    <xf numFmtId="0" fontId="48" fillId="27" borderId="0" xfId="0" applyFont="1" applyFill="1" applyBorder="1" applyAlignment="1">
      <alignment horizontal="center"/>
    </xf>
    <xf numFmtId="166" fontId="48" fillId="27" borderId="0" xfId="0" applyNumberFormat="1" applyFont="1" applyFill="1" applyBorder="1" applyAlignment="1">
      <alignment horizontal="left"/>
    </xf>
    <xf numFmtId="165" fontId="44" fillId="27" borderId="0" xfId="107" applyFont="1" applyFill="1" applyBorder="1"/>
    <xf numFmtId="165" fontId="44" fillId="27" borderId="0" xfId="107" applyFont="1" applyFill="1"/>
    <xf numFmtId="166" fontId="3" fillId="27" borderId="0" xfId="0" applyNumberFormat="1" applyFont="1" applyFill="1" applyBorder="1" applyAlignment="1">
      <alignment horizontal="left"/>
    </xf>
    <xf numFmtId="166" fontId="3" fillId="27" borderId="0" xfId="0" applyNumberFormat="1" applyFont="1" applyFill="1" applyBorder="1" applyAlignment="1">
      <alignment horizontal="center"/>
    </xf>
    <xf numFmtId="165" fontId="45" fillId="27" borderId="0" xfId="107" applyFont="1" applyFill="1"/>
    <xf numFmtId="0" fontId="3" fillId="27" borderId="0" xfId="0" applyFont="1" applyFill="1" applyBorder="1" applyAlignment="1">
      <alignment horizontal="left"/>
    </xf>
    <xf numFmtId="0" fontId="3" fillId="27" borderId="0" xfId="0" applyFont="1" applyFill="1" applyBorder="1" applyAlignment="1">
      <alignment horizontal="center"/>
    </xf>
    <xf numFmtId="166" fontId="47" fillId="27" borderId="0" xfId="0" applyNumberFormat="1" applyFont="1" applyFill="1" applyBorder="1" applyAlignment="1" applyProtection="1">
      <alignment horizontal="left"/>
      <protection locked="0"/>
    </xf>
    <xf numFmtId="165" fontId="49" fillId="27" borderId="0" xfId="107" applyFont="1" applyFill="1"/>
    <xf numFmtId="0" fontId="0" fillId="0" borderId="0" xfId="0" applyAlignment="1">
      <alignment horizontal="left"/>
    </xf>
    <xf numFmtId="166" fontId="0" fillId="0" borderId="0" xfId="0" applyNumberFormat="1" applyAlignment="1">
      <alignment horizontal="left"/>
    </xf>
    <xf numFmtId="165" fontId="3" fillId="0" borderId="0" xfId="107"/>
    <xf numFmtId="0" fontId="51" fillId="0" borderId="0" xfId="0" applyFont="1"/>
    <xf numFmtId="10" fontId="51" fillId="0" borderId="18" xfId="143" applyNumberFormat="1" applyFont="1" applyBorder="1" applyAlignment="1">
      <alignment horizontal="center" vertical="center"/>
    </xf>
    <xf numFmtId="10" fontId="51" fillId="0" borderId="20" xfId="143" applyNumberFormat="1" applyFont="1" applyBorder="1" applyAlignment="1">
      <alignment horizontal="center" vertical="center"/>
    </xf>
    <xf numFmtId="10" fontId="51" fillId="0" borderId="22" xfId="143" applyNumberFormat="1" applyFont="1" applyBorder="1" applyAlignment="1">
      <alignment horizontal="center" vertical="center"/>
    </xf>
    <xf numFmtId="0" fontId="52" fillId="30" borderId="25" xfId="0" applyFont="1" applyFill="1" applyBorder="1" applyAlignment="1">
      <alignment horizontal="center" vertical="center"/>
    </xf>
    <xf numFmtId="170" fontId="51" fillId="0" borderId="21" xfId="107" applyNumberFormat="1" applyFont="1" applyBorder="1" applyAlignment="1">
      <alignment horizontal="center" vertical="center"/>
    </xf>
    <xf numFmtId="170" fontId="51" fillId="0" borderId="22" xfId="107" applyNumberFormat="1" applyFont="1" applyBorder="1" applyAlignment="1">
      <alignment horizontal="center" vertical="center"/>
    </xf>
    <xf numFmtId="0" fontId="52" fillId="30" borderId="0" xfId="0" applyFont="1" applyFill="1" applyAlignment="1">
      <alignment horizontal="center" vertical="center"/>
    </xf>
    <xf numFmtId="10" fontId="51" fillId="0" borderId="26" xfId="143" applyNumberFormat="1" applyFont="1" applyBorder="1" applyAlignment="1">
      <alignment horizontal="center" vertical="center"/>
    </xf>
    <xf numFmtId="10" fontId="51" fillId="0" borderId="0" xfId="143" applyNumberFormat="1" applyFont="1" applyBorder="1" applyAlignment="1">
      <alignment horizontal="center" vertical="center"/>
    </xf>
    <xf numFmtId="10" fontId="51" fillId="0" borderId="25" xfId="143" applyNumberFormat="1" applyFont="1" applyBorder="1" applyAlignment="1">
      <alignment horizontal="center" vertical="center"/>
    </xf>
    <xf numFmtId="0" fontId="52" fillId="30" borderId="0" xfId="0" applyFont="1" applyFill="1" applyBorder="1" applyAlignment="1">
      <alignment horizontal="center" vertical="center"/>
    </xf>
    <xf numFmtId="170" fontId="51" fillId="0" borderId="17" xfId="107" applyNumberFormat="1" applyFont="1" applyBorder="1" applyAlignment="1">
      <alignment horizontal="center" vertical="center"/>
    </xf>
    <xf numFmtId="170" fontId="51" fillId="0" borderId="18" xfId="107" applyNumberFormat="1" applyFont="1" applyBorder="1" applyAlignment="1">
      <alignment horizontal="center" vertical="center"/>
    </xf>
    <xf numFmtId="170" fontId="51" fillId="0" borderId="19" xfId="107" applyNumberFormat="1" applyFont="1" applyBorder="1" applyAlignment="1">
      <alignment horizontal="center" vertical="center"/>
    </xf>
    <xf numFmtId="170" fontId="51" fillId="0" borderId="20" xfId="107" applyNumberFormat="1" applyFont="1" applyBorder="1" applyAlignment="1">
      <alignment horizontal="center" vertical="center"/>
    </xf>
    <xf numFmtId="0" fontId="54" fillId="27" borderId="0" xfId="0" applyFont="1" applyFill="1"/>
    <xf numFmtId="0" fontId="55" fillId="27" borderId="0" xfId="0" applyFont="1" applyFill="1"/>
    <xf numFmtId="0" fontId="51" fillId="0" borderId="0" xfId="0" applyFont="1" applyAlignment="1">
      <alignment horizontal="center" vertical="center"/>
    </xf>
    <xf numFmtId="0" fontId="53" fillId="0" borderId="0" xfId="0" applyFont="1" applyAlignment="1">
      <alignment horizontal="center" vertical="center"/>
    </xf>
    <xf numFmtId="10" fontId="51" fillId="0" borderId="0" xfId="143" applyNumberFormat="1" applyFont="1" applyAlignment="1">
      <alignment horizontal="center" vertical="center"/>
    </xf>
    <xf numFmtId="170" fontId="51" fillId="0" borderId="0" xfId="107" applyNumberFormat="1" applyFont="1" applyAlignment="1">
      <alignment horizontal="center" vertical="center"/>
    </xf>
    <xf numFmtId="0" fontId="52" fillId="30" borderId="0" xfId="147" applyFont="1" applyFill="1" applyAlignment="1">
      <alignment horizontal="center"/>
    </xf>
    <xf numFmtId="0" fontId="52" fillId="0" borderId="0" xfId="147" applyFont="1" applyFill="1" applyAlignment="1">
      <alignment horizontal="center"/>
    </xf>
    <xf numFmtId="0" fontId="52" fillId="30" borderId="0" xfId="148" applyFont="1" applyFill="1" applyAlignment="1">
      <alignment horizontal="center"/>
    </xf>
    <xf numFmtId="0" fontId="51" fillId="0" borderId="0" xfId="0" applyFont="1" applyBorder="1" applyAlignment="1">
      <alignment horizontal="center" vertical="center"/>
    </xf>
    <xf numFmtId="171" fontId="51" fillId="0" borderId="0" xfId="143" applyNumberFormat="1" applyFont="1" applyBorder="1" applyAlignment="1">
      <alignment horizontal="center" vertical="center"/>
    </xf>
    <xf numFmtId="9" fontId="51" fillId="0" borderId="15" xfId="0" applyNumberFormat="1" applyFont="1" applyBorder="1" applyAlignment="1">
      <alignment horizontal="center" vertical="center"/>
    </xf>
    <xf numFmtId="14" fontId="56" fillId="30" borderId="17" xfId="147" applyNumberFormat="1" applyFont="1" applyFill="1" applyBorder="1" applyAlignment="1">
      <alignment horizontal="center"/>
    </xf>
    <xf numFmtId="14" fontId="56" fillId="30" borderId="18" xfId="147" applyNumberFormat="1" applyFont="1" applyFill="1" applyBorder="1" applyAlignment="1">
      <alignment horizontal="center"/>
    </xf>
    <xf numFmtId="0" fontId="56" fillId="0" borderId="26" xfId="0" applyFont="1" applyBorder="1" applyAlignment="1">
      <alignment horizontal="center" vertical="center"/>
    </xf>
    <xf numFmtId="9" fontId="56" fillId="0" borderId="14" xfId="0" applyNumberFormat="1" applyFont="1" applyBorder="1" applyAlignment="1">
      <alignment horizontal="center" vertical="center"/>
    </xf>
    <xf numFmtId="170" fontId="56" fillId="0" borderId="0" xfId="107" applyNumberFormat="1" applyFont="1" applyAlignment="1">
      <alignment horizontal="center" vertical="center"/>
    </xf>
    <xf numFmtId="14" fontId="56" fillId="0" borderId="19" xfId="147" applyNumberFormat="1" applyFont="1" applyFill="1" applyBorder="1" applyAlignment="1">
      <alignment horizontal="center"/>
    </xf>
    <xf numFmtId="14" fontId="56" fillId="0" borderId="20" xfId="147" applyNumberFormat="1" applyFont="1" applyFill="1" applyBorder="1" applyAlignment="1">
      <alignment horizontal="center"/>
    </xf>
    <xf numFmtId="0" fontId="56" fillId="0" borderId="0" xfId="0" applyFont="1" applyFill="1" applyBorder="1" applyAlignment="1">
      <alignment horizontal="center" vertical="center"/>
    </xf>
    <xf numFmtId="0" fontId="56" fillId="0" borderId="0" xfId="0" applyFont="1" applyBorder="1" applyAlignment="1">
      <alignment horizontal="center" vertical="center"/>
    </xf>
    <xf numFmtId="9" fontId="56" fillId="0" borderId="15" xfId="0" applyNumberFormat="1" applyFont="1" applyBorder="1" applyAlignment="1">
      <alignment horizontal="center" vertical="center"/>
    </xf>
    <xf numFmtId="14" fontId="56" fillId="30" borderId="21" xfId="147" applyNumberFormat="1" applyFont="1" applyFill="1" applyBorder="1" applyAlignment="1">
      <alignment horizontal="center"/>
    </xf>
    <xf numFmtId="14" fontId="56" fillId="30" borderId="22" xfId="147" applyNumberFormat="1" applyFont="1" applyFill="1" applyBorder="1" applyAlignment="1">
      <alignment horizontal="center"/>
    </xf>
    <xf numFmtId="0" fontId="56" fillId="0" borderId="25" xfId="0" applyFont="1" applyBorder="1" applyAlignment="1">
      <alignment horizontal="center" vertical="center"/>
    </xf>
    <xf numFmtId="9" fontId="56" fillId="0" borderId="16" xfId="0" applyNumberFormat="1" applyFont="1" applyBorder="1" applyAlignment="1">
      <alignment horizontal="center" vertical="center"/>
    </xf>
    <xf numFmtId="0" fontId="57" fillId="27" borderId="0" xfId="0" applyFont="1" applyFill="1" applyBorder="1"/>
    <xf numFmtId="0" fontId="58" fillId="27" borderId="0" xfId="0" applyFont="1" applyFill="1" applyBorder="1"/>
    <xf numFmtId="0" fontId="58" fillId="27" borderId="0" xfId="0" applyFont="1" applyFill="1" applyBorder="1" applyAlignment="1">
      <alignment horizontal="center"/>
    </xf>
    <xf numFmtId="166" fontId="58" fillId="27" borderId="0" xfId="0" applyNumberFormat="1" applyFont="1" applyFill="1" applyBorder="1"/>
    <xf numFmtId="165" fontId="58" fillId="27" borderId="0" xfId="0" applyNumberFormat="1" applyFont="1" applyFill="1" applyBorder="1"/>
    <xf numFmtId="169" fontId="58" fillId="27" borderId="0" xfId="0" applyNumberFormat="1" applyFont="1" applyFill="1" applyBorder="1" applyAlignment="1">
      <alignment horizontal="center"/>
    </xf>
    <xf numFmtId="165" fontId="58" fillId="27" borderId="0" xfId="0" applyNumberFormat="1" applyFont="1" applyFill="1" applyBorder="1" applyAlignment="1">
      <alignment horizontal="center"/>
    </xf>
    <xf numFmtId="0" fontId="59" fillId="27" borderId="0" xfId="0" applyFont="1" applyFill="1" applyBorder="1"/>
    <xf numFmtId="169" fontId="59" fillId="27" borderId="0" xfId="0" applyNumberFormat="1" applyFont="1" applyFill="1" applyBorder="1"/>
    <xf numFmtId="165" fontId="59" fillId="27" borderId="0" xfId="0" applyNumberFormat="1" applyFont="1" applyFill="1"/>
    <xf numFmtId="0" fontId="59" fillId="27" borderId="0" xfId="0" applyFont="1" applyFill="1"/>
    <xf numFmtId="166" fontId="60" fillId="27" borderId="0" xfId="0" applyNumberFormat="1" applyFont="1" applyFill="1" applyBorder="1" applyAlignment="1">
      <alignment horizontal="left"/>
    </xf>
    <xf numFmtId="166" fontId="60" fillId="27" borderId="0" xfId="0" applyNumberFormat="1" applyFont="1" applyFill="1" applyBorder="1" applyAlignment="1">
      <alignment horizontal="center"/>
    </xf>
    <xf numFmtId="166" fontId="61" fillId="27" borderId="0" xfId="0" applyNumberFormat="1" applyFont="1" applyFill="1" applyBorder="1"/>
    <xf numFmtId="0" fontId="61" fillId="27" borderId="0" xfId="0" applyFont="1" applyFill="1" applyBorder="1"/>
    <xf numFmtId="165" fontId="61" fillId="27" borderId="0" xfId="0" applyNumberFormat="1" applyFont="1" applyFill="1" applyBorder="1"/>
    <xf numFmtId="169" fontId="61" fillId="27" borderId="0" xfId="0" applyNumberFormat="1" applyFont="1" applyFill="1" applyBorder="1" applyAlignment="1">
      <alignment horizontal="center"/>
    </xf>
    <xf numFmtId="165" fontId="61" fillId="27" borderId="0" xfId="0" applyNumberFormat="1" applyFont="1" applyFill="1" applyBorder="1" applyAlignment="1">
      <alignment horizontal="center"/>
    </xf>
    <xf numFmtId="0" fontId="62" fillId="27" borderId="0" xfId="0" applyFont="1" applyFill="1" applyBorder="1"/>
    <xf numFmtId="169" fontId="63" fillId="27" borderId="0" xfId="0" applyNumberFormat="1" applyFont="1" applyFill="1"/>
    <xf numFmtId="165" fontId="63" fillId="27" borderId="0" xfId="0" applyNumberFormat="1" applyFont="1" applyFill="1"/>
    <xf numFmtId="0" fontId="63" fillId="27" borderId="0" xfId="0" applyFont="1" applyFill="1"/>
    <xf numFmtId="0" fontId="60" fillId="27" borderId="0" xfId="0" applyFont="1" applyFill="1" applyBorder="1" applyAlignment="1"/>
    <xf numFmtId="0" fontId="60" fillId="27" borderId="0" xfId="0" applyFont="1" applyFill="1" applyBorder="1" applyAlignment="1">
      <alignment horizontal="center"/>
    </xf>
    <xf numFmtId="0" fontId="60" fillId="27" borderId="0" xfId="0" applyFont="1" applyFill="1" applyBorder="1" applyAlignment="1">
      <alignment horizontal="left"/>
    </xf>
    <xf numFmtId="165" fontId="66" fillId="27" borderId="0" xfId="0" applyNumberFormat="1" applyFont="1" applyFill="1"/>
    <xf numFmtId="0" fontId="69" fillId="27" borderId="0" xfId="0" applyFont="1" applyFill="1"/>
    <xf numFmtId="165" fontId="70" fillId="28" borderId="13" xfId="0" applyNumberFormat="1" applyFont="1" applyFill="1" applyBorder="1" applyAlignment="1">
      <alignment horizontal="center"/>
    </xf>
    <xf numFmtId="0" fontId="60" fillId="0" borderId="0" xfId="0" applyFont="1"/>
    <xf numFmtId="0" fontId="71" fillId="29" borderId="0" xfId="0" applyFont="1" applyFill="1" applyAlignment="1">
      <alignment horizontal="center" vertical="center"/>
    </xf>
    <xf numFmtId="166" fontId="71" fillId="29" borderId="0" xfId="0" applyNumberFormat="1" applyFont="1" applyFill="1" applyAlignment="1">
      <alignment horizontal="center" vertical="center"/>
    </xf>
    <xf numFmtId="165" fontId="72" fillId="29" borderId="0" xfId="0" applyNumberFormat="1" applyFont="1" applyFill="1" applyAlignment="1">
      <alignment horizontal="center" vertical="center"/>
    </xf>
    <xf numFmtId="165" fontId="71" fillId="29" borderId="0" xfId="0" applyNumberFormat="1" applyFont="1" applyFill="1" applyAlignment="1">
      <alignment horizontal="center" vertical="center"/>
    </xf>
    <xf numFmtId="169" fontId="71" fillId="29" borderId="0" xfId="0" applyNumberFormat="1" applyFont="1" applyFill="1" applyAlignment="1">
      <alignment horizontal="center" vertical="center"/>
    </xf>
    <xf numFmtId="0" fontId="60" fillId="0" borderId="0" xfId="0" applyFont="1" applyAlignment="1">
      <alignment horizontal="center" vertical="center"/>
    </xf>
    <xf numFmtId="165" fontId="60" fillId="0" borderId="0" xfId="107" applyFont="1" applyAlignment="1">
      <alignment horizontal="center" vertical="center"/>
    </xf>
    <xf numFmtId="14" fontId="1" fillId="30" borderId="19" xfId="147" applyNumberFormat="1" applyFont="1" applyFill="1" applyBorder="1" applyAlignment="1">
      <alignment horizontal="center"/>
    </xf>
    <xf numFmtId="14" fontId="1" fillId="30" borderId="20" xfId="147" applyNumberFormat="1" applyFont="1" applyFill="1" applyBorder="1" applyAlignment="1">
      <alignment horizontal="center"/>
    </xf>
    <xf numFmtId="0" fontId="71" fillId="29" borderId="0" xfId="0" applyFont="1" applyFill="1" applyBorder="1" applyAlignment="1">
      <alignment horizontal="center" vertical="center"/>
    </xf>
    <xf numFmtId="0" fontId="65" fillId="0" borderId="0" xfId="0" applyFont="1" applyAlignment="1">
      <alignment horizontal="center" vertical="center"/>
    </xf>
    <xf numFmtId="166" fontId="60" fillId="0" borderId="0" xfId="0" applyNumberFormat="1" applyFont="1"/>
    <xf numFmtId="165" fontId="60" fillId="0" borderId="0" xfId="0" applyNumberFormat="1" applyFont="1"/>
    <xf numFmtId="169" fontId="60" fillId="0" borderId="0" xfId="0" applyNumberFormat="1" applyFont="1"/>
    <xf numFmtId="0" fontId="60" fillId="0" borderId="0" xfId="0" applyFont="1" applyAlignment="1">
      <alignment horizontal="center"/>
    </xf>
    <xf numFmtId="169" fontId="60" fillId="0" borderId="0" xfId="0" applyNumberFormat="1" applyFont="1" applyAlignment="1">
      <alignment horizontal="center"/>
    </xf>
    <xf numFmtId="165" fontId="60" fillId="0" borderId="0" xfId="0" applyNumberFormat="1" applyFont="1" applyAlignment="1">
      <alignment horizontal="center"/>
    </xf>
    <xf numFmtId="165" fontId="61" fillId="27" borderId="0" xfId="0" applyNumberFormat="1" applyFont="1" applyFill="1" applyBorder="1" applyAlignment="1">
      <alignment horizontal="center" vertical="center"/>
    </xf>
    <xf numFmtId="165" fontId="63" fillId="27" borderId="0" xfId="0" applyNumberFormat="1" applyFont="1" applyFill="1" applyAlignment="1"/>
    <xf numFmtId="166" fontId="51" fillId="27" borderId="0" xfId="0" applyNumberFormat="1" applyFont="1" applyFill="1" applyBorder="1" applyAlignment="1">
      <alignment horizontal="left"/>
    </xf>
    <xf numFmtId="166" fontId="51" fillId="27" borderId="0" xfId="0" applyNumberFormat="1" applyFont="1" applyFill="1" applyBorder="1" applyAlignment="1">
      <alignment horizontal="center"/>
    </xf>
    <xf numFmtId="166" fontId="51" fillId="27" borderId="0" xfId="0" applyNumberFormat="1" applyFont="1" applyFill="1" applyBorder="1"/>
    <xf numFmtId="0" fontId="51" fillId="27" borderId="0" xfId="0" applyFont="1" applyFill="1" applyBorder="1"/>
    <xf numFmtId="165" fontId="51" fillId="27" borderId="0" xfId="0" applyNumberFormat="1" applyFont="1" applyFill="1" applyBorder="1"/>
    <xf numFmtId="169" fontId="51" fillId="27" borderId="0" xfId="0" applyNumberFormat="1" applyFont="1" applyFill="1" applyBorder="1" applyAlignment="1">
      <alignment horizontal="center"/>
    </xf>
    <xf numFmtId="165" fontId="51" fillId="27" borderId="0" xfId="0" applyNumberFormat="1" applyFont="1" applyFill="1" applyBorder="1" applyAlignment="1">
      <alignment horizontal="center"/>
    </xf>
    <xf numFmtId="0" fontId="55" fillId="27" borderId="0" xfId="0" applyFont="1" applyFill="1" applyBorder="1"/>
    <xf numFmtId="169" fontId="54" fillId="27" borderId="0" xfId="0" applyNumberFormat="1" applyFont="1" applyFill="1"/>
    <xf numFmtId="165" fontId="54" fillId="27" borderId="0" xfId="0" applyNumberFormat="1" applyFont="1" applyFill="1"/>
    <xf numFmtId="0" fontId="51" fillId="27" borderId="0" xfId="0" applyFont="1" applyFill="1" applyBorder="1" applyAlignment="1"/>
    <xf numFmtId="0" fontId="51" fillId="27" borderId="0" xfId="0" applyFont="1" applyFill="1" applyBorder="1" applyAlignment="1">
      <alignment horizontal="center"/>
    </xf>
    <xf numFmtId="165" fontId="54" fillId="27" borderId="0" xfId="0" applyNumberFormat="1" applyFont="1" applyFill="1" applyAlignment="1"/>
    <xf numFmtId="0" fontId="51" fillId="27" borderId="0" xfId="0" applyFont="1" applyFill="1" applyBorder="1" applyAlignment="1">
      <alignment horizontal="left"/>
    </xf>
    <xf numFmtId="165" fontId="73" fillId="27" borderId="0" xfId="0" applyNumberFormat="1" applyFont="1" applyFill="1"/>
    <xf numFmtId="0" fontId="55" fillId="27" borderId="15" xfId="0" applyFont="1" applyFill="1" applyBorder="1"/>
    <xf numFmtId="165" fontId="53" fillId="28" borderId="16" xfId="107" applyNumberFormat="1" applyFont="1" applyFill="1" applyBorder="1" applyAlignment="1">
      <alignment horizontal="center"/>
    </xf>
    <xf numFmtId="0" fontId="53" fillId="29" borderId="0" xfId="0" applyFont="1" applyFill="1" applyAlignment="1">
      <alignment horizontal="center"/>
    </xf>
    <xf numFmtId="166" fontId="53" fillId="29" borderId="0" xfId="0" applyNumberFormat="1" applyFont="1" applyFill="1" applyAlignment="1">
      <alignment horizontal="center"/>
    </xf>
    <xf numFmtId="172" fontId="53" fillId="29" borderId="0" xfId="0" applyNumberFormat="1" applyFont="1" applyFill="1" applyAlignment="1">
      <alignment horizontal="center"/>
    </xf>
    <xf numFmtId="165" fontId="53" fillId="29" borderId="0" xfId="0" applyNumberFormat="1" applyFont="1" applyFill="1" applyAlignment="1">
      <alignment horizontal="center"/>
    </xf>
    <xf numFmtId="10" fontId="53" fillId="29" borderId="0" xfId="0" applyNumberFormat="1" applyFont="1" applyFill="1" applyAlignment="1">
      <alignment horizontal="center"/>
    </xf>
    <xf numFmtId="165" fontId="53" fillId="0" borderId="0" xfId="0" applyNumberFormat="1" applyFont="1"/>
    <xf numFmtId="165" fontId="51" fillId="27" borderId="0" xfId="0" applyNumberFormat="1" applyFont="1" applyFill="1" applyBorder="1" applyAlignment="1">
      <alignment horizontal="center" vertical="center"/>
    </xf>
    <xf numFmtId="165" fontId="51" fillId="0" borderId="0" xfId="107" applyFont="1" applyAlignment="1">
      <alignment horizontal="center" vertical="center"/>
    </xf>
    <xf numFmtId="0" fontId="51" fillId="29" borderId="0" xfId="0" applyFont="1" applyFill="1" applyAlignment="1">
      <alignment horizontal="center" vertical="center"/>
    </xf>
    <xf numFmtId="166" fontId="51" fillId="29" borderId="0" xfId="0" applyNumberFormat="1" applyFont="1" applyFill="1" applyAlignment="1">
      <alignment horizontal="center" vertical="center"/>
    </xf>
    <xf numFmtId="165" fontId="74" fillId="29" borderId="0" xfId="0" applyNumberFormat="1" applyFont="1" applyFill="1" applyAlignment="1">
      <alignment horizontal="center" vertical="center"/>
    </xf>
    <xf numFmtId="165" fontId="51" fillId="29" borderId="0" xfId="0" applyNumberFormat="1" applyFont="1" applyFill="1" applyAlignment="1">
      <alignment horizontal="center" vertical="center"/>
    </xf>
    <xf numFmtId="169" fontId="51" fillId="29" borderId="0" xfId="0" applyNumberFormat="1" applyFont="1" applyFill="1" applyAlignment="1">
      <alignment horizontal="center" vertical="center"/>
    </xf>
    <xf numFmtId="0" fontId="51" fillId="29" borderId="0" xfId="0" applyFont="1" applyFill="1" applyBorder="1" applyAlignment="1">
      <alignment horizontal="center" vertical="center"/>
    </xf>
    <xf numFmtId="165" fontId="53" fillId="27" borderId="0" xfId="0" applyNumberFormat="1" applyFont="1" applyFill="1" applyBorder="1" applyAlignment="1">
      <alignment horizontal="center" vertical="center"/>
    </xf>
    <xf numFmtId="165" fontId="64" fillId="31" borderId="27" xfId="0" applyNumberFormat="1" applyFont="1" applyFill="1" applyBorder="1" applyAlignment="1">
      <alignment horizontal="center" vertical="center"/>
    </xf>
    <xf numFmtId="165" fontId="64" fillId="31" borderId="35" xfId="0" applyNumberFormat="1" applyFont="1" applyFill="1" applyBorder="1" applyAlignment="1">
      <alignment horizontal="center" vertical="center"/>
    </xf>
    <xf numFmtId="165" fontId="64" fillId="31" borderId="36" xfId="0" applyNumberFormat="1" applyFont="1" applyFill="1" applyBorder="1" applyAlignment="1">
      <alignment horizontal="center" vertical="center"/>
    </xf>
    <xf numFmtId="165" fontId="64" fillId="31" borderId="37" xfId="0" applyNumberFormat="1" applyFont="1" applyFill="1" applyBorder="1" applyAlignment="1">
      <alignment horizontal="center" vertical="center"/>
    </xf>
    <xf numFmtId="165" fontId="64" fillId="31" borderId="29" xfId="0" applyNumberFormat="1" applyFont="1" applyFill="1" applyBorder="1" applyAlignment="1">
      <alignment horizontal="center" vertical="center"/>
    </xf>
    <xf numFmtId="165" fontId="64" fillId="31" borderId="30" xfId="0" applyNumberFormat="1" applyFont="1" applyFill="1" applyBorder="1" applyAlignment="1">
      <alignment horizontal="center" vertical="center"/>
    </xf>
    <xf numFmtId="165" fontId="64" fillId="31" borderId="31" xfId="0" applyNumberFormat="1" applyFont="1" applyFill="1" applyBorder="1" applyAlignment="1">
      <alignment horizontal="center" vertical="center"/>
    </xf>
    <xf numFmtId="165" fontId="64" fillId="31" borderId="32" xfId="0" applyNumberFormat="1" applyFont="1" applyFill="1" applyBorder="1" applyAlignment="1">
      <alignment horizontal="center" vertical="center"/>
    </xf>
    <xf numFmtId="165" fontId="64" fillId="31" borderId="33" xfId="0" applyNumberFormat="1" applyFont="1" applyFill="1" applyBorder="1" applyAlignment="1">
      <alignment horizontal="center" vertical="center"/>
    </xf>
    <xf numFmtId="165" fontId="64" fillId="31" borderId="34" xfId="0" applyNumberFormat="1" applyFont="1" applyFill="1" applyBorder="1" applyAlignment="1">
      <alignment horizontal="center" vertical="center"/>
    </xf>
    <xf numFmtId="165" fontId="64" fillId="31" borderId="28" xfId="0" applyNumberFormat="1" applyFont="1" applyFill="1" applyBorder="1" applyAlignment="1">
      <alignment horizontal="center" vertical="center"/>
    </xf>
    <xf numFmtId="165" fontId="64" fillId="31" borderId="38" xfId="0" applyNumberFormat="1" applyFont="1" applyFill="1" applyBorder="1" applyAlignment="1">
      <alignment horizontal="center" vertical="center"/>
    </xf>
    <xf numFmtId="0" fontId="68" fillId="27" borderId="26" xfId="0" applyFont="1" applyFill="1" applyBorder="1"/>
    <xf numFmtId="0" fontId="68" fillId="27" borderId="0" xfId="0" applyFont="1" applyFill="1" applyBorder="1"/>
    <xf numFmtId="0" fontId="68" fillId="27" borderId="25" xfId="0" applyFont="1" applyFill="1" applyBorder="1"/>
    <xf numFmtId="0" fontId="42" fillId="29" borderId="0" xfId="0" applyFont="1" applyFill="1" applyAlignment="1">
      <alignment horizontal="center" vertical="center"/>
    </xf>
    <xf numFmtId="166" fontId="42" fillId="29" borderId="0" xfId="0" applyNumberFormat="1" applyFont="1" applyFill="1" applyAlignment="1">
      <alignment horizontal="center" vertical="center"/>
    </xf>
    <xf numFmtId="169" fontId="42" fillId="29" borderId="0" xfId="0" applyNumberFormat="1" applyFont="1" applyFill="1" applyAlignment="1">
      <alignment horizontal="center" vertical="center"/>
    </xf>
    <xf numFmtId="0" fontId="42" fillId="29" borderId="25" xfId="0" applyFont="1" applyFill="1" applyBorder="1" applyAlignment="1">
      <alignment horizontal="center" vertical="center"/>
    </xf>
    <xf numFmtId="166" fontId="42" fillId="29" borderId="25" xfId="0" applyNumberFormat="1" applyFont="1" applyFill="1" applyBorder="1" applyAlignment="1">
      <alignment horizontal="center" vertical="center"/>
    </xf>
    <xf numFmtId="169" fontId="42" fillId="29" borderId="25" xfId="0" applyNumberFormat="1" applyFont="1" applyFill="1" applyBorder="1" applyAlignment="1">
      <alignment horizontal="center" vertical="center"/>
    </xf>
    <xf numFmtId="0" fontId="76" fillId="29" borderId="0" xfId="0" applyFont="1" applyFill="1" applyBorder="1" applyAlignment="1">
      <alignment horizontal="center" vertical="center"/>
    </xf>
    <xf numFmtId="166" fontId="76" fillId="29" borderId="0" xfId="0" applyNumberFormat="1" applyFont="1" applyFill="1" applyBorder="1" applyAlignment="1">
      <alignment horizontal="center" vertical="center"/>
    </xf>
    <xf numFmtId="165" fontId="76" fillId="29" borderId="0" xfId="0" applyNumberFormat="1" applyFont="1" applyFill="1" applyBorder="1" applyAlignment="1">
      <alignment horizontal="center" vertical="center"/>
    </xf>
    <xf numFmtId="169" fontId="76" fillId="29" borderId="0" xfId="0" applyNumberFormat="1" applyFont="1" applyFill="1" applyBorder="1" applyAlignment="1">
      <alignment horizontal="center" vertical="center"/>
    </xf>
    <xf numFmtId="165" fontId="77" fillId="29" borderId="12" xfId="0" applyNumberFormat="1" applyFont="1" applyFill="1" applyBorder="1" applyAlignment="1">
      <alignment horizontal="center" vertical="center"/>
    </xf>
    <xf numFmtId="0" fontId="76" fillId="29" borderId="12" xfId="0" applyFont="1" applyFill="1" applyBorder="1" applyAlignment="1">
      <alignment horizontal="center" vertical="center"/>
    </xf>
    <xf numFmtId="165" fontId="76" fillId="29" borderId="12" xfId="0" applyNumberFormat="1" applyFont="1" applyFill="1" applyBorder="1" applyAlignment="1">
      <alignment horizontal="center" vertical="center"/>
    </xf>
    <xf numFmtId="169" fontId="76" fillId="29" borderId="12" xfId="0" applyNumberFormat="1" applyFont="1" applyFill="1" applyBorder="1" applyAlignment="1">
      <alignment horizontal="center" vertical="center"/>
    </xf>
    <xf numFmtId="0" fontId="76" fillId="29" borderId="0" xfId="0" applyFont="1" applyFill="1" applyAlignment="1">
      <alignment horizontal="center" vertical="center"/>
    </xf>
    <xf numFmtId="166" fontId="76" fillId="29" borderId="0" xfId="0" applyNumberFormat="1" applyFont="1" applyFill="1" applyAlignment="1">
      <alignment horizontal="center" vertical="center"/>
    </xf>
    <xf numFmtId="165" fontId="76" fillId="29" borderId="0" xfId="0" applyNumberFormat="1" applyFont="1" applyFill="1" applyAlignment="1">
      <alignment horizontal="center" vertical="center"/>
    </xf>
    <xf numFmtId="169" fontId="76" fillId="29" borderId="0" xfId="0" applyNumberFormat="1" applyFont="1" applyFill="1" applyAlignment="1">
      <alignment horizontal="center" vertical="center"/>
    </xf>
    <xf numFmtId="165" fontId="75" fillId="29" borderId="25" xfId="0" applyNumberFormat="1" applyFont="1" applyFill="1" applyBorder="1" applyAlignment="1">
      <alignment horizontal="center" vertical="center"/>
    </xf>
    <xf numFmtId="165" fontId="70" fillId="0" borderId="0" xfId="0" applyNumberFormat="1" applyFont="1" applyFill="1" applyBorder="1" applyAlignment="1">
      <alignment horizontal="center"/>
    </xf>
    <xf numFmtId="0" fontId="70" fillId="0" borderId="0" xfId="0" applyFont="1" applyFill="1" applyBorder="1" applyAlignment="1">
      <alignment horizontal="center"/>
    </xf>
    <xf numFmtId="169" fontId="67" fillId="0" borderId="0" xfId="0" applyNumberFormat="1" applyFont="1" applyFill="1" applyBorder="1" applyAlignment="1">
      <alignment horizontal="center" vertical="center" wrapText="1"/>
    </xf>
    <xf numFmtId="0" fontId="68" fillId="0" borderId="0" xfId="0" applyFont="1" applyFill="1" applyBorder="1"/>
    <xf numFmtId="0" fontId="67" fillId="0" borderId="0" xfId="0" applyFont="1" applyFill="1" applyBorder="1" applyAlignment="1">
      <alignment horizontal="center" vertical="center"/>
    </xf>
    <xf numFmtId="166" fontId="67" fillId="0" borderId="0" xfId="0" applyNumberFormat="1" applyFont="1" applyFill="1" applyBorder="1" applyAlignment="1">
      <alignment horizontal="center" vertical="center" wrapText="1"/>
    </xf>
    <xf numFmtId="0" fontId="67" fillId="0" borderId="0" xfId="0" applyFont="1" applyFill="1" applyBorder="1" applyAlignment="1">
      <alignment horizontal="center" vertical="center" wrapText="1"/>
    </xf>
    <xf numFmtId="165" fontId="77" fillId="29" borderId="0" xfId="0" applyNumberFormat="1" applyFont="1" applyFill="1" applyBorder="1" applyAlignment="1">
      <alignment horizontal="center" vertical="center"/>
    </xf>
    <xf numFmtId="0" fontId="42" fillId="29" borderId="0" xfId="0" applyFont="1" applyFill="1" applyAlignment="1">
      <alignment horizontal="center"/>
    </xf>
    <xf numFmtId="0" fontId="42" fillId="29" borderId="25" xfId="0" applyFont="1" applyFill="1" applyBorder="1" applyAlignment="1">
      <alignment horizontal="center"/>
    </xf>
    <xf numFmtId="0" fontId="76" fillId="29" borderId="0" xfId="0" applyFont="1" applyFill="1" applyBorder="1" applyAlignment="1">
      <alignment horizontal="center"/>
    </xf>
    <xf numFmtId="0" fontId="76" fillId="29" borderId="12" xfId="0" applyFont="1" applyFill="1" applyBorder="1" applyAlignment="1">
      <alignment horizontal="center"/>
    </xf>
    <xf numFmtId="166" fontId="42" fillId="29" borderId="0" xfId="0" applyNumberFormat="1" applyFont="1" applyFill="1" applyAlignment="1">
      <alignment horizontal="center"/>
    </xf>
    <xf numFmtId="166" fontId="42" fillId="29" borderId="25" xfId="0" applyNumberFormat="1" applyFont="1" applyFill="1" applyBorder="1" applyAlignment="1">
      <alignment horizontal="center"/>
    </xf>
    <xf numFmtId="166" fontId="76" fillId="29" borderId="0" xfId="0" applyNumberFormat="1" applyFont="1" applyFill="1" applyBorder="1" applyAlignment="1">
      <alignment horizontal="center"/>
    </xf>
    <xf numFmtId="172" fontId="42" fillId="29" borderId="0" xfId="0" applyNumberFormat="1" applyFont="1" applyFill="1" applyAlignment="1">
      <alignment horizontal="center"/>
    </xf>
    <xf numFmtId="172" fontId="42" fillId="29" borderId="25" xfId="0" applyNumberFormat="1" applyFont="1" applyFill="1" applyBorder="1" applyAlignment="1">
      <alignment horizontal="center"/>
    </xf>
    <xf numFmtId="172" fontId="76" fillId="29" borderId="0" xfId="0" applyNumberFormat="1" applyFont="1" applyFill="1" applyBorder="1" applyAlignment="1">
      <alignment horizontal="center"/>
    </xf>
    <xf numFmtId="165" fontId="42" fillId="29" borderId="0" xfId="0" applyNumberFormat="1" applyFont="1" applyFill="1" applyAlignment="1">
      <alignment horizontal="center"/>
    </xf>
    <xf numFmtId="165" fontId="42" fillId="29" borderId="25" xfId="0" applyNumberFormat="1" applyFont="1" applyFill="1" applyBorder="1" applyAlignment="1">
      <alignment horizontal="center"/>
    </xf>
    <xf numFmtId="165" fontId="76" fillId="29" borderId="0" xfId="0" applyNumberFormat="1" applyFont="1" applyFill="1" applyBorder="1" applyAlignment="1">
      <alignment horizontal="center"/>
    </xf>
    <xf numFmtId="165" fontId="76" fillId="29" borderId="12" xfId="0" applyNumberFormat="1" applyFont="1" applyFill="1" applyBorder="1" applyAlignment="1">
      <alignment horizontal="center"/>
    </xf>
    <xf numFmtId="10" fontId="42" fillId="29" borderId="25" xfId="0" applyNumberFormat="1" applyFont="1" applyFill="1" applyBorder="1" applyAlignment="1">
      <alignment horizontal="center"/>
    </xf>
    <xf numFmtId="10" fontId="76" fillId="29" borderId="0" xfId="0" applyNumberFormat="1" applyFont="1" applyFill="1" applyBorder="1" applyAlignment="1">
      <alignment horizontal="center"/>
    </xf>
    <xf numFmtId="10" fontId="76" fillId="29" borderId="12" xfId="0" applyNumberFormat="1" applyFont="1" applyFill="1" applyBorder="1" applyAlignment="1">
      <alignment horizontal="center"/>
    </xf>
    <xf numFmtId="165" fontId="42" fillId="0" borderId="0" xfId="0" applyNumberFormat="1" applyFont="1"/>
    <xf numFmtId="165" fontId="42" fillId="0" borderId="25" xfId="0" applyNumberFormat="1" applyFont="1" applyBorder="1"/>
    <xf numFmtId="165" fontId="76" fillId="0" borderId="0" xfId="0" applyNumberFormat="1" applyFont="1" applyBorder="1"/>
    <xf numFmtId="165" fontId="76" fillId="0" borderId="12" xfId="0" applyNumberFormat="1" applyFont="1" applyBorder="1"/>
    <xf numFmtId="165" fontId="75" fillId="0" borderId="0" xfId="0" applyNumberFormat="1" applyFont="1"/>
    <xf numFmtId="10" fontId="75" fillId="29" borderId="0" xfId="0" applyNumberFormat="1" applyFont="1" applyFill="1" applyAlignment="1">
      <alignment horizontal="center"/>
    </xf>
    <xf numFmtId="165" fontId="77" fillId="0" borderId="0" xfId="0" applyNumberFormat="1" applyFont="1" applyBorder="1"/>
    <xf numFmtId="165" fontId="77" fillId="0" borderId="12" xfId="0" applyNumberFormat="1" applyFont="1" applyBorder="1"/>
    <xf numFmtId="43" fontId="51" fillId="0" borderId="0" xfId="0" applyNumberFormat="1" applyFont="1" applyAlignment="1">
      <alignment horizontal="center" vertical="center"/>
    </xf>
    <xf numFmtId="0" fontId="80" fillId="27" borderId="0" xfId="0" applyFont="1" applyFill="1"/>
    <xf numFmtId="173" fontId="61" fillId="27" borderId="0" xfId="0" applyNumberFormat="1" applyFont="1" applyFill="1" applyBorder="1"/>
    <xf numFmtId="165" fontId="75"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42" fillId="29" borderId="25" xfId="0" applyNumberFormat="1" applyFont="1" applyFill="1" applyBorder="1" applyAlignment="1">
      <alignment horizontal="center" vertical="center"/>
    </xf>
    <xf numFmtId="165" fontId="71" fillId="29" borderId="0" xfId="0" applyNumberFormat="1" applyFont="1" applyFill="1" applyAlignment="1">
      <alignment horizontal="center" vertical="center"/>
    </xf>
    <xf numFmtId="166" fontId="53" fillId="28" borderId="14" xfId="0" applyNumberFormat="1" applyFont="1" applyFill="1" applyBorder="1" applyAlignment="1">
      <alignment horizontal="center" vertical="center"/>
    </xf>
    <xf numFmtId="166" fontId="53" fillId="28" borderId="15" xfId="0" applyNumberFormat="1" applyFont="1" applyFill="1" applyBorder="1" applyAlignment="1">
      <alignment horizontal="center" vertical="center"/>
    </xf>
    <xf numFmtId="166" fontId="53" fillId="28" borderId="16" xfId="0" applyNumberFormat="1" applyFont="1" applyFill="1" applyBorder="1" applyAlignment="1">
      <alignment horizontal="center" vertical="center"/>
    </xf>
    <xf numFmtId="166" fontId="53" fillId="28" borderId="17" xfId="0" applyNumberFormat="1" applyFont="1" applyFill="1" applyBorder="1" applyAlignment="1">
      <alignment horizontal="center" vertical="center"/>
    </xf>
    <xf numFmtId="166" fontId="53" fillId="28" borderId="18" xfId="0" applyNumberFormat="1" applyFont="1" applyFill="1" applyBorder="1" applyAlignment="1">
      <alignment horizontal="center" vertical="center"/>
    </xf>
    <xf numFmtId="166" fontId="53" fillId="28" borderId="19" xfId="0" applyNumberFormat="1" applyFont="1" applyFill="1" applyBorder="1" applyAlignment="1">
      <alignment horizontal="center" vertical="center"/>
    </xf>
    <xf numFmtId="166" fontId="53" fillId="28" borderId="20" xfId="0" applyNumberFormat="1" applyFont="1" applyFill="1" applyBorder="1" applyAlignment="1">
      <alignment horizontal="center" vertical="center"/>
    </xf>
    <xf numFmtId="166" fontId="53" fillId="28" borderId="21" xfId="0" applyNumberFormat="1" applyFont="1" applyFill="1" applyBorder="1" applyAlignment="1">
      <alignment horizontal="center" vertical="center"/>
    </xf>
    <xf numFmtId="166" fontId="53" fillId="28" borderId="22" xfId="0" applyNumberFormat="1" applyFont="1" applyFill="1" applyBorder="1" applyAlignment="1">
      <alignment horizontal="center" vertical="center"/>
    </xf>
    <xf numFmtId="172" fontId="53" fillId="28" borderId="14" xfId="0" applyNumberFormat="1" applyFont="1" applyFill="1" applyBorder="1" applyAlignment="1">
      <alignment horizontal="center" vertical="center" wrapText="1"/>
    </xf>
    <xf numFmtId="172" fontId="53" fillId="28" borderId="15" xfId="0" applyNumberFormat="1" applyFont="1" applyFill="1" applyBorder="1" applyAlignment="1">
      <alignment horizontal="center" vertical="center" wrapText="1"/>
    </xf>
    <xf numFmtId="172" fontId="53" fillId="28" borderId="16" xfId="0" applyNumberFormat="1" applyFont="1" applyFill="1" applyBorder="1" applyAlignment="1">
      <alignment horizontal="center" vertical="center" wrapText="1"/>
    </xf>
    <xf numFmtId="0" fontId="53" fillId="28" borderId="17" xfId="0" applyFont="1" applyFill="1" applyBorder="1" applyAlignment="1">
      <alignment horizontal="center" vertical="center"/>
    </xf>
    <xf numFmtId="0" fontId="53" fillId="28" borderId="18" xfId="0" applyFont="1" applyFill="1" applyBorder="1" applyAlignment="1">
      <alignment horizontal="center" vertical="center"/>
    </xf>
    <xf numFmtId="0" fontId="53" fillId="28" borderId="19" xfId="0" applyFont="1" applyFill="1" applyBorder="1" applyAlignment="1">
      <alignment horizontal="center" vertical="center"/>
    </xf>
    <xf numFmtId="0" fontId="53" fillId="28" borderId="20" xfId="0" applyFont="1" applyFill="1" applyBorder="1" applyAlignment="1">
      <alignment horizontal="center" vertical="center"/>
    </xf>
    <xf numFmtId="0" fontId="53" fillId="28" borderId="21" xfId="0" applyFont="1" applyFill="1" applyBorder="1" applyAlignment="1">
      <alignment horizontal="center" vertical="center"/>
    </xf>
    <xf numFmtId="0" fontId="53" fillId="28" borderId="22" xfId="0" applyFont="1" applyFill="1" applyBorder="1" applyAlignment="1">
      <alignment horizontal="center" vertical="center"/>
    </xf>
    <xf numFmtId="0" fontId="53" fillId="28" borderId="17" xfId="0" applyFont="1" applyFill="1" applyBorder="1" applyAlignment="1">
      <alignment horizontal="center" vertical="center" wrapText="1"/>
    </xf>
    <xf numFmtId="0" fontId="53" fillId="28" borderId="18" xfId="0" applyFont="1" applyFill="1" applyBorder="1" applyAlignment="1">
      <alignment horizontal="center" vertical="center" wrapText="1"/>
    </xf>
    <xf numFmtId="0" fontId="53" fillId="28" borderId="19" xfId="0" applyFont="1" applyFill="1" applyBorder="1" applyAlignment="1">
      <alignment horizontal="center" vertical="center" wrapText="1"/>
    </xf>
    <xf numFmtId="0" fontId="53" fillId="28" borderId="20" xfId="0" applyFont="1" applyFill="1" applyBorder="1" applyAlignment="1">
      <alignment horizontal="center" vertical="center" wrapText="1"/>
    </xf>
    <xf numFmtId="0" fontId="53" fillId="28" borderId="21" xfId="0" applyFont="1" applyFill="1" applyBorder="1" applyAlignment="1">
      <alignment horizontal="center" vertical="center" wrapText="1"/>
    </xf>
    <xf numFmtId="0" fontId="53" fillId="28" borderId="22" xfId="0" applyFont="1" applyFill="1" applyBorder="1" applyAlignment="1">
      <alignment horizontal="center" vertical="center" wrapText="1"/>
    </xf>
    <xf numFmtId="0" fontId="53" fillId="28" borderId="12" xfId="0" applyFont="1" applyFill="1" applyBorder="1" applyAlignment="1">
      <alignment horizontal="center" vertical="center"/>
    </xf>
    <xf numFmtId="0" fontId="53" fillId="28" borderId="24" xfId="0" applyFont="1" applyFill="1" applyBorder="1" applyAlignment="1">
      <alignment horizontal="center" vertical="center"/>
    </xf>
    <xf numFmtId="165" fontId="53" fillId="28" borderId="23" xfId="107" applyFont="1" applyFill="1" applyBorder="1" applyAlignment="1">
      <alignment horizontal="center" vertical="center"/>
    </xf>
    <xf numFmtId="165" fontId="53" fillId="28" borderId="12" xfId="107" applyFont="1" applyFill="1" applyBorder="1" applyAlignment="1">
      <alignment horizontal="center" vertical="center"/>
    </xf>
    <xf numFmtId="165" fontId="53" fillId="28" borderId="24" xfId="107" applyFont="1" applyFill="1" applyBorder="1" applyAlignment="1">
      <alignment horizontal="center" vertical="center"/>
    </xf>
    <xf numFmtId="165" fontId="53" fillId="28" borderId="23" xfId="107" applyFont="1" applyFill="1" applyBorder="1" applyAlignment="1">
      <alignment horizontal="center"/>
    </xf>
    <xf numFmtId="165" fontId="53" fillId="28" borderId="24" xfId="107" applyFont="1" applyFill="1" applyBorder="1" applyAlignment="1">
      <alignment horizontal="center"/>
    </xf>
    <xf numFmtId="0" fontId="52" fillId="30" borderId="0" xfId="0" applyFont="1" applyFill="1" applyAlignment="1">
      <alignment horizontal="center" vertical="center"/>
    </xf>
    <xf numFmtId="0" fontId="53" fillId="28" borderId="14" xfId="0" applyFont="1" applyFill="1" applyBorder="1" applyAlignment="1">
      <alignment horizontal="center" vertical="center"/>
    </xf>
    <xf numFmtId="0" fontId="53" fillId="28" borderId="15" xfId="0" applyFont="1" applyFill="1" applyBorder="1" applyAlignment="1">
      <alignment horizontal="center" vertical="center"/>
    </xf>
    <xf numFmtId="0" fontId="53" fillId="28" borderId="16" xfId="0" applyFont="1" applyFill="1" applyBorder="1" applyAlignment="1">
      <alignment horizontal="center" vertical="center"/>
    </xf>
    <xf numFmtId="0" fontId="53" fillId="28" borderId="14" xfId="0" applyFont="1" applyFill="1" applyBorder="1" applyAlignment="1">
      <alignment horizontal="center" vertical="center" wrapText="1"/>
    </xf>
    <xf numFmtId="0" fontId="53" fillId="28" borderId="15" xfId="0" applyFont="1" applyFill="1" applyBorder="1" applyAlignment="1">
      <alignment horizontal="center" vertical="center" wrapText="1"/>
    </xf>
    <xf numFmtId="0" fontId="53" fillId="28" borderId="16" xfId="0" applyFont="1" applyFill="1" applyBorder="1" applyAlignment="1">
      <alignment horizontal="center" vertical="center" wrapText="1"/>
    </xf>
    <xf numFmtId="0" fontId="53" fillId="28" borderId="13" xfId="0" applyFont="1" applyFill="1" applyBorder="1" applyAlignment="1">
      <alignment horizontal="center" vertical="center"/>
    </xf>
    <xf numFmtId="165" fontId="75"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42" fillId="29" borderId="25" xfId="0" applyNumberFormat="1" applyFont="1" applyFill="1" applyBorder="1" applyAlignment="1">
      <alignment horizontal="center" vertical="center"/>
    </xf>
    <xf numFmtId="0" fontId="67" fillId="28" borderId="13" xfId="0" applyFont="1" applyFill="1" applyBorder="1" applyAlignment="1">
      <alignment horizontal="center" vertical="center"/>
    </xf>
    <xf numFmtId="169" fontId="67" fillId="28" borderId="14" xfId="0" applyNumberFormat="1" applyFont="1" applyFill="1" applyBorder="1" applyAlignment="1">
      <alignment horizontal="center" vertical="center" wrapText="1"/>
    </xf>
    <xf numFmtId="169" fontId="67" fillId="28" borderId="16" xfId="0" applyNumberFormat="1" applyFont="1" applyFill="1" applyBorder="1" applyAlignment="1">
      <alignment horizontal="center" vertical="center" wrapText="1"/>
    </xf>
    <xf numFmtId="0" fontId="67" fillId="28" borderId="23" xfId="0" applyFont="1" applyFill="1" applyBorder="1" applyAlignment="1">
      <alignment horizontal="center" vertical="center"/>
    </xf>
    <xf numFmtId="0" fontId="67" fillId="28" borderId="12" xfId="0" applyFont="1" applyFill="1" applyBorder="1" applyAlignment="1">
      <alignment horizontal="center" vertical="center"/>
    </xf>
    <xf numFmtId="0" fontId="67" fillId="28" borderId="24" xfId="0" applyFont="1" applyFill="1" applyBorder="1" applyAlignment="1">
      <alignment horizontal="center" vertical="center"/>
    </xf>
    <xf numFmtId="0" fontId="70" fillId="28" borderId="23" xfId="0" applyFont="1" applyFill="1" applyBorder="1" applyAlignment="1">
      <alignment horizontal="center"/>
    </xf>
    <xf numFmtId="0" fontId="70" fillId="28" borderId="24" xfId="0" applyFont="1" applyFill="1" applyBorder="1" applyAlignment="1">
      <alignment horizontal="center"/>
    </xf>
    <xf numFmtId="0" fontId="67" fillId="28" borderId="14" xfId="0" applyFont="1" applyFill="1" applyBorder="1" applyAlignment="1">
      <alignment horizontal="center" vertical="center" wrapText="1"/>
    </xf>
    <xf numFmtId="0" fontId="67" fillId="28" borderId="15" xfId="0" applyFont="1" applyFill="1" applyBorder="1" applyAlignment="1">
      <alignment horizontal="center" vertical="center" wrapText="1"/>
    </xf>
    <xf numFmtId="0" fontId="67" fillId="28" borderId="16" xfId="0" applyFont="1" applyFill="1" applyBorder="1" applyAlignment="1">
      <alignment horizontal="center" vertical="center" wrapText="1"/>
    </xf>
    <xf numFmtId="0" fontId="67" fillId="28" borderId="13" xfId="0" applyFont="1" applyFill="1" applyBorder="1" applyAlignment="1">
      <alignment horizontal="center" vertical="center" wrapText="1"/>
    </xf>
    <xf numFmtId="166" fontId="67" fillId="28" borderId="14" xfId="0" applyNumberFormat="1" applyFont="1" applyFill="1" applyBorder="1" applyAlignment="1">
      <alignment horizontal="center" vertical="center" wrapText="1"/>
    </xf>
    <xf numFmtId="166" fontId="67" fillId="28" borderId="15" xfId="0" applyNumberFormat="1" applyFont="1" applyFill="1" applyBorder="1" applyAlignment="1">
      <alignment horizontal="center" vertical="center" wrapText="1"/>
    </xf>
    <xf numFmtId="166" fontId="67" fillId="28" borderId="16" xfId="0" applyNumberFormat="1" applyFont="1" applyFill="1" applyBorder="1" applyAlignment="1">
      <alignment horizontal="center" vertical="center" wrapText="1"/>
    </xf>
    <xf numFmtId="0" fontId="67" fillId="28" borderId="17" xfId="0" applyFont="1" applyFill="1" applyBorder="1" applyAlignment="1">
      <alignment horizontal="center" vertical="center" wrapText="1"/>
    </xf>
    <xf numFmtId="0" fontId="67" fillId="28" borderId="19" xfId="0" applyFont="1" applyFill="1" applyBorder="1" applyAlignment="1">
      <alignment horizontal="center" vertical="center" wrapText="1"/>
    </xf>
    <xf numFmtId="0" fontId="67" fillId="28" borderId="21" xfId="0" applyFont="1" applyFill="1" applyBorder="1" applyAlignment="1">
      <alignment horizontal="center" vertical="center" wrapText="1"/>
    </xf>
    <xf numFmtId="0" fontId="67" fillId="28" borderId="18" xfId="0" applyFont="1" applyFill="1" applyBorder="1" applyAlignment="1">
      <alignment horizontal="center" vertical="center" wrapText="1"/>
    </xf>
    <xf numFmtId="0" fontId="67" fillId="28" borderId="20" xfId="0" applyFont="1" applyFill="1" applyBorder="1" applyAlignment="1">
      <alignment horizontal="center" vertical="center" wrapText="1"/>
    </xf>
    <xf numFmtId="0" fontId="67" fillId="28" borderId="22" xfId="0" applyFont="1" applyFill="1" applyBorder="1" applyAlignment="1">
      <alignment horizontal="center" vertical="center" wrapText="1"/>
    </xf>
    <xf numFmtId="0" fontId="67" fillId="28" borderId="17" xfId="0" applyFont="1" applyFill="1" applyBorder="1" applyAlignment="1">
      <alignment horizontal="center" vertical="center"/>
    </xf>
    <xf numFmtId="0" fontId="67" fillId="28" borderId="18" xfId="0" applyFont="1" applyFill="1" applyBorder="1" applyAlignment="1">
      <alignment horizontal="center" vertical="center"/>
    </xf>
    <xf numFmtId="0" fontId="67" fillId="28" borderId="19" xfId="0" applyFont="1" applyFill="1" applyBorder="1" applyAlignment="1">
      <alignment horizontal="center" vertical="center"/>
    </xf>
    <xf numFmtId="0" fontId="67" fillId="28" borderId="20" xfId="0" applyFont="1" applyFill="1" applyBorder="1" applyAlignment="1">
      <alignment horizontal="center" vertical="center"/>
    </xf>
    <xf numFmtId="0" fontId="67" fillId="28" borderId="21" xfId="0" applyFont="1" applyFill="1" applyBorder="1" applyAlignment="1">
      <alignment horizontal="center" vertical="center"/>
    </xf>
    <xf numFmtId="0" fontId="67" fillId="28" borderId="22" xfId="0" applyFont="1" applyFill="1" applyBorder="1" applyAlignment="1">
      <alignment horizontal="center" vertical="center"/>
    </xf>
    <xf numFmtId="166" fontId="0" fillId="27" borderId="0" xfId="0" applyNumberFormat="1" applyFont="1" applyFill="1" applyBorder="1" applyAlignment="1">
      <alignment horizontal="left"/>
    </xf>
    <xf numFmtId="166" fontId="3" fillId="27" borderId="0" xfId="0" applyNumberFormat="1" applyFont="1" applyFill="1" applyBorder="1" applyAlignment="1">
      <alignment horizontal="left"/>
    </xf>
    <xf numFmtId="0" fontId="3" fillId="27" borderId="0" xfId="0" applyFont="1" applyFill="1" applyBorder="1" applyAlignment="1">
      <alignment horizontal="left"/>
    </xf>
    <xf numFmtId="10" fontId="51" fillId="0" borderId="17" xfId="143" applyNumberFormat="1" applyFont="1" applyBorder="1" applyAlignment="1">
      <alignment horizontal="center" vertical="center"/>
    </xf>
    <xf numFmtId="10" fontId="51" fillId="0" borderId="19" xfId="143" applyNumberFormat="1" applyFont="1" applyBorder="1" applyAlignment="1">
      <alignment horizontal="center" vertical="center"/>
    </xf>
    <xf numFmtId="10" fontId="51" fillId="0" borderId="21" xfId="143" applyNumberFormat="1" applyFont="1" applyBorder="1" applyAlignment="1">
      <alignment horizontal="center" vertical="center"/>
    </xf>
  </cellXfs>
  <cellStyles count="15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51"/>
    <cellStyle name="Comma 4" xfId="75"/>
    <cellStyle name="Comma 4 2" xfId="152"/>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Milliers 2 2" xfId="153"/>
    <cellStyle name="Milliers 3" xfId="145"/>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3 2" xfId="154"/>
    <cellStyle name="Normal 4" xfId="116"/>
    <cellStyle name="Normal 4 2" xfId="155"/>
    <cellStyle name="Normal 5" xfId="144"/>
    <cellStyle name="Normal 6" xfId="147"/>
    <cellStyle name="Normal 7" xfId="148"/>
    <cellStyle name="Nota" xfId="117"/>
    <cellStyle name="Nota 2" xfId="118"/>
    <cellStyle name="Note" xfId="119"/>
    <cellStyle name="Note 2" xfId="120"/>
    <cellStyle name="Output" xfId="121"/>
    <cellStyle name="Percent 2" xfId="122"/>
    <cellStyle name="Percent 2 2" xfId="123"/>
    <cellStyle name="Percent 3" xfId="124"/>
    <cellStyle name="Percent 3 2" xfId="156"/>
    <cellStyle name="Percent 4" xfId="125"/>
    <cellStyle name="Percent 4 2" xfId="157"/>
    <cellStyle name="Percent 5" xfId="126"/>
    <cellStyle name="Percent 6" xfId="127"/>
    <cellStyle name="Pourcentage" xfId="143" builtinId="5"/>
    <cellStyle name="Pourcentage 2" xfId="128"/>
    <cellStyle name="Pourcentage 2 2" xfId="158"/>
    <cellStyle name="Pourcentage 2 3" xfId="150"/>
    <cellStyle name="Pourcentage 3" xfId="146"/>
    <cellStyle name="Pourcentage 4" xfId="149"/>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26">
    <dxf>
      <font>
        <condense val="0"/>
        <extend val="0"/>
        <color indexed="1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ndense val="0"/>
        <extend val="0"/>
        <color indexed="1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26</xdr:col>
      <xdr:colOff>28575</xdr:colOff>
      <xdr:row>0</xdr:row>
      <xdr:rowOff>109419</xdr:rowOff>
    </xdr:from>
    <xdr:to>
      <xdr:col>27</xdr:col>
      <xdr:colOff>962025</xdr:colOff>
      <xdr:row>2</xdr:row>
      <xdr:rowOff>88135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35625" y="109419"/>
          <a:ext cx="1914525" cy="569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515471</xdr:colOff>
      <xdr:row>3</xdr:row>
      <xdr:rowOff>71658</xdr:rowOff>
    </xdr:from>
    <xdr:to>
      <xdr:col>27</xdr:col>
      <xdr:colOff>806824</xdr:colOff>
      <xdr:row>7</xdr:row>
      <xdr:rowOff>156010</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1147" y="665570"/>
          <a:ext cx="2375648" cy="711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34</xdr:col>
      <xdr:colOff>0</xdr:colOff>
      <xdr:row>37</xdr:row>
      <xdr:rowOff>0</xdr:rowOff>
    </xdr:from>
    <xdr:to>
      <xdr:col>37</xdr:col>
      <xdr:colOff>859630</xdr:colOff>
      <xdr:row>43</xdr:row>
      <xdr:rowOff>9381</xdr:rowOff>
    </xdr:to>
    <xdr:pic>
      <xdr:nvPicPr>
        <xdr:cNvPr id="3" name="Image 2"/>
        <xdr:cNvPicPr>
          <a:picLocks noChangeAspect="1"/>
        </xdr:cNvPicPr>
      </xdr:nvPicPr>
      <xdr:blipFill>
        <a:blip xmlns:r="http://schemas.openxmlformats.org/officeDocument/2006/relationships" r:embed="rId2"/>
        <a:stretch>
          <a:fillRect/>
        </a:stretch>
      </xdr:blipFill>
      <xdr:spPr>
        <a:xfrm>
          <a:off x="22960853" y="6813176"/>
          <a:ext cx="3380953" cy="1152381"/>
        </a:xfrm>
        <a:prstGeom prst="rect">
          <a:avLst/>
        </a:prstGeom>
      </xdr:spPr>
    </xdr:pic>
    <xdr:clientData/>
  </xdr:twoCellAnchor>
  <xdr:twoCellAnchor editAs="oneCell">
    <xdr:from>
      <xdr:col>34</xdr:col>
      <xdr:colOff>0</xdr:colOff>
      <xdr:row>44</xdr:row>
      <xdr:rowOff>0</xdr:rowOff>
    </xdr:from>
    <xdr:to>
      <xdr:col>37</xdr:col>
      <xdr:colOff>878677</xdr:colOff>
      <xdr:row>50</xdr:row>
      <xdr:rowOff>37952</xdr:rowOff>
    </xdr:to>
    <xdr:pic>
      <xdr:nvPicPr>
        <xdr:cNvPr id="4" name="Image 3"/>
        <xdr:cNvPicPr>
          <a:picLocks noChangeAspect="1"/>
        </xdr:cNvPicPr>
      </xdr:nvPicPr>
      <xdr:blipFill>
        <a:blip xmlns:r="http://schemas.openxmlformats.org/officeDocument/2006/relationships" r:embed="rId3"/>
        <a:stretch>
          <a:fillRect/>
        </a:stretch>
      </xdr:blipFill>
      <xdr:spPr>
        <a:xfrm>
          <a:off x="22960853" y="8146676"/>
          <a:ext cx="3400000" cy="11809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7">
    <pageSetUpPr fitToPage="1"/>
  </sheetPr>
  <dimension ref="A1:AJ902"/>
  <sheetViews>
    <sheetView showGridLines="0" tabSelected="1" topLeftCell="K1" zoomScale="85" zoomScaleNormal="85" workbookViewId="0">
      <selection activeCell="Y23" sqref="Y23"/>
    </sheetView>
  </sheetViews>
  <sheetFormatPr baseColWidth="10" defaultColWidth="9.140625" defaultRowHeight="15" x14ac:dyDescent="0.25"/>
  <cols>
    <col min="1" max="1" width="15.42578125" style="95" customWidth="1"/>
    <col min="2" max="2" width="9.5703125" style="95" bestFit="1" customWidth="1"/>
    <col min="3" max="3" width="7.42578125" style="95" customWidth="1"/>
    <col min="4" max="4" width="11.42578125" style="110" bestFit="1" customWidth="1"/>
    <col min="5" max="6" width="9.85546875" style="107" bestFit="1" customWidth="1"/>
    <col min="7" max="7" width="9.7109375" style="107" bestFit="1" customWidth="1"/>
    <col min="8" max="8" width="5.140625" style="95" bestFit="1" customWidth="1"/>
    <col min="9" max="9" width="6" style="95" bestFit="1" customWidth="1"/>
    <col min="10" max="10" width="16.7109375" style="95" customWidth="1"/>
    <col min="11" max="11" width="11" style="108" customWidth="1"/>
    <col min="12" max="12" width="16.140625" style="95" customWidth="1"/>
    <col min="13" max="13" width="3.85546875" style="95" bestFit="1" customWidth="1"/>
    <col min="14" max="14" width="14" style="95" bestFit="1" customWidth="1"/>
    <col min="15" max="15" width="3.85546875" style="108" bestFit="1" customWidth="1"/>
    <col min="16" max="16" width="15" style="95" bestFit="1" customWidth="1"/>
    <col min="17" max="17" width="3.7109375" style="111" customWidth="1"/>
    <col min="18" max="18" width="6.85546875" style="112" bestFit="1" customWidth="1"/>
    <col min="19" max="19" width="13.28515625" style="112" bestFit="1" customWidth="1"/>
    <col min="20" max="20" width="15.85546875" style="95" customWidth="1"/>
    <col min="21" max="21" width="13" style="109" customWidth="1"/>
    <col min="22" max="22" width="14.28515625" style="109" customWidth="1"/>
    <col min="23" max="23" width="17.42578125" style="108" customWidth="1"/>
    <col min="24" max="24" width="1.7109375" style="108" customWidth="1"/>
    <col min="25" max="25" width="26.85546875" style="95" bestFit="1" customWidth="1"/>
    <col min="26" max="26" width="2.85546875" style="95" customWidth="1"/>
    <col min="27" max="28" width="14.7109375" style="95" customWidth="1"/>
    <col min="29" max="29" width="7.42578125" style="95" customWidth="1"/>
    <col min="30" max="30" width="17.42578125" style="25" customWidth="1"/>
    <col min="31" max="31" width="12" style="25" bestFit="1" customWidth="1"/>
    <col min="32" max="32" width="13" style="25" customWidth="1"/>
    <col min="33" max="33" width="13.5703125" style="25" customWidth="1"/>
    <col min="34" max="34" width="9.42578125" style="25" bestFit="1" customWidth="1"/>
    <col min="35" max="35" width="9.28515625" style="25" bestFit="1" customWidth="1"/>
    <col min="36" max="36" width="9.42578125" style="25" bestFit="1" customWidth="1"/>
    <col min="37" max="16384" width="9.140625" style="95"/>
  </cols>
  <sheetData>
    <row r="1" spans="1:36" s="77" customFormat="1" ht="31.5" x14ac:dyDescent="0.5">
      <c r="A1" s="67" t="s">
        <v>77</v>
      </c>
      <c r="B1" s="68"/>
      <c r="C1" s="68"/>
      <c r="D1" s="69"/>
      <c r="E1" s="70"/>
      <c r="F1" s="70"/>
      <c r="G1" s="70"/>
      <c r="H1" s="68"/>
      <c r="I1" s="68"/>
      <c r="J1" s="68"/>
      <c r="K1" s="71"/>
      <c r="L1" s="68"/>
      <c r="M1" s="68"/>
      <c r="N1" s="68"/>
      <c r="O1" s="71"/>
      <c r="P1" s="68"/>
      <c r="Q1" s="72"/>
      <c r="R1" s="73"/>
      <c r="S1" s="73"/>
      <c r="T1" s="74"/>
      <c r="U1" s="75"/>
      <c r="V1" s="75"/>
      <c r="W1" s="76"/>
      <c r="X1" s="76"/>
      <c r="AD1" s="41"/>
      <c r="AE1" s="41"/>
      <c r="AF1" s="41"/>
      <c r="AG1" s="41"/>
      <c r="AH1" s="41"/>
      <c r="AI1" s="41"/>
      <c r="AJ1" s="41"/>
    </row>
    <row r="2" spans="1:36" s="41" customFormat="1" ht="15" customHeight="1" x14ac:dyDescent="0.25">
      <c r="A2" s="115" t="s">
        <v>58</v>
      </c>
      <c r="B2" s="115">
        <v>42004</v>
      </c>
      <c r="C2" s="115"/>
      <c r="D2" s="116"/>
      <c r="E2" s="117"/>
      <c r="F2" s="117"/>
      <c r="G2" s="117"/>
      <c r="H2" s="118"/>
      <c r="I2" s="118"/>
      <c r="J2" s="118"/>
      <c r="K2" s="119"/>
      <c r="L2" s="118"/>
      <c r="M2" s="118"/>
      <c r="N2" s="118"/>
      <c r="O2" s="119"/>
      <c r="P2" s="118"/>
      <c r="Q2" s="120"/>
      <c r="R2" s="121"/>
      <c r="S2" s="121"/>
      <c r="T2" s="122"/>
      <c r="U2" s="123"/>
      <c r="V2" s="123"/>
      <c r="W2" s="124"/>
      <c r="X2" s="124"/>
    </row>
    <row r="3" spans="1:36" s="41" customFormat="1" ht="15" customHeight="1" thickBot="1" x14ac:dyDescent="0.3">
      <c r="A3" s="115" t="s">
        <v>105</v>
      </c>
      <c r="B3" s="115">
        <v>42010</v>
      </c>
      <c r="C3" s="125"/>
      <c r="D3" s="126"/>
      <c r="E3" s="117"/>
      <c r="F3" s="117"/>
      <c r="G3" s="117"/>
      <c r="H3" s="118"/>
      <c r="I3" s="118"/>
      <c r="J3" s="118"/>
      <c r="K3" s="119"/>
      <c r="L3" s="118"/>
      <c r="M3" s="118"/>
      <c r="N3" s="118"/>
      <c r="O3" s="119"/>
      <c r="P3" s="118"/>
      <c r="Q3" s="120"/>
      <c r="R3" s="121"/>
      <c r="S3" s="121"/>
      <c r="T3" s="122"/>
      <c r="U3" s="123"/>
      <c r="V3" s="123"/>
      <c r="W3" s="124"/>
      <c r="X3" s="124"/>
    </row>
    <row r="4" spans="1:36" s="41" customFormat="1" ht="15" customHeight="1" thickBot="1" x14ac:dyDescent="0.3">
      <c r="A4" s="115"/>
      <c r="B4" s="125"/>
      <c r="C4" s="125"/>
      <c r="D4" s="126"/>
      <c r="E4" s="117"/>
      <c r="F4" s="117"/>
      <c r="G4" s="117"/>
      <c r="H4" s="118"/>
      <c r="I4" s="118"/>
      <c r="J4" s="118"/>
      <c r="K4" s="119"/>
      <c r="L4" s="118"/>
      <c r="M4" s="118"/>
      <c r="N4" s="118"/>
      <c r="O4" s="119"/>
      <c r="P4" s="118"/>
      <c r="Q4" s="120"/>
      <c r="R4" s="121"/>
      <c r="S4" s="121"/>
      <c r="T4" s="122"/>
      <c r="U4" s="123"/>
      <c r="V4" s="123"/>
      <c r="W4" s="124"/>
      <c r="X4" s="124"/>
      <c r="Y4" s="147" t="s">
        <v>129</v>
      </c>
      <c r="Z4" s="88"/>
      <c r="AA4" s="157">
        <f>SUM(AA11:AA13)</f>
        <v>0</v>
      </c>
      <c r="AB4" s="158">
        <f>SUM(AB11:AB13)</f>
        <v>2075.3728591560839</v>
      </c>
    </row>
    <row r="5" spans="1:36" s="41" customFormat="1" ht="15" customHeight="1" x14ac:dyDescent="0.25">
      <c r="B5" s="128"/>
      <c r="C5" s="128"/>
      <c r="D5" s="126"/>
      <c r="E5" s="117"/>
      <c r="F5" s="117"/>
      <c r="G5" s="117"/>
      <c r="H5" s="118"/>
      <c r="I5" s="118"/>
      <c r="J5" s="118"/>
      <c r="K5" s="119"/>
      <c r="L5" s="118"/>
      <c r="M5" s="118"/>
      <c r="N5" s="118"/>
      <c r="O5" s="119"/>
      <c r="P5" s="118"/>
      <c r="Q5" s="120"/>
      <c r="R5" s="121"/>
      <c r="S5" s="121"/>
      <c r="T5" s="122"/>
      <c r="U5" s="123"/>
      <c r="V5" s="123"/>
      <c r="W5" s="124"/>
      <c r="X5" s="124"/>
      <c r="Y5" s="124"/>
      <c r="Z5" s="124"/>
      <c r="AA5" s="124"/>
      <c r="AB5" s="124"/>
    </row>
    <row r="6" spans="1:36" s="41" customFormat="1" ht="5.0999999999999996" customHeight="1" x14ac:dyDescent="0.25">
      <c r="B6" s="128"/>
      <c r="C6" s="128"/>
      <c r="D6" s="126"/>
      <c r="E6" s="117"/>
      <c r="F6" s="117"/>
      <c r="G6" s="117"/>
      <c r="H6" s="118"/>
      <c r="I6" s="118"/>
      <c r="J6" s="118"/>
      <c r="K6" s="119"/>
      <c r="L6" s="118"/>
      <c r="M6" s="118"/>
      <c r="N6" s="118"/>
      <c r="O6" s="119"/>
      <c r="P6" s="118"/>
      <c r="Q6" s="120"/>
      <c r="R6" s="121"/>
      <c r="S6" s="121"/>
      <c r="T6" s="122"/>
      <c r="U6" s="123"/>
      <c r="V6" s="123"/>
      <c r="W6" s="129"/>
      <c r="X6" s="127"/>
    </row>
    <row r="7" spans="1:36" s="42" customFormat="1" ht="15" customHeight="1" x14ac:dyDescent="0.25">
      <c r="A7" s="256" t="s">
        <v>62</v>
      </c>
      <c r="B7" s="259" t="s">
        <v>1</v>
      </c>
      <c r="C7" s="256" t="s">
        <v>2</v>
      </c>
      <c r="D7" s="253" t="s">
        <v>3</v>
      </c>
      <c r="E7" s="221" t="s">
        <v>63</v>
      </c>
      <c r="F7" s="221" t="s">
        <v>64</v>
      </c>
      <c r="G7" s="221" t="s">
        <v>65</v>
      </c>
      <c r="H7" s="224" t="s">
        <v>8</v>
      </c>
      <c r="I7" s="225"/>
      <c r="J7" s="230" t="s">
        <v>11</v>
      </c>
      <c r="K7" s="224" t="s">
        <v>66</v>
      </c>
      <c r="L7" s="225"/>
      <c r="M7" s="233" t="s">
        <v>67</v>
      </c>
      <c r="N7" s="234"/>
      <c r="O7" s="239" t="s">
        <v>68</v>
      </c>
      <c r="P7" s="240"/>
      <c r="Q7" s="130"/>
      <c r="R7" s="245" t="s">
        <v>12</v>
      </c>
      <c r="S7" s="245"/>
      <c r="T7" s="245"/>
      <c r="U7" s="245"/>
      <c r="V7" s="245"/>
      <c r="W7" s="246"/>
      <c r="X7" s="127"/>
      <c r="Y7" s="253" t="s">
        <v>57</v>
      </c>
      <c r="Z7" s="41"/>
      <c r="AA7" s="253" t="s">
        <v>59</v>
      </c>
      <c r="AB7" s="253" t="s">
        <v>60</v>
      </c>
      <c r="AC7" s="41"/>
      <c r="AD7" s="47" t="s">
        <v>52</v>
      </c>
      <c r="AE7" s="47" t="s">
        <v>53</v>
      </c>
      <c r="AF7" s="47" t="s">
        <v>54</v>
      </c>
      <c r="AG7" s="49" t="s">
        <v>47</v>
      </c>
      <c r="AH7" s="49" t="s">
        <v>48</v>
      </c>
      <c r="AI7" s="49" t="s">
        <v>55</v>
      </c>
      <c r="AJ7" s="44" t="s">
        <v>56</v>
      </c>
    </row>
    <row r="8" spans="1:36" s="42" customFormat="1" ht="15" customHeight="1" x14ac:dyDescent="0.25">
      <c r="A8" s="257"/>
      <c r="B8" s="259"/>
      <c r="C8" s="257"/>
      <c r="D8" s="254"/>
      <c r="E8" s="222"/>
      <c r="F8" s="222"/>
      <c r="G8" s="222"/>
      <c r="H8" s="226"/>
      <c r="I8" s="227"/>
      <c r="J8" s="231"/>
      <c r="K8" s="226"/>
      <c r="L8" s="227"/>
      <c r="M8" s="235"/>
      <c r="N8" s="236"/>
      <c r="O8" s="241"/>
      <c r="P8" s="242"/>
      <c r="Q8" s="130"/>
      <c r="R8" s="247" t="s">
        <v>26</v>
      </c>
      <c r="S8" s="248"/>
      <c r="T8" s="248"/>
      <c r="U8" s="248"/>
      <c r="V8" s="248"/>
      <c r="W8" s="249"/>
      <c r="X8" s="127"/>
      <c r="Y8" s="254"/>
      <c r="Z8" s="41"/>
      <c r="AA8" s="254"/>
      <c r="AB8" s="254"/>
      <c r="AC8" s="41"/>
      <c r="AD8" s="47"/>
      <c r="AE8" s="53"/>
      <c r="AF8" s="54"/>
      <c r="AG8" s="55"/>
      <c r="AH8" s="55"/>
      <c r="AI8" s="56"/>
      <c r="AJ8" s="57"/>
    </row>
    <row r="9" spans="1:36" s="42" customFormat="1" ht="15" customHeight="1" x14ac:dyDescent="0.25">
      <c r="A9" s="258"/>
      <c r="B9" s="259"/>
      <c r="C9" s="258"/>
      <c r="D9" s="255"/>
      <c r="E9" s="223"/>
      <c r="F9" s="223"/>
      <c r="G9" s="223"/>
      <c r="H9" s="228"/>
      <c r="I9" s="229"/>
      <c r="J9" s="232"/>
      <c r="K9" s="228"/>
      <c r="L9" s="229"/>
      <c r="M9" s="237"/>
      <c r="N9" s="238"/>
      <c r="O9" s="243"/>
      <c r="P9" s="244"/>
      <c r="Q9" s="130"/>
      <c r="R9" s="250" t="s">
        <v>69</v>
      </c>
      <c r="S9" s="251"/>
      <c r="T9" s="131" t="s">
        <v>16</v>
      </c>
      <c r="U9" s="131" t="s">
        <v>17</v>
      </c>
      <c r="V9" s="131" t="s">
        <v>70</v>
      </c>
      <c r="W9" s="131" t="s">
        <v>71</v>
      </c>
      <c r="X9" s="127"/>
      <c r="Y9" s="255"/>
      <c r="Z9" s="41"/>
      <c r="AA9" s="255"/>
      <c r="AB9" s="255"/>
      <c r="AC9" s="41"/>
      <c r="AD9" s="48">
        <v>18</v>
      </c>
      <c r="AE9" s="58">
        <v>41172</v>
      </c>
      <c r="AF9" s="59">
        <v>42358</v>
      </c>
      <c r="AG9" s="60">
        <v>159.5</v>
      </c>
      <c r="AH9" s="61">
        <v>6.0000000000000001E-3</v>
      </c>
      <c r="AI9" s="62">
        <v>0.4</v>
      </c>
      <c r="AJ9" s="57">
        <v>0.25</v>
      </c>
    </row>
    <row r="10" spans="1:36" s="25" customFormat="1" ht="15" customHeight="1" x14ac:dyDescent="0.25">
      <c r="A10" s="132" t="s">
        <v>72</v>
      </c>
      <c r="B10" s="132"/>
      <c r="C10" s="132"/>
      <c r="D10" s="132"/>
      <c r="E10" s="133"/>
      <c r="F10" s="133"/>
      <c r="G10" s="133"/>
      <c r="H10" s="132"/>
      <c r="I10" s="132"/>
      <c r="J10" s="134"/>
      <c r="K10" s="132"/>
      <c r="L10" s="132"/>
      <c r="M10" s="132"/>
      <c r="N10" s="135"/>
      <c r="O10" s="132"/>
      <c r="P10" s="135"/>
      <c r="Q10" s="132"/>
      <c r="R10" s="136"/>
      <c r="S10" s="137"/>
      <c r="T10" s="137"/>
      <c r="U10" s="137"/>
      <c r="V10" s="137"/>
      <c r="W10" s="137"/>
      <c r="X10" s="127"/>
      <c r="Z10" s="41"/>
      <c r="AD10" s="47">
        <v>19</v>
      </c>
      <c r="AE10" s="103">
        <v>41353</v>
      </c>
      <c r="AF10" s="104">
        <v>42541</v>
      </c>
      <c r="AG10" s="50">
        <v>164.19</v>
      </c>
      <c r="AH10" s="51">
        <v>1.9900000000000001E-2</v>
      </c>
      <c r="AI10" s="52">
        <v>0.4</v>
      </c>
      <c r="AJ10" s="46">
        <v>0.75</v>
      </c>
    </row>
    <row r="11" spans="1:36" s="43" customFormat="1" ht="15" customHeight="1" x14ac:dyDescent="0.25">
      <c r="A11" s="189" t="s">
        <v>107</v>
      </c>
      <c r="B11" s="189" t="s">
        <v>22</v>
      </c>
      <c r="C11" s="189">
        <v>13</v>
      </c>
      <c r="D11" s="189" t="s">
        <v>23</v>
      </c>
      <c r="E11" s="193">
        <v>40918</v>
      </c>
      <c r="F11" s="193">
        <v>40938</v>
      </c>
      <c r="G11" s="193">
        <v>42369</v>
      </c>
      <c r="H11" s="189" t="s">
        <v>73</v>
      </c>
      <c r="I11" s="189" t="s">
        <v>74</v>
      </c>
      <c r="J11" s="196" t="s">
        <v>103</v>
      </c>
      <c r="K11" s="189" t="s">
        <v>75</v>
      </c>
      <c r="L11" s="189" t="s">
        <v>76</v>
      </c>
      <c r="M11" s="189" t="s">
        <v>26</v>
      </c>
      <c r="N11" s="199">
        <v>50000000</v>
      </c>
      <c r="O11" s="189" t="s">
        <v>26</v>
      </c>
      <c r="P11" s="199">
        <v>50000000</v>
      </c>
      <c r="Q11" s="189"/>
      <c r="R11" s="211">
        <v>-1.0847687676656115E-3</v>
      </c>
      <c r="S11" s="210">
        <v>-54238.438383280576</v>
      </c>
      <c r="T11" s="210">
        <v>-54238.438383280576</v>
      </c>
      <c r="U11" s="206">
        <v>0</v>
      </c>
      <c r="V11" s="210">
        <v>-53648.589176647627</v>
      </c>
      <c r="W11" s="210">
        <v>-589.84920663295009</v>
      </c>
      <c r="X11" s="127"/>
      <c r="Y11" s="140">
        <v>19</v>
      </c>
      <c r="Z11" s="41"/>
      <c r="AA11" s="138">
        <f>-IF($S11&gt;0,$S11*(1-VLOOKUP($D11,$AD$19:$AI$30,6,FALSE))*VLOOKUP($D11,$AD$19:$AI$30,IF(($G11-$B$2)/365&lt;1,4,5),FALSE),0)</f>
        <v>0</v>
      </c>
      <c r="AB11" s="138">
        <f t="shared" ref="AB11:AB13" si="0">-IF($S11&lt;0,$S11*(1-VLOOKUP($Y11,$AD$8:$AI$14,6,FALSE))*VLOOKUP($Y11,$AD$8:$AI$14,5,FALSE),0)</f>
        <v>647.60695429637008</v>
      </c>
      <c r="AC11" s="139"/>
      <c r="AD11" s="47">
        <v>20</v>
      </c>
      <c r="AE11" s="103">
        <v>41537</v>
      </c>
      <c r="AF11" s="104">
        <v>42724</v>
      </c>
      <c r="AG11" s="50">
        <v>182.82</v>
      </c>
      <c r="AH11" s="51">
        <v>3.7100000000000001E-2</v>
      </c>
      <c r="AI11" s="52">
        <v>0.4</v>
      </c>
      <c r="AJ11" s="46">
        <v>1.25</v>
      </c>
    </row>
    <row r="12" spans="1:36" s="43" customFormat="1" ht="15" customHeight="1" x14ac:dyDescent="0.25">
      <c r="A12" s="189" t="s">
        <v>107</v>
      </c>
      <c r="B12" s="189" t="s">
        <v>22</v>
      </c>
      <c r="C12" s="189">
        <v>14</v>
      </c>
      <c r="D12" s="189" t="s">
        <v>23</v>
      </c>
      <c r="E12" s="193">
        <v>40918</v>
      </c>
      <c r="F12" s="193">
        <v>40938</v>
      </c>
      <c r="G12" s="193">
        <v>42369</v>
      </c>
      <c r="H12" s="189" t="s">
        <v>24</v>
      </c>
      <c r="I12" s="189" t="s">
        <v>104</v>
      </c>
      <c r="J12" s="196">
        <v>0.01</v>
      </c>
      <c r="K12" s="189"/>
      <c r="L12" s="189" t="s">
        <v>103</v>
      </c>
      <c r="M12" s="189" t="s">
        <v>26</v>
      </c>
      <c r="N12" s="199">
        <v>50000000</v>
      </c>
      <c r="O12" s="189" t="s">
        <v>26</v>
      </c>
      <c r="P12" s="199">
        <v>50000000</v>
      </c>
      <c r="Q12" s="189"/>
      <c r="R12" s="211">
        <v>-2.3915676798320165E-3</v>
      </c>
      <c r="S12" s="210">
        <v>-119578.38399160081</v>
      </c>
      <c r="T12" s="206"/>
      <c r="U12" s="206">
        <v>-119578.38399160081</v>
      </c>
      <c r="V12" s="210">
        <v>-118277.955420456</v>
      </c>
      <c r="W12" s="210">
        <v>-1300.4285711448213</v>
      </c>
      <c r="X12" s="127"/>
      <c r="Y12" s="43">
        <v>19</v>
      </c>
      <c r="Z12" s="41"/>
      <c r="AA12" s="138">
        <f>-IF($S12&gt;0,$S12*(1-VLOOKUP($D12,$AD$19:$AI$30,6,FALSE))*VLOOKUP($D12,$AD$19:$AI$30,IF(($G12-$B$2)/365&lt;1,4,5),FALSE),0)</f>
        <v>0</v>
      </c>
      <c r="AB12" s="138">
        <f t="shared" si="0"/>
        <v>1427.7659048597138</v>
      </c>
      <c r="AC12" s="139"/>
      <c r="AD12" s="47">
        <v>21</v>
      </c>
      <c r="AE12" s="103">
        <v>41718</v>
      </c>
      <c r="AF12" s="104">
        <v>42906</v>
      </c>
      <c r="AG12" s="50">
        <v>240.68</v>
      </c>
      <c r="AH12" s="51">
        <v>6.7699999999999996E-2</v>
      </c>
      <c r="AI12" s="52">
        <v>0.4</v>
      </c>
      <c r="AJ12" s="46">
        <v>1.75</v>
      </c>
    </row>
    <row r="13" spans="1:36" s="43" customFormat="1" ht="15" customHeight="1" x14ac:dyDescent="0.25">
      <c r="A13" s="190" t="s">
        <v>107</v>
      </c>
      <c r="B13" s="190" t="s">
        <v>22</v>
      </c>
      <c r="C13" s="190">
        <v>15</v>
      </c>
      <c r="D13" s="190" t="s">
        <v>23</v>
      </c>
      <c r="E13" s="194">
        <v>40918</v>
      </c>
      <c r="F13" s="194">
        <v>40938</v>
      </c>
      <c r="G13" s="194">
        <v>42369</v>
      </c>
      <c r="H13" s="190" t="s">
        <v>30</v>
      </c>
      <c r="I13" s="190" t="s">
        <v>102</v>
      </c>
      <c r="J13" s="197">
        <v>3.3500000000000002E-2</v>
      </c>
      <c r="K13" s="190"/>
      <c r="L13" s="190" t="s">
        <v>103</v>
      </c>
      <c r="M13" s="190" t="s">
        <v>26</v>
      </c>
      <c r="N13" s="200">
        <v>50000000</v>
      </c>
      <c r="O13" s="190" t="s">
        <v>26</v>
      </c>
      <c r="P13" s="200">
        <v>50000000</v>
      </c>
      <c r="Q13" s="190"/>
      <c r="R13" s="203">
        <v>0</v>
      </c>
      <c r="S13" s="207">
        <v>0</v>
      </c>
      <c r="T13" s="207"/>
      <c r="U13" s="207">
        <v>0</v>
      </c>
      <c r="V13" s="207">
        <v>0</v>
      </c>
      <c r="W13" s="207">
        <v>0</v>
      </c>
      <c r="X13" s="127"/>
      <c r="Y13" s="43">
        <v>19</v>
      </c>
      <c r="Z13" s="41"/>
      <c r="AA13" s="138">
        <f>-IF($S13&gt;0,$S13*(1-VLOOKUP($D13,$AD$19:$AI$30,6,FALSE))*VLOOKUP($D13,$AD$19:$AI$30,IF(($G13-$B$2)/365&lt;1,4,5),FALSE),0)</f>
        <v>0</v>
      </c>
      <c r="AB13" s="138">
        <f t="shared" si="0"/>
        <v>0</v>
      </c>
      <c r="AC13" s="139"/>
      <c r="AD13" s="47">
        <v>22</v>
      </c>
      <c r="AE13" s="103">
        <v>41902</v>
      </c>
      <c r="AF13" s="104">
        <v>43089</v>
      </c>
      <c r="AG13" s="50">
        <v>257.48</v>
      </c>
      <c r="AH13" s="51">
        <v>9.2299999999999993E-2</v>
      </c>
      <c r="AI13" s="52">
        <v>0.4</v>
      </c>
      <c r="AJ13" s="46">
        <v>2.25</v>
      </c>
    </row>
    <row r="14" spans="1:36" s="43" customFormat="1" ht="15" customHeight="1" x14ac:dyDescent="0.25">
      <c r="A14" s="191"/>
      <c r="B14" s="191"/>
      <c r="C14" s="191"/>
      <c r="D14" s="191"/>
      <c r="E14" s="195"/>
      <c r="F14" s="195"/>
      <c r="G14" s="195"/>
      <c r="H14" s="191"/>
      <c r="I14" s="191"/>
      <c r="J14" s="198"/>
      <c r="K14" s="191"/>
      <c r="L14" s="191"/>
      <c r="M14" s="191"/>
      <c r="N14" s="201"/>
      <c r="O14" s="191"/>
      <c r="P14" s="201">
        <v>50000000</v>
      </c>
      <c r="Q14" s="191"/>
      <c r="R14" s="204"/>
      <c r="S14" s="212">
        <v>-173816.82237488139</v>
      </c>
      <c r="T14" s="212">
        <v>-54238.438383280576</v>
      </c>
      <c r="U14" s="208">
        <v>-119578.38399160081</v>
      </c>
      <c r="V14" s="212">
        <v>-171926.54459710361</v>
      </c>
      <c r="W14" s="212">
        <v>-1890.2777777777715</v>
      </c>
      <c r="X14" s="127"/>
      <c r="Z14" s="140"/>
      <c r="AA14" s="146">
        <f>SUM(AA11:AA13)</f>
        <v>0</v>
      </c>
      <c r="AB14" s="146">
        <f>SUM(AB11:AB13)</f>
        <v>2075.3728591560839</v>
      </c>
      <c r="AC14" s="139"/>
      <c r="AD14" s="47">
        <v>23</v>
      </c>
      <c r="AE14" s="63">
        <v>42083</v>
      </c>
      <c r="AF14" s="64">
        <v>43271</v>
      </c>
      <c r="AG14" s="65">
        <v>322.63</v>
      </c>
      <c r="AH14" s="65">
        <v>0.13800000000000001</v>
      </c>
      <c r="AI14" s="66">
        <v>0.4</v>
      </c>
      <c r="AJ14" s="57">
        <v>2.75</v>
      </c>
    </row>
    <row r="15" spans="1:36" s="43" customFormat="1" ht="15" customHeight="1" x14ac:dyDescent="0.25">
      <c r="A15" s="191"/>
      <c r="B15" s="191"/>
      <c r="C15" s="191"/>
      <c r="D15" s="191"/>
      <c r="E15" s="195"/>
      <c r="F15" s="195"/>
      <c r="G15" s="195"/>
      <c r="H15" s="191"/>
      <c r="I15" s="191"/>
      <c r="J15" s="198"/>
      <c r="K15" s="191"/>
      <c r="L15" s="191"/>
      <c r="M15" s="191"/>
      <c r="N15" s="201"/>
      <c r="O15" s="191"/>
      <c r="P15" s="201"/>
      <c r="Q15" s="191"/>
      <c r="R15" s="204"/>
      <c r="S15" s="208"/>
      <c r="T15" s="208"/>
      <c r="U15" s="208"/>
      <c r="V15" s="208"/>
      <c r="W15" s="208"/>
      <c r="X15" s="127"/>
      <c r="Z15" s="140"/>
      <c r="AA15" s="139"/>
      <c r="AB15" s="139"/>
      <c r="AC15" s="139"/>
    </row>
    <row r="16" spans="1:36" s="43" customFormat="1" ht="15" customHeight="1" x14ac:dyDescent="0.25">
      <c r="A16" s="191"/>
      <c r="B16" s="191"/>
      <c r="C16" s="191"/>
      <c r="D16" s="191"/>
      <c r="E16" s="195"/>
      <c r="F16" s="195"/>
      <c r="G16" s="195"/>
      <c r="H16" s="191"/>
      <c r="I16" s="191"/>
      <c r="J16" s="198"/>
      <c r="K16" s="191"/>
      <c r="L16" s="191"/>
      <c r="M16" s="191"/>
      <c r="N16" s="202" t="s">
        <v>61</v>
      </c>
      <c r="O16" s="192"/>
      <c r="P16" s="202">
        <v>50000000</v>
      </c>
      <c r="Q16" s="192"/>
      <c r="R16" s="205"/>
      <c r="S16" s="213">
        <v>-173816.82237488139</v>
      </c>
      <c r="T16" s="213">
        <v>-54238.438383280576</v>
      </c>
      <c r="U16" s="209">
        <v>-119578.38399160081</v>
      </c>
      <c r="V16" s="213">
        <v>-171926.54459710361</v>
      </c>
      <c r="W16" s="213">
        <v>-1890.2777777777715</v>
      </c>
      <c r="X16" s="127"/>
      <c r="Z16" s="140"/>
      <c r="AA16" s="139"/>
      <c r="AB16" s="139"/>
      <c r="AC16" s="139"/>
    </row>
    <row r="17" spans="1:36" s="43" customFormat="1" ht="15" customHeight="1" x14ac:dyDescent="0.25">
      <c r="A17" s="140"/>
      <c r="B17" s="140"/>
      <c r="C17" s="140"/>
      <c r="D17" s="140"/>
      <c r="E17" s="141"/>
      <c r="F17" s="141"/>
      <c r="G17" s="141"/>
      <c r="H17" s="140"/>
      <c r="I17" s="140"/>
      <c r="J17" s="140"/>
      <c r="K17" s="142"/>
      <c r="L17" s="140"/>
      <c r="M17" s="140"/>
      <c r="N17" s="140"/>
      <c r="O17" s="143"/>
      <c r="P17" s="140"/>
      <c r="Q17" s="144"/>
      <c r="R17" s="143"/>
      <c r="S17" s="143"/>
      <c r="T17" s="140"/>
      <c r="U17" s="144"/>
      <c r="V17" s="144"/>
      <c r="W17" s="142"/>
      <c r="X17" s="127"/>
      <c r="Z17" s="140"/>
      <c r="AA17" s="139"/>
      <c r="AB17" s="139"/>
      <c r="AC17" s="139"/>
      <c r="AE17" s="252" t="s">
        <v>47</v>
      </c>
      <c r="AF17" s="252"/>
      <c r="AG17" s="252" t="s">
        <v>48</v>
      </c>
      <c r="AH17" s="252"/>
      <c r="AI17" s="32" t="s">
        <v>51</v>
      </c>
    </row>
    <row r="18" spans="1:36" s="43" customFormat="1" ht="15" customHeight="1" x14ac:dyDescent="0.25">
      <c r="A18" s="140"/>
      <c r="B18" s="140"/>
      <c r="C18" s="140"/>
      <c r="D18" s="140"/>
      <c r="E18" s="141"/>
      <c r="F18" s="141"/>
      <c r="G18" s="141"/>
      <c r="H18" s="140"/>
      <c r="I18" s="140"/>
      <c r="J18" s="140"/>
      <c r="K18" s="142"/>
      <c r="L18" s="140"/>
      <c r="M18" s="140"/>
      <c r="N18" s="140"/>
      <c r="O18" s="143"/>
      <c r="P18" s="140"/>
      <c r="Q18" s="144"/>
      <c r="R18" s="143"/>
      <c r="S18" s="143"/>
      <c r="T18" s="140"/>
      <c r="U18" s="144"/>
      <c r="V18" s="144"/>
      <c r="W18" s="142"/>
      <c r="X18" s="127"/>
      <c r="Z18" s="140"/>
      <c r="AA18" s="139"/>
      <c r="AB18" s="139"/>
      <c r="AC18" s="139"/>
      <c r="AE18" s="36" t="s">
        <v>49</v>
      </c>
      <c r="AF18" s="36" t="s">
        <v>50</v>
      </c>
      <c r="AG18" s="29" t="s">
        <v>49</v>
      </c>
      <c r="AH18" s="29" t="s">
        <v>50</v>
      </c>
      <c r="AI18" s="29"/>
    </row>
    <row r="19" spans="1:36" s="43" customFormat="1" ht="15" customHeight="1" x14ac:dyDescent="0.25">
      <c r="A19" s="140"/>
      <c r="B19" s="140"/>
      <c r="C19" s="140"/>
      <c r="D19" s="140"/>
      <c r="E19" s="141"/>
      <c r="F19" s="141"/>
      <c r="G19" s="141"/>
      <c r="H19" s="140"/>
      <c r="I19" s="140"/>
      <c r="J19" s="140"/>
      <c r="K19" s="142"/>
      <c r="L19" s="140"/>
      <c r="M19" s="140"/>
      <c r="N19" s="140"/>
      <c r="O19" s="143"/>
      <c r="P19" s="140"/>
      <c r="Q19" s="144"/>
      <c r="R19" s="143"/>
      <c r="S19" s="143"/>
      <c r="T19" s="140"/>
      <c r="U19" s="144"/>
      <c r="V19" s="144"/>
      <c r="W19" s="142"/>
      <c r="X19" s="127"/>
      <c r="Z19" s="140"/>
      <c r="AA19" s="139"/>
      <c r="AB19" s="139"/>
      <c r="AC19" s="139"/>
      <c r="AD19" s="44" t="s">
        <v>45</v>
      </c>
      <c r="AE19" s="37">
        <v>51</v>
      </c>
      <c r="AF19" s="38">
        <v>59</v>
      </c>
      <c r="AG19" s="33">
        <v>1.0500000000000001E-2</v>
      </c>
      <c r="AH19" s="26">
        <v>2.1899999999999999E-2</v>
      </c>
      <c r="AI19" s="26">
        <v>0.4</v>
      </c>
    </row>
    <row r="20" spans="1:36" s="43" customFormat="1" ht="15" customHeight="1" x14ac:dyDescent="0.25">
      <c r="A20" s="140"/>
      <c r="B20" s="140"/>
      <c r="C20" s="140"/>
      <c r="D20" s="140"/>
      <c r="E20" s="141"/>
      <c r="F20" s="141"/>
      <c r="G20" s="141"/>
      <c r="H20" s="140"/>
      <c r="I20" s="140"/>
      <c r="J20" s="140"/>
      <c r="K20" s="142"/>
      <c r="L20" s="140"/>
      <c r="M20" s="140"/>
      <c r="N20" s="140"/>
      <c r="O20" s="143"/>
      <c r="P20" s="140"/>
      <c r="Q20" s="144"/>
      <c r="R20" s="143"/>
      <c r="S20" s="143"/>
      <c r="T20" s="140"/>
      <c r="U20" s="144"/>
      <c r="V20" s="144"/>
      <c r="W20" s="142"/>
      <c r="X20" s="127"/>
      <c r="Z20" s="140"/>
      <c r="AA20" s="139"/>
      <c r="AB20" s="139"/>
      <c r="AC20" s="139"/>
      <c r="AD20" s="44" t="s">
        <v>46</v>
      </c>
      <c r="AE20" s="39">
        <v>50</v>
      </c>
      <c r="AF20" s="40">
        <v>59</v>
      </c>
      <c r="AG20" s="34">
        <v>1.03E-2</v>
      </c>
      <c r="AH20" s="27">
        <v>2.1899999999999999E-2</v>
      </c>
      <c r="AI20" s="27">
        <v>0.4</v>
      </c>
    </row>
    <row r="21" spans="1:36" s="43" customFormat="1" ht="15" customHeight="1" x14ac:dyDescent="0.25">
      <c r="A21" s="140"/>
      <c r="B21" s="140"/>
      <c r="C21" s="140"/>
      <c r="D21" s="140"/>
      <c r="E21" s="141"/>
      <c r="F21" s="141"/>
      <c r="G21" s="141"/>
      <c r="H21" s="140"/>
      <c r="I21" s="140"/>
      <c r="J21" s="140"/>
      <c r="K21" s="142"/>
      <c r="L21" s="140"/>
      <c r="M21" s="140"/>
      <c r="N21" s="140"/>
      <c r="O21" s="143"/>
      <c r="P21" s="140"/>
      <c r="Q21" s="144"/>
      <c r="R21" s="143"/>
      <c r="S21" s="143"/>
      <c r="T21" s="140"/>
      <c r="U21" s="144"/>
      <c r="V21" s="144"/>
      <c r="W21" s="142"/>
      <c r="X21" s="127"/>
      <c r="Z21" s="145"/>
      <c r="AA21" s="139"/>
      <c r="AB21" s="139"/>
      <c r="AC21" s="139"/>
      <c r="AD21" s="44" t="s">
        <v>156</v>
      </c>
      <c r="AE21" s="39">
        <v>24.34</v>
      </c>
      <c r="AF21" s="40">
        <v>25.77</v>
      </c>
      <c r="AG21" s="34">
        <v>5.0000000000000001E-3</v>
      </c>
      <c r="AH21" s="27">
        <v>9.5999999999999992E-3</v>
      </c>
      <c r="AI21" s="27">
        <v>0.4</v>
      </c>
    </row>
    <row r="22" spans="1:36" s="43" customFormat="1" ht="15" customHeight="1" x14ac:dyDescent="0.25">
      <c r="A22" s="140"/>
      <c r="B22" s="140"/>
      <c r="C22" s="140"/>
      <c r="D22" s="140"/>
      <c r="E22" s="141"/>
      <c r="F22" s="141"/>
      <c r="G22" s="141"/>
      <c r="H22" s="140"/>
      <c r="I22" s="140"/>
      <c r="J22" s="140"/>
      <c r="K22" s="142"/>
      <c r="L22" s="140"/>
      <c r="M22" s="140"/>
      <c r="N22" s="140"/>
      <c r="O22" s="143"/>
      <c r="P22" s="140"/>
      <c r="Q22" s="144"/>
      <c r="R22" s="143"/>
      <c r="S22" s="143"/>
      <c r="T22" s="140"/>
      <c r="U22" s="144"/>
      <c r="V22" s="144"/>
      <c r="W22" s="142"/>
      <c r="X22" s="127"/>
      <c r="Z22" s="140"/>
      <c r="AA22" s="139"/>
      <c r="AB22" s="139"/>
      <c r="AC22" s="139"/>
      <c r="AD22" s="44" t="s">
        <v>154</v>
      </c>
      <c r="AE22" s="39">
        <v>24.34</v>
      </c>
      <c r="AF22" s="40">
        <v>25.77</v>
      </c>
      <c r="AG22" s="34">
        <v>5.0000000000000001E-3</v>
      </c>
      <c r="AH22" s="27">
        <v>9.5999999999999992E-3</v>
      </c>
      <c r="AI22" s="27">
        <v>0.4</v>
      </c>
    </row>
    <row r="23" spans="1:36" s="43" customFormat="1" ht="15" customHeight="1" x14ac:dyDescent="0.25">
      <c r="A23" s="140"/>
      <c r="B23" s="140"/>
      <c r="C23" s="140"/>
      <c r="D23" s="140"/>
      <c r="E23" s="141"/>
      <c r="F23" s="141"/>
      <c r="G23" s="141"/>
      <c r="H23" s="140"/>
      <c r="I23" s="140"/>
      <c r="J23" s="140"/>
      <c r="K23" s="142"/>
      <c r="L23" s="140"/>
      <c r="M23" s="140"/>
      <c r="N23" s="140"/>
      <c r="O23" s="143"/>
      <c r="P23" s="140"/>
      <c r="Q23" s="144"/>
      <c r="R23" s="143"/>
      <c r="S23" s="143"/>
      <c r="T23" s="140"/>
      <c r="U23" s="144"/>
      <c r="V23" s="144"/>
      <c r="W23" s="142"/>
      <c r="X23" s="127"/>
      <c r="Z23" s="140"/>
      <c r="AA23" s="139"/>
      <c r="AB23" s="139"/>
      <c r="AC23" s="139"/>
      <c r="AD23" s="44" t="s">
        <v>124</v>
      </c>
      <c r="AE23" s="39">
        <v>24.34</v>
      </c>
      <c r="AF23" s="40">
        <v>25.77</v>
      </c>
      <c r="AG23" s="34">
        <v>5.0000000000000001E-3</v>
      </c>
      <c r="AH23" s="27">
        <v>9.5999999999999992E-3</v>
      </c>
      <c r="AI23" s="27">
        <v>0.4</v>
      </c>
    </row>
    <row r="24" spans="1:36" s="43" customFormat="1" ht="15" customHeight="1" x14ac:dyDescent="0.25">
      <c r="A24" s="140"/>
      <c r="B24" s="140"/>
      <c r="C24" s="140"/>
      <c r="D24" s="140"/>
      <c r="E24" s="141"/>
      <c r="F24" s="141"/>
      <c r="G24" s="141"/>
      <c r="H24" s="140"/>
      <c r="I24" s="140"/>
      <c r="J24" s="140"/>
      <c r="K24" s="142"/>
      <c r="L24" s="140"/>
      <c r="M24" s="140"/>
      <c r="N24" s="140"/>
      <c r="O24" s="143"/>
      <c r="P24" s="140"/>
      <c r="Q24" s="144"/>
      <c r="R24" s="143"/>
      <c r="S24" s="143"/>
      <c r="T24" s="140"/>
      <c r="U24" s="144"/>
      <c r="V24" s="144"/>
      <c r="W24" s="142"/>
      <c r="X24" s="127"/>
      <c r="Y24" s="101"/>
      <c r="Z24" s="96"/>
      <c r="AA24" s="102"/>
      <c r="AB24" s="102"/>
      <c r="AC24" s="139"/>
      <c r="AD24" s="44" t="s">
        <v>40</v>
      </c>
      <c r="AE24" s="39">
        <v>48.02</v>
      </c>
      <c r="AF24" s="40">
        <v>55.59</v>
      </c>
      <c r="AG24" s="34">
        <v>9.9000000000000008E-3</v>
      </c>
      <c r="AH24" s="27">
        <v>2.07E-2</v>
      </c>
      <c r="AI24" s="27">
        <v>0.4</v>
      </c>
    </row>
    <row r="25" spans="1:36" s="43" customFormat="1" ht="15" customHeight="1" x14ac:dyDescent="0.25">
      <c r="A25" s="140"/>
      <c r="B25" s="140"/>
      <c r="C25" s="140"/>
      <c r="D25" s="140"/>
      <c r="E25" s="141"/>
      <c r="F25" s="141"/>
      <c r="G25" s="141"/>
      <c r="H25" s="140"/>
      <c r="I25" s="140"/>
      <c r="J25" s="140"/>
      <c r="K25" s="142"/>
      <c r="L25" s="140"/>
      <c r="M25" s="140"/>
      <c r="N25" s="140"/>
      <c r="O25" s="143"/>
      <c r="P25" s="140"/>
      <c r="Q25" s="144"/>
      <c r="R25" s="143"/>
      <c r="S25" s="143"/>
      <c r="T25" s="140"/>
      <c r="U25" s="144"/>
      <c r="V25" s="144"/>
      <c r="W25" s="142"/>
      <c r="X25" s="127"/>
      <c r="Y25" s="101"/>
      <c r="Z25" s="96"/>
      <c r="AA25" s="102"/>
      <c r="AB25" s="102"/>
      <c r="AC25" s="139"/>
      <c r="AD25" s="44" t="s">
        <v>38</v>
      </c>
      <c r="AE25" s="39">
        <v>50</v>
      </c>
      <c r="AF25" s="40">
        <v>59</v>
      </c>
      <c r="AG25" s="34">
        <v>1.03E-2</v>
      </c>
      <c r="AH25" s="27">
        <v>2.1899999999999999E-2</v>
      </c>
      <c r="AI25" s="27">
        <v>0.4</v>
      </c>
    </row>
    <row r="26" spans="1:36" s="43" customFormat="1" ht="15" customHeight="1" x14ac:dyDescent="0.25">
      <c r="A26" s="140"/>
      <c r="B26" s="140"/>
      <c r="C26" s="140"/>
      <c r="D26" s="140"/>
      <c r="E26" s="141"/>
      <c r="F26" s="141"/>
      <c r="G26" s="141"/>
      <c r="H26" s="140"/>
      <c r="I26" s="140"/>
      <c r="J26" s="140"/>
      <c r="K26" s="142"/>
      <c r="L26" s="140"/>
      <c r="M26" s="140"/>
      <c r="N26" s="140"/>
      <c r="O26" s="143"/>
      <c r="P26" s="140"/>
      <c r="Q26" s="144"/>
      <c r="R26" s="143"/>
      <c r="S26" s="143"/>
      <c r="T26" s="140"/>
      <c r="U26" s="144"/>
      <c r="V26" s="144"/>
      <c r="W26" s="142"/>
      <c r="X26" s="127"/>
      <c r="Y26" s="101"/>
      <c r="Z26" s="96"/>
      <c r="AA26" s="102"/>
      <c r="AB26" s="102"/>
      <c r="AC26" s="139"/>
      <c r="AD26" s="44" t="s">
        <v>41</v>
      </c>
      <c r="AE26" s="39">
        <v>18.18</v>
      </c>
      <c r="AF26" s="40">
        <v>35.08</v>
      </c>
      <c r="AG26" s="34">
        <v>3.8E-3</v>
      </c>
      <c r="AH26" s="27">
        <v>1.3100000000000001E-2</v>
      </c>
      <c r="AI26" s="27">
        <v>0.4</v>
      </c>
    </row>
    <row r="27" spans="1:36" s="43" customFormat="1" ht="15" customHeight="1" x14ac:dyDescent="0.25">
      <c r="A27" s="140"/>
      <c r="B27" s="140"/>
      <c r="C27" s="140"/>
      <c r="D27" s="140"/>
      <c r="E27" s="141"/>
      <c r="F27" s="141"/>
      <c r="G27" s="141"/>
      <c r="H27" s="140"/>
      <c r="I27" s="140"/>
      <c r="J27" s="140"/>
      <c r="K27" s="142"/>
      <c r="L27" s="140"/>
      <c r="M27" s="140"/>
      <c r="N27" s="140"/>
      <c r="O27" s="143"/>
      <c r="P27" s="140"/>
      <c r="Q27" s="144"/>
      <c r="R27" s="143"/>
      <c r="S27" s="143"/>
      <c r="T27" s="140"/>
      <c r="U27" s="144"/>
      <c r="V27" s="144"/>
      <c r="W27" s="142"/>
      <c r="X27" s="127"/>
      <c r="Y27" s="101"/>
      <c r="Z27" s="96"/>
      <c r="AA27" s="102"/>
      <c r="AB27" s="102"/>
      <c r="AC27" s="139"/>
      <c r="AD27" s="44" t="s">
        <v>35</v>
      </c>
      <c r="AE27" s="39">
        <v>15.25</v>
      </c>
      <c r="AF27" s="40">
        <v>25.25</v>
      </c>
      <c r="AG27" s="34">
        <v>2.8999999999999998E-3</v>
      </c>
      <c r="AH27" s="27">
        <v>8.6999999999999994E-3</v>
      </c>
      <c r="AI27" s="27">
        <v>0.35</v>
      </c>
    </row>
    <row r="28" spans="1:36" s="43" customFormat="1" ht="15" customHeight="1" x14ac:dyDescent="0.25">
      <c r="A28" s="140"/>
      <c r="B28" s="140"/>
      <c r="C28" s="140"/>
      <c r="D28" s="140"/>
      <c r="E28" s="141"/>
      <c r="F28" s="141"/>
      <c r="G28" s="141"/>
      <c r="H28" s="140"/>
      <c r="I28" s="140"/>
      <c r="J28" s="140"/>
      <c r="K28" s="142"/>
      <c r="L28" s="140"/>
      <c r="M28" s="140"/>
      <c r="N28" s="140"/>
      <c r="O28" s="143"/>
      <c r="P28" s="140"/>
      <c r="Q28" s="144"/>
      <c r="R28" s="143"/>
      <c r="S28" s="143"/>
      <c r="T28" s="140"/>
      <c r="U28" s="144"/>
      <c r="V28" s="144"/>
      <c r="W28" s="142"/>
      <c r="X28" s="127"/>
      <c r="Y28" s="101"/>
      <c r="Z28" s="96"/>
      <c r="AA28" s="102"/>
      <c r="AB28" s="102"/>
      <c r="AC28" s="139"/>
      <c r="AD28" s="44" t="s">
        <v>127</v>
      </c>
      <c r="AE28" s="39">
        <v>13.94</v>
      </c>
      <c r="AF28" s="40">
        <v>34.08</v>
      </c>
      <c r="AG28" s="34">
        <v>2.8999999999999998E-3</v>
      </c>
      <c r="AH28" s="27">
        <v>1.2699999999999999E-2</v>
      </c>
      <c r="AI28" s="27">
        <v>0.4</v>
      </c>
    </row>
    <row r="29" spans="1:36" s="43" customFormat="1" ht="15" customHeight="1" x14ac:dyDescent="0.25">
      <c r="A29" s="140"/>
      <c r="B29" s="140"/>
      <c r="C29" s="140"/>
      <c r="D29" s="140"/>
      <c r="E29" s="141"/>
      <c r="F29" s="141"/>
      <c r="G29" s="141"/>
      <c r="H29" s="140"/>
      <c r="I29" s="140"/>
      <c r="J29" s="140"/>
      <c r="K29" s="142"/>
      <c r="L29" s="140"/>
      <c r="M29" s="140"/>
      <c r="N29" s="140"/>
      <c r="O29" s="143"/>
      <c r="P29" s="140"/>
      <c r="Q29" s="144"/>
      <c r="R29" s="143"/>
      <c r="S29" s="143"/>
      <c r="T29" s="140"/>
      <c r="U29" s="144"/>
      <c r="V29" s="144"/>
      <c r="W29" s="142"/>
      <c r="X29" s="127"/>
      <c r="Y29" s="101"/>
      <c r="Z29" s="96"/>
      <c r="AA29" s="102"/>
      <c r="AB29" s="102"/>
      <c r="AC29" s="139"/>
      <c r="AD29" s="44" t="s">
        <v>23</v>
      </c>
      <c r="AE29" s="39">
        <v>55</v>
      </c>
      <c r="AF29" s="40">
        <v>66</v>
      </c>
      <c r="AG29" s="34">
        <v>1.1299999999999999E-2</v>
      </c>
      <c r="AH29" s="27">
        <v>2.4500000000000001E-2</v>
      </c>
      <c r="AI29" s="27">
        <v>0.4</v>
      </c>
    </row>
    <row r="30" spans="1:36" s="43" customFormat="1" ht="15" customHeight="1" x14ac:dyDescent="0.25">
      <c r="A30" s="96"/>
      <c r="B30" s="96"/>
      <c r="C30" s="96"/>
      <c r="D30" s="96"/>
      <c r="E30" s="97"/>
      <c r="F30" s="97"/>
      <c r="G30" s="97"/>
      <c r="H30" s="96"/>
      <c r="I30" s="96"/>
      <c r="J30" s="96"/>
      <c r="K30" s="98"/>
      <c r="L30" s="96"/>
      <c r="M30" s="96"/>
      <c r="N30" s="96"/>
      <c r="O30" s="99"/>
      <c r="P30" s="96"/>
      <c r="Q30" s="100"/>
      <c r="R30" s="99"/>
      <c r="S30" s="99"/>
      <c r="T30" s="96"/>
      <c r="U30" s="100"/>
      <c r="V30" s="100"/>
      <c r="W30" s="98"/>
      <c r="X30" s="127"/>
      <c r="Y30" s="101"/>
      <c r="Z30" s="96"/>
      <c r="AA30" s="102"/>
      <c r="AB30" s="102"/>
      <c r="AC30" s="139"/>
      <c r="AD30" s="44" t="s">
        <v>163</v>
      </c>
      <c r="AE30" s="30">
        <v>42.13</v>
      </c>
      <c r="AF30" s="31">
        <v>53.43</v>
      </c>
      <c r="AG30" s="35">
        <v>8.6999999999999994E-3</v>
      </c>
      <c r="AH30" s="28">
        <v>1.9900000000000001E-2</v>
      </c>
      <c r="AI30" s="28">
        <v>0.4</v>
      </c>
    </row>
    <row r="31" spans="1:36" s="101" customFormat="1" ht="15" customHeight="1" x14ac:dyDescent="0.25">
      <c r="A31" s="96"/>
      <c r="B31" s="96"/>
      <c r="C31" s="96"/>
      <c r="D31" s="96"/>
      <c r="E31" s="97"/>
      <c r="F31" s="97"/>
      <c r="G31" s="97"/>
      <c r="H31" s="96"/>
      <c r="I31" s="96"/>
      <c r="J31" s="96"/>
      <c r="K31" s="98"/>
      <c r="L31" s="96"/>
      <c r="M31" s="96"/>
      <c r="N31" s="96"/>
      <c r="O31" s="99"/>
      <c r="P31" s="96"/>
      <c r="Q31" s="100"/>
      <c r="R31" s="99"/>
      <c r="S31" s="99"/>
      <c r="T31" s="96"/>
      <c r="U31" s="100"/>
      <c r="V31" s="100"/>
      <c r="W31" s="98"/>
      <c r="X31" s="114"/>
      <c r="Z31" s="96"/>
      <c r="AA31" s="102"/>
      <c r="AB31" s="102"/>
      <c r="AC31" s="102"/>
      <c r="AD31" s="43"/>
      <c r="AE31" s="43"/>
      <c r="AF31" s="43"/>
      <c r="AG31" s="43"/>
      <c r="AH31" s="43"/>
      <c r="AI31" s="43"/>
      <c r="AJ31" s="43"/>
    </row>
    <row r="32" spans="1:36" s="101" customFormat="1" ht="15" customHeight="1" x14ac:dyDescent="0.25">
      <c r="A32" s="96"/>
      <c r="B32" s="96"/>
      <c r="C32" s="96"/>
      <c r="D32" s="96"/>
      <c r="E32" s="97"/>
      <c r="F32" s="97"/>
      <c r="G32" s="97"/>
      <c r="H32" s="96"/>
      <c r="I32" s="96"/>
      <c r="J32" s="96"/>
      <c r="K32" s="98"/>
      <c r="L32" s="96"/>
      <c r="M32" s="96"/>
      <c r="N32" s="96"/>
      <c r="O32" s="99"/>
      <c r="P32" s="96"/>
      <c r="Q32" s="100"/>
      <c r="R32" s="99"/>
      <c r="S32" s="99"/>
      <c r="T32" s="96"/>
      <c r="U32" s="100"/>
      <c r="V32" s="100"/>
      <c r="W32" s="98"/>
      <c r="X32" s="114"/>
      <c r="Z32" s="96"/>
      <c r="AA32" s="102"/>
      <c r="AB32" s="102"/>
      <c r="AC32" s="102"/>
      <c r="AD32" s="43"/>
      <c r="AE32" s="43"/>
      <c r="AF32" s="43"/>
      <c r="AG32" s="43"/>
      <c r="AH32" s="43"/>
      <c r="AI32" s="43"/>
      <c r="AJ32" s="43"/>
    </row>
    <row r="33" spans="1:36" s="101" customFormat="1" ht="15" customHeight="1" x14ac:dyDescent="0.25">
      <c r="A33" s="96"/>
      <c r="B33" s="96"/>
      <c r="C33" s="96"/>
      <c r="D33" s="96"/>
      <c r="E33" s="97"/>
      <c r="F33" s="97"/>
      <c r="G33" s="97"/>
      <c r="H33" s="96"/>
      <c r="I33" s="96"/>
      <c r="J33" s="96"/>
      <c r="K33" s="98"/>
      <c r="L33" s="96"/>
      <c r="M33" s="96"/>
      <c r="N33" s="96"/>
      <c r="O33" s="99"/>
      <c r="P33" s="96"/>
      <c r="Q33" s="100"/>
      <c r="R33" s="99"/>
      <c r="S33" s="99"/>
      <c r="T33" s="96"/>
      <c r="U33" s="100"/>
      <c r="V33" s="100"/>
      <c r="W33" s="98"/>
      <c r="X33" s="114"/>
      <c r="Z33" s="96"/>
      <c r="AA33" s="102"/>
      <c r="AB33" s="102"/>
      <c r="AC33" s="102"/>
      <c r="AD33" s="43"/>
      <c r="AE33" s="43"/>
      <c r="AF33" s="43"/>
      <c r="AG33" s="43"/>
      <c r="AH33" s="43"/>
      <c r="AI33" s="43"/>
      <c r="AJ33" s="43"/>
    </row>
    <row r="34" spans="1:36" s="101" customFormat="1" ht="15" customHeight="1" x14ac:dyDescent="0.25">
      <c r="A34" s="96"/>
      <c r="B34" s="96"/>
      <c r="C34" s="96"/>
      <c r="D34" s="96"/>
      <c r="E34" s="97"/>
      <c r="F34" s="97"/>
      <c r="G34" s="97"/>
      <c r="H34" s="96"/>
      <c r="I34" s="96"/>
      <c r="J34" s="96"/>
      <c r="K34" s="98"/>
      <c r="L34" s="96"/>
      <c r="M34" s="96"/>
      <c r="N34" s="96"/>
      <c r="O34" s="99"/>
      <c r="P34" s="96"/>
      <c r="Q34" s="100"/>
      <c r="R34" s="99"/>
      <c r="S34" s="99"/>
      <c r="T34" s="96"/>
      <c r="U34" s="100"/>
      <c r="V34" s="100"/>
      <c r="W34" s="98"/>
      <c r="X34" s="114"/>
      <c r="Z34" s="96"/>
      <c r="AA34" s="102"/>
      <c r="AB34" s="102"/>
      <c r="AC34" s="102"/>
      <c r="AD34" s="43"/>
      <c r="AE34" s="43"/>
      <c r="AF34" s="43"/>
      <c r="AG34" s="43"/>
      <c r="AH34" s="43"/>
      <c r="AI34" s="43"/>
    </row>
    <row r="35" spans="1:36" s="101" customFormat="1" ht="15" customHeight="1" x14ac:dyDescent="0.25">
      <c r="A35" s="96"/>
      <c r="B35" s="96"/>
      <c r="C35" s="96"/>
      <c r="D35" s="96"/>
      <c r="E35" s="97"/>
      <c r="F35" s="97"/>
      <c r="G35" s="97"/>
      <c r="H35" s="96"/>
      <c r="I35" s="96"/>
      <c r="J35" s="96"/>
      <c r="K35" s="98"/>
      <c r="L35" s="96"/>
      <c r="M35" s="96"/>
      <c r="N35" s="96"/>
      <c r="O35" s="99"/>
      <c r="P35" s="96"/>
      <c r="Q35" s="100"/>
      <c r="R35" s="99"/>
      <c r="S35" s="99"/>
      <c r="T35" s="96"/>
      <c r="U35" s="100"/>
      <c r="V35" s="100"/>
      <c r="W35" s="98"/>
      <c r="X35" s="114"/>
      <c r="Z35" s="96"/>
      <c r="AA35" s="102"/>
      <c r="AB35" s="102"/>
      <c r="AC35" s="102"/>
      <c r="AD35" s="43"/>
      <c r="AE35" s="43"/>
      <c r="AF35" s="43"/>
      <c r="AG35" s="43"/>
      <c r="AH35" s="43"/>
      <c r="AI35" s="43"/>
    </row>
    <row r="36" spans="1:36" s="101" customFormat="1" ht="15" customHeight="1" x14ac:dyDescent="0.25">
      <c r="A36" s="96"/>
      <c r="B36" s="96"/>
      <c r="C36" s="96"/>
      <c r="D36" s="96"/>
      <c r="E36" s="97"/>
      <c r="F36" s="97"/>
      <c r="G36" s="97"/>
      <c r="H36" s="96"/>
      <c r="I36" s="96"/>
      <c r="J36" s="96"/>
      <c r="K36" s="98"/>
      <c r="L36" s="96"/>
      <c r="M36" s="96"/>
      <c r="N36" s="96"/>
      <c r="O36" s="99"/>
      <c r="P36" s="96"/>
      <c r="Q36" s="100"/>
      <c r="R36" s="99"/>
      <c r="S36" s="99"/>
      <c r="T36" s="96"/>
      <c r="U36" s="100"/>
      <c r="V36" s="100"/>
      <c r="W36" s="98"/>
      <c r="X36" s="114"/>
      <c r="Z36" s="96"/>
      <c r="AA36" s="102"/>
      <c r="AB36" s="102"/>
      <c r="AC36" s="102"/>
      <c r="AD36" s="43"/>
      <c r="AE36" s="43"/>
      <c r="AF36" s="43"/>
      <c r="AG36" s="43"/>
      <c r="AH36" s="43"/>
      <c r="AI36" s="43"/>
    </row>
    <row r="37" spans="1:36" s="101" customFormat="1" ht="15" customHeight="1" x14ac:dyDescent="0.25">
      <c r="A37" s="96"/>
      <c r="B37" s="96"/>
      <c r="C37" s="96"/>
      <c r="D37" s="96"/>
      <c r="E37" s="97"/>
      <c r="F37" s="97"/>
      <c r="G37" s="97"/>
      <c r="H37" s="96"/>
      <c r="I37" s="96"/>
      <c r="J37" s="96"/>
      <c r="K37" s="98"/>
      <c r="L37" s="96"/>
      <c r="M37" s="96"/>
      <c r="N37" s="96"/>
      <c r="O37" s="99"/>
      <c r="P37" s="96"/>
      <c r="Q37" s="100"/>
      <c r="R37" s="99"/>
      <c r="S37" s="99"/>
      <c r="T37" s="96"/>
      <c r="U37" s="100"/>
      <c r="V37" s="100"/>
      <c r="W37" s="99"/>
      <c r="X37" s="114"/>
      <c r="Z37" s="96"/>
      <c r="AA37" s="102"/>
      <c r="AB37" s="102"/>
      <c r="AC37" s="102"/>
      <c r="AD37" s="43"/>
      <c r="AE37" s="43"/>
      <c r="AF37" s="43"/>
      <c r="AG37" s="43"/>
      <c r="AH37" s="43"/>
      <c r="AI37" s="43"/>
    </row>
    <row r="38" spans="1:36" s="101" customFormat="1" ht="15" customHeight="1" x14ac:dyDescent="0.25">
      <c r="A38" s="96"/>
      <c r="B38" s="96"/>
      <c r="C38" s="96"/>
      <c r="D38" s="96"/>
      <c r="E38" s="97"/>
      <c r="F38" s="97"/>
      <c r="G38" s="97"/>
      <c r="H38" s="96"/>
      <c r="I38" s="96"/>
      <c r="J38" s="96"/>
      <c r="K38" s="98"/>
      <c r="L38" s="96"/>
      <c r="M38" s="96"/>
      <c r="N38" s="96"/>
      <c r="O38" s="99"/>
      <c r="P38" s="96"/>
      <c r="Q38" s="100"/>
      <c r="R38" s="99"/>
      <c r="S38" s="99"/>
      <c r="T38" s="96"/>
      <c r="U38" s="100"/>
      <c r="V38" s="100"/>
      <c r="W38" s="98"/>
      <c r="X38" s="114"/>
      <c r="Z38" s="96"/>
      <c r="AA38" s="102"/>
      <c r="AB38" s="102"/>
      <c r="AC38" s="102"/>
    </row>
    <row r="39" spans="1:36" s="101" customFormat="1" ht="15" customHeight="1" x14ac:dyDescent="0.25">
      <c r="A39" s="96"/>
      <c r="B39" s="96"/>
      <c r="C39" s="96"/>
      <c r="D39" s="96"/>
      <c r="E39" s="97"/>
      <c r="F39" s="97"/>
      <c r="G39" s="97"/>
      <c r="H39" s="96"/>
      <c r="I39" s="96"/>
      <c r="J39" s="96"/>
      <c r="K39" s="99"/>
      <c r="L39" s="96"/>
      <c r="M39" s="96"/>
      <c r="N39" s="96"/>
      <c r="O39" s="98"/>
      <c r="P39" s="96"/>
      <c r="Q39" s="100"/>
      <c r="R39" s="99"/>
      <c r="S39" s="99"/>
      <c r="T39" s="96"/>
      <c r="U39" s="100"/>
      <c r="V39" s="100"/>
      <c r="W39" s="99"/>
      <c r="X39" s="114"/>
      <c r="Z39" s="96"/>
      <c r="AA39" s="102"/>
      <c r="AB39" s="102"/>
      <c r="AC39" s="102"/>
    </row>
    <row r="40" spans="1:36" s="101" customFormat="1" ht="12.75" x14ac:dyDescent="0.2">
      <c r="A40" s="96"/>
      <c r="B40" s="96"/>
      <c r="C40" s="96"/>
      <c r="D40" s="96"/>
      <c r="E40" s="97"/>
      <c r="F40" s="97"/>
      <c r="G40" s="97"/>
      <c r="H40" s="96"/>
      <c r="I40" s="96"/>
      <c r="J40" s="96"/>
      <c r="K40" s="99"/>
      <c r="L40" s="96"/>
      <c r="M40" s="96"/>
      <c r="N40" s="96"/>
      <c r="O40" s="98"/>
      <c r="P40" s="96"/>
      <c r="Q40" s="100"/>
      <c r="R40" s="99"/>
      <c r="S40" s="99"/>
      <c r="T40" s="96"/>
      <c r="U40" s="100"/>
      <c r="V40" s="100"/>
      <c r="W40" s="98"/>
      <c r="X40" s="220"/>
      <c r="Z40" s="96"/>
      <c r="AA40" s="102"/>
      <c r="AB40" s="102"/>
      <c r="AC40" s="102"/>
    </row>
    <row r="41" spans="1:36" s="101" customFormat="1" ht="12.75" x14ac:dyDescent="0.2">
      <c r="A41" s="96"/>
      <c r="B41" s="96"/>
      <c r="C41" s="96"/>
      <c r="D41" s="96"/>
      <c r="E41" s="97"/>
      <c r="F41" s="97"/>
      <c r="G41" s="97"/>
      <c r="H41" s="96"/>
      <c r="I41" s="96"/>
      <c r="J41" s="96"/>
      <c r="K41" s="99"/>
      <c r="L41" s="96"/>
      <c r="M41" s="96"/>
      <c r="N41" s="96"/>
      <c r="O41" s="98"/>
      <c r="P41" s="96"/>
      <c r="Q41" s="100"/>
      <c r="R41" s="99"/>
      <c r="S41" s="99"/>
      <c r="T41" s="96"/>
      <c r="U41" s="100"/>
      <c r="V41" s="100"/>
      <c r="W41" s="98"/>
      <c r="X41" s="220"/>
      <c r="Z41" s="96"/>
      <c r="AA41" s="102"/>
      <c r="AB41" s="102"/>
      <c r="AC41" s="102"/>
    </row>
    <row r="42" spans="1:36" s="101" customFormat="1" ht="12.75" x14ac:dyDescent="0.2">
      <c r="A42" s="96"/>
      <c r="B42" s="96"/>
      <c r="C42" s="96"/>
      <c r="D42" s="96"/>
      <c r="E42" s="97"/>
      <c r="F42" s="97"/>
      <c r="G42" s="97"/>
      <c r="H42" s="96"/>
      <c r="I42" s="96"/>
      <c r="J42" s="96"/>
      <c r="K42" s="99"/>
      <c r="L42" s="96"/>
      <c r="M42" s="96"/>
      <c r="N42" s="96"/>
      <c r="O42" s="98"/>
      <c r="P42" s="96"/>
      <c r="Q42" s="100"/>
      <c r="R42" s="99"/>
      <c r="S42" s="99"/>
      <c r="T42" s="96"/>
      <c r="U42" s="100"/>
      <c r="V42" s="100"/>
      <c r="W42" s="99"/>
      <c r="X42" s="220"/>
      <c r="Z42" s="96"/>
      <c r="AA42" s="102"/>
      <c r="AB42" s="102"/>
      <c r="AC42" s="102"/>
    </row>
    <row r="43" spans="1:36" s="101" customFormat="1" ht="12.75" x14ac:dyDescent="0.2">
      <c r="A43" s="96"/>
      <c r="B43" s="96"/>
      <c r="C43" s="96"/>
      <c r="D43" s="96"/>
      <c r="E43" s="97"/>
      <c r="F43" s="97"/>
      <c r="G43" s="97"/>
      <c r="H43" s="96"/>
      <c r="I43" s="96"/>
      <c r="J43" s="96"/>
      <c r="K43" s="99"/>
      <c r="L43" s="96"/>
      <c r="M43" s="96"/>
      <c r="N43" s="96"/>
      <c r="O43" s="98"/>
      <c r="P43" s="96"/>
      <c r="Q43" s="100"/>
      <c r="R43" s="99"/>
      <c r="S43" s="99"/>
      <c r="T43" s="96"/>
      <c r="U43" s="100"/>
      <c r="V43" s="100"/>
      <c r="W43" s="98"/>
      <c r="X43" s="220"/>
      <c r="Z43" s="96"/>
      <c r="AA43" s="102"/>
      <c r="AB43" s="102"/>
      <c r="AC43" s="102"/>
    </row>
    <row r="44" spans="1:36" s="101" customFormat="1" ht="12.75" x14ac:dyDescent="0.2">
      <c r="A44" s="96"/>
      <c r="B44" s="96"/>
      <c r="C44" s="96"/>
      <c r="D44" s="96"/>
      <c r="E44" s="97"/>
      <c r="F44" s="97"/>
      <c r="G44" s="97"/>
      <c r="H44" s="96"/>
      <c r="I44" s="96"/>
      <c r="J44" s="96"/>
      <c r="K44" s="99"/>
      <c r="L44" s="96"/>
      <c r="M44" s="96"/>
      <c r="N44" s="96"/>
      <c r="O44" s="98"/>
      <c r="P44" s="96"/>
      <c r="Q44" s="100"/>
      <c r="R44" s="99"/>
      <c r="S44" s="99"/>
      <c r="T44" s="96"/>
      <c r="U44" s="100"/>
      <c r="V44" s="100"/>
      <c r="W44" s="98"/>
      <c r="X44" s="220"/>
      <c r="Z44" s="96"/>
      <c r="AA44" s="102"/>
      <c r="AB44" s="102"/>
      <c r="AC44" s="102"/>
    </row>
    <row r="45" spans="1:36" s="101" customFormat="1" ht="12.75" x14ac:dyDescent="0.2">
      <c r="A45" s="96"/>
      <c r="B45" s="96"/>
      <c r="C45" s="96"/>
      <c r="D45" s="96"/>
      <c r="E45" s="97"/>
      <c r="F45" s="97"/>
      <c r="G45" s="97"/>
      <c r="H45" s="96"/>
      <c r="I45" s="96"/>
      <c r="J45" s="96"/>
      <c r="K45" s="99"/>
      <c r="L45" s="96"/>
      <c r="M45" s="96"/>
      <c r="N45" s="96"/>
      <c r="O45" s="98"/>
      <c r="P45" s="96"/>
      <c r="Q45" s="100"/>
      <c r="R45" s="99"/>
      <c r="S45" s="99"/>
      <c r="T45" s="96"/>
      <c r="U45" s="100"/>
      <c r="V45" s="100"/>
      <c r="W45" s="99"/>
      <c r="X45" s="220"/>
      <c r="Z45" s="96"/>
      <c r="AA45" s="102"/>
      <c r="AB45" s="102"/>
      <c r="AC45" s="102"/>
    </row>
    <row r="46" spans="1:36" s="101" customFormat="1" ht="12.75" x14ac:dyDescent="0.2">
      <c r="A46" s="96"/>
      <c r="B46" s="96"/>
      <c r="C46" s="96"/>
      <c r="D46" s="96"/>
      <c r="E46" s="97"/>
      <c r="F46" s="97"/>
      <c r="G46" s="97"/>
      <c r="H46" s="96"/>
      <c r="I46" s="96"/>
      <c r="J46" s="96"/>
      <c r="K46" s="99"/>
      <c r="L46" s="96"/>
      <c r="M46" s="96"/>
      <c r="N46" s="96"/>
      <c r="O46" s="98"/>
      <c r="P46" s="96"/>
      <c r="Q46" s="100"/>
      <c r="R46" s="99"/>
      <c r="S46" s="99"/>
      <c r="T46" s="96"/>
      <c r="U46" s="100"/>
      <c r="V46" s="100"/>
      <c r="W46" s="98"/>
      <c r="X46" s="220"/>
      <c r="Z46" s="96"/>
      <c r="AA46" s="102"/>
      <c r="AB46" s="102"/>
      <c r="AC46" s="102"/>
    </row>
    <row r="47" spans="1:36" s="101" customFormat="1" ht="12.75" x14ac:dyDescent="0.2">
      <c r="A47" s="96"/>
      <c r="B47" s="96"/>
      <c r="C47" s="96"/>
      <c r="D47" s="96"/>
      <c r="E47" s="97"/>
      <c r="F47" s="97"/>
      <c r="G47" s="97"/>
      <c r="H47" s="96"/>
      <c r="I47" s="96"/>
      <c r="J47" s="96"/>
      <c r="K47" s="99"/>
      <c r="L47" s="96"/>
      <c r="M47" s="96"/>
      <c r="N47" s="96"/>
      <c r="O47" s="98"/>
      <c r="P47" s="96"/>
      <c r="Q47" s="100"/>
      <c r="R47" s="99"/>
      <c r="S47" s="99"/>
      <c r="T47" s="96"/>
      <c r="U47" s="100"/>
      <c r="V47" s="100"/>
      <c r="W47" s="98"/>
      <c r="X47" s="220"/>
      <c r="Z47" s="96"/>
      <c r="AA47" s="102"/>
      <c r="AB47" s="102"/>
      <c r="AC47" s="102"/>
    </row>
    <row r="48" spans="1:36" s="101" customFormat="1" ht="12.75" x14ac:dyDescent="0.2">
      <c r="A48" s="96"/>
      <c r="B48" s="96"/>
      <c r="C48" s="96"/>
      <c r="D48" s="96"/>
      <c r="E48" s="97"/>
      <c r="F48" s="97"/>
      <c r="G48" s="97"/>
      <c r="H48" s="96"/>
      <c r="I48" s="96"/>
      <c r="J48" s="96"/>
      <c r="K48" s="99"/>
      <c r="L48" s="96"/>
      <c r="M48" s="96"/>
      <c r="N48" s="96"/>
      <c r="O48" s="98"/>
      <c r="P48" s="96"/>
      <c r="Q48" s="100"/>
      <c r="R48" s="99"/>
      <c r="S48" s="99"/>
      <c r="T48" s="96"/>
      <c r="U48" s="100"/>
      <c r="V48" s="100"/>
      <c r="W48" s="99"/>
      <c r="X48" s="220"/>
      <c r="Z48" s="96"/>
      <c r="AA48" s="102"/>
      <c r="AB48" s="102"/>
      <c r="AC48" s="102"/>
    </row>
    <row r="49" spans="1:36" s="101" customFormat="1" ht="12.75" x14ac:dyDescent="0.2">
      <c r="A49" s="96"/>
      <c r="B49" s="96"/>
      <c r="C49" s="96"/>
      <c r="D49" s="96"/>
      <c r="E49" s="97"/>
      <c r="F49" s="97"/>
      <c r="G49" s="97"/>
      <c r="H49" s="96"/>
      <c r="I49" s="96"/>
      <c r="J49" s="96"/>
      <c r="K49" s="99"/>
      <c r="L49" s="96"/>
      <c r="M49" s="96"/>
      <c r="N49" s="96"/>
      <c r="O49" s="98"/>
      <c r="P49" s="96"/>
      <c r="Q49" s="100"/>
      <c r="R49" s="99"/>
      <c r="S49" s="99"/>
      <c r="T49" s="96"/>
      <c r="U49" s="100"/>
      <c r="V49" s="100"/>
      <c r="W49" s="98"/>
      <c r="X49" s="220"/>
      <c r="Z49" s="96"/>
      <c r="AA49" s="102"/>
      <c r="AB49" s="102"/>
      <c r="AC49" s="102"/>
    </row>
    <row r="50" spans="1:36" s="101" customFormat="1" ht="12.75" x14ac:dyDescent="0.2">
      <c r="A50" s="96"/>
      <c r="B50" s="96"/>
      <c r="C50" s="96"/>
      <c r="D50" s="96"/>
      <c r="E50" s="97"/>
      <c r="F50" s="97"/>
      <c r="G50" s="97"/>
      <c r="H50" s="96"/>
      <c r="I50" s="96"/>
      <c r="J50" s="96"/>
      <c r="K50" s="99"/>
      <c r="L50" s="96"/>
      <c r="M50" s="96"/>
      <c r="N50" s="96"/>
      <c r="O50" s="98"/>
      <c r="P50" s="96"/>
      <c r="Q50" s="100"/>
      <c r="R50" s="99"/>
      <c r="S50" s="99"/>
      <c r="T50" s="96"/>
      <c r="U50" s="100"/>
      <c r="V50" s="100"/>
      <c r="W50" s="98"/>
      <c r="X50" s="220"/>
      <c r="Z50" s="96"/>
      <c r="AA50" s="102"/>
      <c r="AB50" s="102"/>
      <c r="AC50" s="102"/>
    </row>
    <row r="51" spans="1:36" s="101" customFormat="1" ht="12.75" x14ac:dyDescent="0.2">
      <c r="A51" s="96"/>
      <c r="B51" s="96"/>
      <c r="C51" s="96"/>
      <c r="D51" s="96"/>
      <c r="E51" s="97"/>
      <c r="F51" s="97"/>
      <c r="G51" s="97"/>
      <c r="H51" s="96"/>
      <c r="I51" s="96"/>
      <c r="J51" s="96"/>
      <c r="K51" s="99"/>
      <c r="L51" s="96"/>
      <c r="M51" s="96"/>
      <c r="N51" s="96"/>
      <c r="O51" s="98"/>
      <c r="P51" s="96"/>
      <c r="Q51" s="100"/>
      <c r="R51" s="99"/>
      <c r="S51" s="99"/>
      <c r="T51" s="96"/>
      <c r="U51" s="100"/>
      <c r="V51" s="100"/>
      <c r="W51" s="99"/>
      <c r="X51" s="220"/>
      <c r="Z51" s="96"/>
      <c r="AA51" s="102"/>
      <c r="AB51" s="102"/>
      <c r="AC51" s="102"/>
    </row>
    <row r="52" spans="1:36" s="101" customFormat="1" ht="12.75" x14ac:dyDescent="0.2">
      <c r="A52" s="96"/>
      <c r="B52" s="96"/>
      <c r="C52" s="96"/>
      <c r="D52" s="96"/>
      <c r="E52" s="97"/>
      <c r="F52" s="97"/>
      <c r="G52" s="97"/>
      <c r="H52" s="96"/>
      <c r="I52" s="96"/>
      <c r="J52" s="96"/>
      <c r="K52" s="99"/>
      <c r="L52" s="96"/>
      <c r="M52" s="96"/>
      <c r="N52" s="96"/>
      <c r="O52" s="98"/>
      <c r="P52" s="96"/>
      <c r="Q52" s="100"/>
      <c r="R52" s="99"/>
      <c r="S52" s="99"/>
      <c r="T52" s="96"/>
      <c r="U52" s="100"/>
      <c r="V52" s="100"/>
      <c r="W52" s="98"/>
      <c r="X52" s="220"/>
      <c r="Z52" s="96"/>
      <c r="AA52" s="102"/>
      <c r="AB52" s="102"/>
      <c r="AC52" s="102"/>
    </row>
    <row r="53" spans="1:36" s="101" customFormat="1" ht="12.75" x14ac:dyDescent="0.2">
      <c r="A53" s="96"/>
      <c r="B53" s="96"/>
      <c r="C53" s="96"/>
      <c r="D53" s="96"/>
      <c r="E53" s="97"/>
      <c r="F53" s="97"/>
      <c r="G53" s="97"/>
      <c r="H53" s="96"/>
      <c r="I53" s="96"/>
      <c r="J53" s="96"/>
      <c r="K53" s="99"/>
      <c r="L53" s="96"/>
      <c r="M53" s="96"/>
      <c r="N53" s="96"/>
      <c r="O53" s="98"/>
      <c r="P53" s="96"/>
      <c r="Q53" s="100"/>
      <c r="R53" s="99"/>
      <c r="S53" s="99"/>
      <c r="T53" s="96"/>
      <c r="U53" s="100"/>
      <c r="V53" s="100"/>
      <c r="W53" s="98"/>
      <c r="X53" s="220"/>
      <c r="Z53" s="96"/>
      <c r="AA53" s="102"/>
      <c r="AB53" s="102"/>
      <c r="AC53" s="102"/>
    </row>
    <row r="54" spans="1:36" s="101" customFormat="1" x14ac:dyDescent="0.2">
      <c r="A54" s="96"/>
      <c r="B54" s="96"/>
      <c r="C54" s="96"/>
      <c r="D54" s="96"/>
      <c r="E54" s="97"/>
      <c r="F54" s="97"/>
      <c r="G54" s="97"/>
      <c r="H54" s="96"/>
      <c r="I54" s="96"/>
      <c r="J54" s="96"/>
      <c r="K54" s="99"/>
      <c r="L54" s="96"/>
      <c r="M54" s="96"/>
      <c r="N54" s="96"/>
      <c r="O54" s="98"/>
      <c r="P54" s="96"/>
      <c r="Q54" s="100"/>
      <c r="R54" s="99"/>
      <c r="S54" s="99"/>
      <c r="T54" s="96"/>
      <c r="U54" s="100"/>
      <c r="V54" s="100"/>
      <c r="W54" s="99"/>
      <c r="X54" s="220"/>
      <c r="Z54" s="96"/>
      <c r="AA54" s="102"/>
      <c r="AB54" s="102"/>
      <c r="AC54" s="102"/>
      <c r="AJ54" s="43"/>
    </row>
    <row r="55" spans="1:36" s="101" customFormat="1" x14ac:dyDescent="0.2">
      <c r="A55" s="96"/>
      <c r="B55" s="96"/>
      <c r="C55" s="96"/>
      <c r="D55" s="96"/>
      <c r="E55" s="97"/>
      <c r="F55" s="97"/>
      <c r="G55" s="97"/>
      <c r="H55" s="96"/>
      <c r="I55" s="96"/>
      <c r="J55" s="96"/>
      <c r="K55" s="99"/>
      <c r="L55" s="96"/>
      <c r="M55" s="96"/>
      <c r="N55" s="96"/>
      <c r="O55" s="98"/>
      <c r="P55" s="96"/>
      <c r="Q55" s="100"/>
      <c r="R55" s="99"/>
      <c r="S55" s="99"/>
      <c r="T55" s="96"/>
      <c r="U55" s="100"/>
      <c r="V55" s="100"/>
      <c r="W55" s="98"/>
      <c r="X55" s="220"/>
      <c r="Z55" s="96"/>
      <c r="AA55" s="102"/>
      <c r="AB55" s="102"/>
      <c r="AC55" s="102"/>
      <c r="AJ55" s="43"/>
    </row>
    <row r="56" spans="1:36" s="101" customFormat="1" x14ac:dyDescent="0.2">
      <c r="A56" s="96"/>
      <c r="B56" s="96"/>
      <c r="C56" s="96"/>
      <c r="D56" s="96"/>
      <c r="E56" s="97"/>
      <c r="F56" s="97"/>
      <c r="G56" s="97"/>
      <c r="H56" s="96"/>
      <c r="I56" s="96"/>
      <c r="J56" s="96"/>
      <c r="K56" s="99"/>
      <c r="L56" s="96"/>
      <c r="M56" s="96"/>
      <c r="N56" s="96"/>
      <c r="O56" s="98"/>
      <c r="P56" s="96"/>
      <c r="Q56" s="100"/>
      <c r="R56" s="99"/>
      <c r="S56" s="99"/>
      <c r="T56" s="96"/>
      <c r="U56" s="100"/>
      <c r="V56" s="100"/>
      <c r="W56" s="98"/>
      <c r="X56" s="220"/>
      <c r="Z56" s="96"/>
      <c r="AA56" s="102"/>
      <c r="AB56" s="102"/>
      <c r="AC56" s="102"/>
      <c r="AJ56" s="43"/>
    </row>
    <row r="57" spans="1:36" s="101" customFormat="1" x14ac:dyDescent="0.2">
      <c r="A57" s="96"/>
      <c r="B57" s="96"/>
      <c r="C57" s="96"/>
      <c r="D57" s="96"/>
      <c r="E57" s="97"/>
      <c r="F57" s="97"/>
      <c r="G57" s="97"/>
      <c r="H57" s="96"/>
      <c r="I57" s="96"/>
      <c r="J57" s="96"/>
      <c r="K57" s="99"/>
      <c r="L57" s="96"/>
      <c r="M57" s="96"/>
      <c r="N57" s="96"/>
      <c r="O57" s="98"/>
      <c r="P57" s="96"/>
      <c r="Q57" s="100"/>
      <c r="R57" s="99"/>
      <c r="S57" s="99"/>
      <c r="T57" s="96"/>
      <c r="U57" s="100"/>
      <c r="V57" s="100"/>
      <c r="W57" s="98"/>
      <c r="X57" s="220"/>
      <c r="Z57" s="96"/>
      <c r="AA57" s="102"/>
      <c r="AB57" s="102"/>
      <c r="AC57" s="102"/>
      <c r="AJ57" s="43"/>
    </row>
    <row r="58" spans="1:36" s="101" customFormat="1" x14ac:dyDescent="0.2">
      <c r="A58" s="96"/>
      <c r="B58" s="96"/>
      <c r="C58" s="96"/>
      <c r="D58" s="96"/>
      <c r="E58" s="97"/>
      <c r="F58" s="97"/>
      <c r="G58" s="97"/>
      <c r="H58" s="96"/>
      <c r="I58" s="96"/>
      <c r="J58" s="96"/>
      <c r="K58" s="99"/>
      <c r="L58" s="96"/>
      <c r="M58" s="96"/>
      <c r="N58" s="96"/>
      <c r="O58" s="98"/>
      <c r="P58" s="96"/>
      <c r="Q58" s="100"/>
      <c r="R58" s="99"/>
      <c r="S58" s="99"/>
      <c r="T58" s="96"/>
      <c r="U58" s="100"/>
      <c r="V58" s="100"/>
      <c r="W58" s="99"/>
      <c r="X58" s="220"/>
      <c r="Z58" s="96"/>
      <c r="AA58" s="102"/>
      <c r="AB58" s="102"/>
      <c r="AC58" s="102"/>
      <c r="AD58" s="43"/>
      <c r="AE58" s="43"/>
      <c r="AF58" s="43"/>
      <c r="AG58" s="43"/>
      <c r="AH58" s="43"/>
      <c r="AI58" s="43"/>
      <c r="AJ58" s="43"/>
    </row>
    <row r="59" spans="1:36" s="101" customFormat="1" x14ac:dyDescent="0.2">
      <c r="A59" s="96"/>
      <c r="B59" s="96"/>
      <c r="C59" s="96"/>
      <c r="D59" s="96"/>
      <c r="E59" s="97"/>
      <c r="F59" s="97"/>
      <c r="G59" s="97"/>
      <c r="H59" s="96"/>
      <c r="I59" s="96"/>
      <c r="J59" s="96"/>
      <c r="K59" s="99"/>
      <c r="L59" s="96"/>
      <c r="M59" s="96"/>
      <c r="N59" s="96"/>
      <c r="O59" s="98"/>
      <c r="P59" s="96"/>
      <c r="Q59" s="100"/>
      <c r="R59" s="99"/>
      <c r="S59" s="99"/>
      <c r="T59" s="96"/>
      <c r="U59" s="100"/>
      <c r="V59" s="100"/>
      <c r="W59" s="98"/>
      <c r="X59" s="220"/>
      <c r="Z59" s="96"/>
      <c r="AA59" s="102"/>
      <c r="AB59" s="102"/>
      <c r="AC59" s="102"/>
      <c r="AD59" s="43"/>
      <c r="AE59" s="43"/>
      <c r="AF59" s="43"/>
      <c r="AG59" s="43"/>
      <c r="AH59" s="43"/>
      <c r="AI59" s="43"/>
      <c r="AJ59" s="43"/>
    </row>
    <row r="60" spans="1:36" s="101" customFormat="1" x14ac:dyDescent="0.2">
      <c r="A60" s="96"/>
      <c r="B60" s="96"/>
      <c r="C60" s="96"/>
      <c r="D60" s="96"/>
      <c r="E60" s="97"/>
      <c r="F60" s="97"/>
      <c r="G60" s="97"/>
      <c r="H60" s="96"/>
      <c r="I60" s="96"/>
      <c r="J60" s="96"/>
      <c r="K60" s="99"/>
      <c r="L60" s="96"/>
      <c r="M60" s="96"/>
      <c r="N60" s="96"/>
      <c r="O60" s="98"/>
      <c r="P60" s="96"/>
      <c r="Q60" s="100"/>
      <c r="R60" s="99"/>
      <c r="S60" s="99"/>
      <c r="T60" s="96"/>
      <c r="U60" s="100"/>
      <c r="V60" s="100"/>
      <c r="W60" s="98"/>
      <c r="X60" s="220"/>
      <c r="Z60" s="96"/>
      <c r="AA60" s="102"/>
      <c r="AB60" s="102"/>
      <c r="AC60" s="102"/>
      <c r="AD60" s="43"/>
      <c r="AE60" s="43"/>
      <c r="AF60" s="43"/>
      <c r="AG60" s="43"/>
      <c r="AH60" s="43"/>
      <c r="AI60" s="43"/>
      <c r="AJ60" s="43"/>
    </row>
    <row r="61" spans="1:36" s="101" customFormat="1" x14ac:dyDescent="0.2">
      <c r="A61" s="96"/>
      <c r="B61" s="96"/>
      <c r="C61" s="96"/>
      <c r="D61" s="96"/>
      <c r="E61" s="97"/>
      <c r="F61" s="97"/>
      <c r="G61" s="97"/>
      <c r="H61" s="96"/>
      <c r="I61" s="96"/>
      <c r="J61" s="96"/>
      <c r="K61" s="99"/>
      <c r="L61" s="96"/>
      <c r="M61" s="96"/>
      <c r="N61" s="96"/>
      <c r="O61" s="98"/>
      <c r="P61" s="96"/>
      <c r="Q61" s="100"/>
      <c r="R61" s="99"/>
      <c r="S61" s="99"/>
      <c r="T61" s="96"/>
      <c r="U61" s="100"/>
      <c r="V61" s="100"/>
      <c r="W61" s="99"/>
      <c r="X61" s="220"/>
      <c r="Z61" s="96"/>
      <c r="AA61" s="102"/>
      <c r="AB61" s="102"/>
      <c r="AC61" s="102"/>
      <c r="AD61" s="43"/>
      <c r="AE61" s="43"/>
      <c r="AF61" s="43"/>
      <c r="AG61" s="43"/>
      <c r="AH61" s="43"/>
      <c r="AI61" s="43"/>
      <c r="AJ61" s="43"/>
    </row>
    <row r="62" spans="1:36" s="101" customFormat="1" x14ac:dyDescent="0.2">
      <c r="A62" s="96"/>
      <c r="B62" s="96"/>
      <c r="C62" s="96"/>
      <c r="D62" s="96"/>
      <c r="E62" s="97"/>
      <c r="F62" s="97"/>
      <c r="G62" s="97"/>
      <c r="H62" s="96"/>
      <c r="I62" s="96"/>
      <c r="J62" s="96"/>
      <c r="K62" s="99"/>
      <c r="L62" s="96"/>
      <c r="M62" s="96"/>
      <c r="N62" s="96"/>
      <c r="O62" s="98"/>
      <c r="P62" s="96"/>
      <c r="Q62" s="100"/>
      <c r="R62" s="99"/>
      <c r="S62" s="99"/>
      <c r="T62" s="96"/>
      <c r="U62" s="100"/>
      <c r="V62" s="100"/>
      <c r="W62" s="98"/>
      <c r="X62" s="220"/>
      <c r="Z62" s="96"/>
      <c r="AA62" s="102"/>
      <c r="AB62" s="102"/>
      <c r="AC62" s="102"/>
      <c r="AD62" s="43"/>
      <c r="AE62" s="43"/>
      <c r="AF62" s="43"/>
      <c r="AG62" s="43"/>
      <c r="AH62" s="43"/>
      <c r="AI62" s="43"/>
      <c r="AJ62" s="43"/>
    </row>
    <row r="63" spans="1:36" s="101" customFormat="1" x14ac:dyDescent="0.2">
      <c r="A63" s="96"/>
      <c r="B63" s="96"/>
      <c r="C63" s="96"/>
      <c r="D63" s="96"/>
      <c r="E63" s="97"/>
      <c r="F63" s="97"/>
      <c r="G63" s="97"/>
      <c r="H63" s="96"/>
      <c r="I63" s="96"/>
      <c r="J63" s="96"/>
      <c r="K63" s="99"/>
      <c r="L63" s="96"/>
      <c r="M63" s="96"/>
      <c r="N63" s="96"/>
      <c r="O63" s="98"/>
      <c r="P63" s="96"/>
      <c r="Q63" s="100"/>
      <c r="R63" s="99"/>
      <c r="S63" s="99"/>
      <c r="T63" s="96"/>
      <c r="U63" s="100"/>
      <c r="V63" s="100"/>
      <c r="W63" s="99"/>
      <c r="X63" s="220"/>
      <c r="Z63" s="96"/>
      <c r="AA63" s="102"/>
      <c r="AB63" s="102"/>
      <c r="AC63" s="102"/>
      <c r="AD63" s="43"/>
      <c r="AE63" s="43"/>
      <c r="AF63" s="43"/>
      <c r="AG63" s="43"/>
      <c r="AH63" s="43"/>
      <c r="AI63" s="43"/>
      <c r="AJ63" s="43"/>
    </row>
    <row r="64" spans="1:36" s="101" customFormat="1" x14ac:dyDescent="0.2">
      <c r="A64" s="96"/>
      <c r="B64" s="96"/>
      <c r="C64" s="96"/>
      <c r="D64" s="96"/>
      <c r="E64" s="97"/>
      <c r="F64" s="97"/>
      <c r="G64" s="97"/>
      <c r="H64" s="96"/>
      <c r="I64" s="96"/>
      <c r="J64" s="96"/>
      <c r="K64" s="99"/>
      <c r="L64" s="96"/>
      <c r="M64" s="96"/>
      <c r="N64" s="96"/>
      <c r="O64" s="98"/>
      <c r="P64" s="96"/>
      <c r="Q64" s="100"/>
      <c r="R64" s="99"/>
      <c r="S64" s="99"/>
      <c r="T64" s="96"/>
      <c r="U64" s="100"/>
      <c r="V64" s="100"/>
      <c r="W64" s="98"/>
      <c r="X64" s="220"/>
      <c r="Y64" s="95"/>
      <c r="Z64" s="95"/>
      <c r="AA64" s="95"/>
      <c r="AB64" s="95"/>
      <c r="AC64" s="102"/>
      <c r="AD64" s="43"/>
      <c r="AE64" s="43"/>
      <c r="AF64" s="43"/>
      <c r="AG64" s="43"/>
      <c r="AH64" s="43"/>
      <c r="AI64" s="43"/>
      <c r="AJ64" s="43"/>
    </row>
    <row r="65" spans="1:36" s="101" customFormat="1" x14ac:dyDescent="0.2">
      <c r="A65" s="96"/>
      <c r="B65" s="96"/>
      <c r="C65" s="96"/>
      <c r="D65" s="96"/>
      <c r="E65" s="97"/>
      <c r="F65" s="97"/>
      <c r="G65" s="97"/>
      <c r="H65" s="96"/>
      <c r="I65" s="96"/>
      <c r="J65" s="96"/>
      <c r="K65" s="99"/>
      <c r="L65" s="96"/>
      <c r="M65" s="96"/>
      <c r="N65" s="96"/>
      <c r="O65" s="98"/>
      <c r="P65" s="96"/>
      <c r="Q65" s="100"/>
      <c r="R65" s="99"/>
      <c r="S65" s="99"/>
      <c r="T65" s="96"/>
      <c r="U65" s="100"/>
      <c r="V65" s="100"/>
      <c r="W65" s="98"/>
      <c r="X65" s="220"/>
      <c r="Y65" s="95"/>
      <c r="Z65" s="95"/>
      <c r="AA65" s="95"/>
      <c r="AB65" s="95"/>
      <c r="AC65" s="102"/>
      <c r="AD65" s="43"/>
      <c r="AE65" s="43"/>
      <c r="AF65" s="43"/>
      <c r="AG65" s="43"/>
      <c r="AH65" s="43"/>
      <c r="AI65" s="43"/>
      <c r="AJ65" s="43"/>
    </row>
    <row r="66" spans="1:36" s="101" customFormat="1" x14ac:dyDescent="0.2">
      <c r="A66" s="96"/>
      <c r="B66" s="96"/>
      <c r="C66" s="96"/>
      <c r="D66" s="96"/>
      <c r="E66" s="97"/>
      <c r="F66" s="97"/>
      <c r="G66" s="97"/>
      <c r="H66" s="96"/>
      <c r="I66" s="96"/>
      <c r="J66" s="96"/>
      <c r="K66" s="99"/>
      <c r="L66" s="96"/>
      <c r="M66" s="96"/>
      <c r="N66" s="96"/>
      <c r="O66" s="98"/>
      <c r="P66" s="96"/>
      <c r="Q66" s="100"/>
      <c r="R66" s="99"/>
      <c r="S66" s="99"/>
      <c r="T66" s="96"/>
      <c r="U66" s="100"/>
      <c r="V66" s="100"/>
      <c r="W66" s="98"/>
      <c r="X66" s="220"/>
      <c r="Y66" s="95"/>
      <c r="Z66" s="95"/>
      <c r="AA66" s="95"/>
      <c r="AB66" s="95"/>
      <c r="AC66" s="102"/>
      <c r="AD66" s="43"/>
      <c r="AE66" s="43"/>
      <c r="AF66" s="43"/>
      <c r="AG66" s="43"/>
      <c r="AH66" s="43"/>
      <c r="AI66" s="43"/>
      <c r="AJ66" s="43"/>
    </row>
    <row r="67" spans="1:36" s="101" customFormat="1" x14ac:dyDescent="0.2">
      <c r="A67" s="96"/>
      <c r="B67" s="96"/>
      <c r="C67" s="96"/>
      <c r="D67" s="96"/>
      <c r="E67" s="97"/>
      <c r="F67" s="97"/>
      <c r="G67" s="97"/>
      <c r="H67" s="96"/>
      <c r="I67" s="96"/>
      <c r="J67" s="96"/>
      <c r="K67" s="99"/>
      <c r="L67" s="96"/>
      <c r="M67" s="96"/>
      <c r="N67" s="96"/>
      <c r="O67" s="98"/>
      <c r="P67" s="96"/>
      <c r="Q67" s="100"/>
      <c r="R67" s="99"/>
      <c r="S67" s="99"/>
      <c r="T67" s="96"/>
      <c r="U67" s="100"/>
      <c r="V67" s="100"/>
      <c r="W67" s="99"/>
      <c r="X67" s="220"/>
      <c r="Y67" s="95"/>
      <c r="Z67" s="95"/>
      <c r="AA67" s="95"/>
      <c r="AB67" s="95"/>
      <c r="AC67" s="102"/>
      <c r="AD67" s="43"/>
      <c r="AE67" s="43"/>
      <c r="AF67" s="43"/>
      <c r="AG67" s="43"/>
      <c r="AH67" s="43"/>
      <c r="AI67" s="43"/>
      <c r="AJ67" s="43"/>
    </row>
    <row r="68" spans="1:36" s="101" customFormat="1" x14ac:dyDescent="0.2">
      <c r="A68" s="96"/>
      <c r="B68" s="96"/>
      <c r="C68" s="96"/>
      <c r="D68" s="96"/>
      <c r="E68" s="97"/>
      <c r="F68" s="97"/>
      <c r="G68" s="97"/>
      <c r="H68" s="96"/>
      <c r="I68" s="96"/>
      <c r="J68" s="96"/>
      <c r="K68" s="99"/>
      <c r="L68" s="96"/>
      <c r="M68" s="96"/>
      <c r="N68" s="96"/>
      <c r="O68" s="98"/>
      <c r="P68" s="96"/>
      <c r="Q68" s="100"/>
      <c r="R68" s="99"/>
      <c r="S68" s="99"/>
      <c r="T68" s="96"/>
      <c r="U68" s="100"/>
      <c r="V68" s="100"/>
      <c r="W68" s="98"/>
      <c r="X68" s="220"/>
      <c r="Y68" s="95"/>
      <c r="Z68" s="95"/>
      <c r="AA68" s="95"/>
      <c r="AB68" s="95"/>
      <c r="AC68" s="102"/>
      <c r="AD68" s="43"/>
      <c r="AE68" s="43"/>
      <c r="AF68" s="43"/>
      <c r="AG68" s="43"/>
      <c r="AH68" s="43"/>
      <c r="AI68" s="43"/>
      <c r="AJ68" s="43"/>
    </row>
    <row r="69" spans="1:36" s="101" customFormat="1" x14ac:dyDescent="0.2">
      <c r="A69" s="96"/>
      <c r="B69" s="96"/>
      <c r="C69" s="96"/>
      <c r="D69" s="96"/>
      <c r="E69" s="97"/>
      <c r="F69" s="97"/>
      <c r="G69" s="97"/>
      <c r="H69" s="96"/>
      <c r="I69" s="96"/>
      <c r="J69" s="96"/>
      <c r="K69" s="99"/>
      <c r="L69" s="96"/>
      <c r="M69" s="96"/>
      <c r="N69" s="96"/>
      <c r="O69" s="98"/>
      <c r="P69" s="96"/>
      <c r="Q69" s="100"/>
      <c r="R69" s="99"/>
      <c r="S69" s="99"/>
      <c r="T69" s="96"/>
      <c r="U69" s="100"/>
      <c r="V69" s="100"/>
      <c r="W69" s="98"/>
      <c r="X69" s="220"/>
      <c r="Y69" s="95"/>
      <c r="Z69" s="95"/>
      <c r="AA69" s="95"/>
      <c r="AB69" s="95"/>
      <c r="AC69" s="102"/>
      <c r="AD69" s="43"/>
      <c r="AE69" s="43"/>
      <c r="AF69" s="43"/>
      <c r="AG69" s="43"/>
      <c r="AH69" s="43"/>
      <c r="AI69" s="43"/>
      <c r="AJ69" s="43"/>
    </row>
    <row r="70" spans="1:36" s="101" customFormat="1" x14ac:dyDescent="0.2">
      <c r="A70" s="95"/>
      <c r="B70" s="95"/>
      <c r="C70" s="95"/>
      <c r="D70" s="95"/>
      <c r="E70" s="107"/>
      <c r="F70" s="107"/>
      <c r="G70" s="107"/>
      <c r="H70" s="95"/>
      <c r="I70" s="95"/>
      <c r="J70" s="95"/>
      <c r="K70" s="108"/>
      <c r="L70" s="95"/>
      <c r="M70" s="95"/>
      <c r="N70" s="95"/>
      <c r="O70" s="108"/>
      <c r="P70" s="95"/>
      <c r="Q70" s="109"/>
      <c r="R70" s="108"/>
      <c r="S70" s="108"/>
      <c r="T70" s="95"/>
      <c r="U70" s="109"/>
      <c r="V70" s="109"/>
      <c r="W70" s="108"/>
      <c r="X70" s="99"/>
      <c r="Y70" s="95"/>
      <c r="Z70" s="95"/>
      <c r="AA70" s="95"/>
      <c r="AB70" s="95"/>
      <c r="AC70" s="102"/>
      <c r="AD70" s="43"/>
      <c r="AE70" s="43"/>
      <c r="AF70" s="43"/>
      <c r="AG70" s="43"/>
      <c r="AH70" s="43"/>
      <c r="AI70" s="43"/>
      <c r="AJ70" s="43"/>
    </row>
    <row r="71" spans="1:36" x14ac:dyDescent="0.25">
      <c r="D71" s="95"/>
      <c r="Q71" s="109"/>
      <c r="R71" s="108"/>
      <c r="S71" s="108"/>
      <c r="AD71" s="43"/>
      <c r="AE71" s="43"/>
      <c r="AF71" s="43"/>
      <c r="AG71" s="43"/>
      <c r="AH71" s="43"/>
      <c r="AI71" s="43"/>
    </row>
    <row r="72" spans="1:36" x14ac:dyDescent="0.25">
      <c r="D72" s="95"/>
      <c r="Q72" s="109"/>
      <c r="R72" s="108"/>
      <c r="S72" s="108"/>
      <c r="AD72" s="43"/>
      <c r="AE72" s="43"/>
      <c r="AF72" s="43"/>
      <c r="AG72" s="43"/>
      <c r="AH72" s="43"/>
      <c r="AI72" s="43"/>
    </row>
    <row r="73" spans="1:36" x14ac:dyDescent="0.25">
      <c r="D73" s="95"/>
      <c r="Q73" s="109"/>
      <c r="R73" s="108"/>
      <c r="S73" s="108"/>
      <c r="AD73" s="43"/>
      <c r="AE73" s="43"/>
      <c r="AF73" s="43"/>
      <c r="AG73" s="43"/>
      <c r="AH73" s="43"/>
      <c r="AI73" s="43"/>
    </row>
    <row r="74" spans="1:36" x14ac:dyDescent="0.25">
      <c r="D74" s="95"/>
      <c r="Q74" s="109"/>
      <c r="R74" s="108"/>
      <c r="S74" s="108"/>
      <c r="AD74" s="43"/>
      <c r="AE74" s="43"/>
      <c r="AF74" s="43"/>
      <c r="AG74" s="43"/>
      <c r="AH74" s="43"/>
      <c r="AI74" s="43"/>
    </row>
    <row r="75" spans="1:36" x14ac:dyDescent="0.25">
      <c r="D75" s="95"/>
      <c r="Q75" s="109"/>
      <c r="R75" s="108"/>
      <c r="S75" s="108"/>
    </row>
    <row r="76" spans="1:36" x14ac:dyDescent="0.25">
      <c r="D76" s="95"/>
      <c r="Q76" s="109"/>
      <c r="R76" s="108"/>
      <c r="S76" s="108"/>
    </row>
    <row r="77" spans="1:36" x14ac:dyDescent="0.25">
      <c r="D77" s="95"/>
      <c r="Q77" s="109"/>
      <c r="R77" s="108"/>
      <c r="S77" s="108"/>
    </row>
    <row r="78" spans="1:36" x14ac:dyDescent="0.25">
      <c r="D78" s="95"/>
      <c r="Q78" s="109"/>
      <c r="R78" s="108"/>
      <c r="S78" s="108"/>
    </row>
    <row r="79" spans="1:36" x14ac:dyDescent="0.25">
      <c r="D79" s="95"/>
      <c r="Q79" s="109"/>
      <c r="R79" s="108"/>
      <c r="S79" s="108"/>
    </row>
    <row r="80" spans="1:36" x14ac:dyDescent="0.25">
      <c r="D80" s="95"/>
      <c r="Q80" s="109"/>
      <c r="R80" s="108"/>
      <c r="S80" s="108"/>
    </row>
    <row r="81" spans="4:19" x14ac:dyDescent="0.25">
      <c r="D81" s="95"/>
      <c r="Q81" s="109"/>
      <c r="R81" s="108"/>
      <c r="S81" s="108"/>
    </row>
    <row r="82" spans="4:19" x14ac:dyDescent="0.25">
      <c r="D82" s="95"/>
      <c r="Q82" s="109"/>
      <c r="R82" s="108"/>
      <c r="S82" s="108"/>
    </row>
    <row r="83" spans="4:19" x14ac:dyDescent="0.25">
      <c r="D83" s="95"/>
      <c r="Q83" s="109"/>
      <c r="R83" s="108"/>
      <c r="S83" s="108"/>
    </row>
    <row r="84" spans="4:19" x14ac:dyDescent="0.25">
      <c r="D84" s="95"/>
      <c r="Q84" s="109"/>
      <c r="R84" s="108"/>
      <c r="S84" s="108"/>
    </row>
    <row r="85" spans="4:19" x14ac:dyDescent="0.25">
      <c r="D85" s="95"/>
      <c r="Q85" s="109"/>
      <c r="R85" s="108"/>
      <c r="S85" s="108"/>
    </row>
    <row r="86" spans="4:19" x14ac:dyDescent="0.25">
      <c r="D86" s="95"/>
      <c r="Q86" s="109"/>
      <c r="R86" s="108"/>
      <c r="S86" s="108"/>
    </row>
    <row r="87" spans="4:19" x14ac:dyDescent="0.25">
      <c r="D87" s="95"/>
      <c r="Q87" s="109"/>
      <c r="R87" s="108"/>
      <c r="S87" s="108"/>
    </row>
    <row r="88" spans="4:19" x14ac:dyDescent="0.25">
      <c r="D88" s="95"/>
      <c r="Q88" s="109"/>
      <c r="R88" s="108"/>
      <c r="S88" s="108"/>
    </row>
    <row r="89" spans="4:19" x14ac:dyDescent="0.25">
      <c r="D89" s="95"/>
      <c r="Q89" s="109"/>
      <c r="R89" s="108"/>
      <c r="S89" s="108"/>
    </row>
    <row r="90" spans="4:19" x14ac:dyDescent="0.25">
      <c r="D90" s="95"/>
      <c r="Q90" s="109"/>
      <c r="R90" s="108"/>
      <c r="S90" s="108"/>
    </row>
    <row r="91" spans="4:19" x14ac:dyDescent="0.25">
      <c r="D91" s="95"/>
      <c r="Q91" s="109"/>
      <c r="R91" s="108"/>
      <c r="S91" s="108"/>
    </row>
    <row r="92" spans="4:19" x14ac:dyDescent="0.25">
      <c r="D92" s="95"/>
      <c r="Q92" s="109"/>
      <c r="R92" s="108"/>
      <c r="S92" s="108"/>
    </row>
    <row r="93" spans="4:19" x14ac:dyDescent="0.25">
      <c r="D93" s="95"/>
      <c r="Q93" s="109"/>
      <c r="R93" s="108"/>
      <c r="S93" s="108"/>
    </row>
    <row r="94" spans="4:19" x14ac:dyDescent="0.25">
      <c r="D94" s="95"/>
      <c r="Q94" s="109"/>
      <c r="R94" s="108"/>
      <c r="S94" s="108"/>
    </row>
    <row r="95" spans="4:19" x14ac:dyDescent="0.25">
      <c r="D95" s="95"/>
      <c r="Q95" s="109"/>
      <c r="R95" s="108"/>
      <c r="S95" s="108"/>
    </row>
    <row r="96" spans="4:19" x14ac:dyDescent="0.25">
      <c r="D96" s="95"/>
      <c r="Q96" s="109"/>
      <c r="R96" s="108"/>
      <c r="S96" s="108"/>
    </row>
    <row r="97" spans="4:19" x14ac:dyDescent="0.25">
      <c r="D97" s="95"/>
      <c r="Q97" s="109"/>
      <c r="R97" s="108"/>
      <c r="S97" s="108"/>
    </row>
    <row r="98" spans="4:19" x14ac:dyDescent="0.25">
      <c r="D98" s="95"/>
      <c r="Q98" s="109"/>
      <c r="R98" s="108"/>
      <c r="S98" s="108"/>
    </row>
    <row r="99" spans="4:19" x14ac:dyDescent="0.25">
      <c r="D99" s="95"/>
      <c r="Q99" s="109"/>
      <c r="R99" s="108"/>
      <c r="S99" s="108"/>
    </row>
    <row r="100" spans="4:19" x14ac:dyDescent="0.25">
      <c r="D100" s="95"/>
      <c r="Q100" s="109"/>
      <c r="R100" s="108"/>
      <c r="S100" s="108"/>
    </row>
    <row r="101" spans="4:19" x14ac:dyDescent="0.25">
      <c r="D101" s="95"/>
      <c r="Q101" s="109"/>
      <c r="R101" s="108"/>
      <c r="S101" s="108"/>
    </row>
    <row r="102" spans="4:19" x14ac:dyDescent="0.25">
      <c r="D102" s="95"/>
      <c r="Q102" s="109"/>
      <c r="R102" s="108"/>
      <c r="S102" s="108"/>
    </row>
    <row r="103" spans="4:19" x14ac:dyDescent="0.25">
      <c r="D103" s="95"/>
      <c r="Q103" s="109"/>
      <c r="R103" s="108"/>
      <c r="S103" s="108"/>
    </row>
    <row r="104" spans="4:19" x14ac:dyDescent="0.25">
      <c r="D104" s="95"/>
      <c r="Q104" s="109"/>
      <c r="R104" s="108"/>
      <c r="S104" s="108"/>
    </row>
    <row r="105" spans="4:19" x14ac:dyDescent="0.25">
      <c r="D105" s="95"/>
      <c r="Q105" s="109"/>
      <c r="R105" s="108"/>
      <c r="S105" s="108"/>
    </row>
    <row r="106" spans="4:19" x14ac:dyDescent="0.25">
      <c r="D106" s="95"/>
      <c r="Q106" s="109"/>
      <c r="R106" s="108"/>
      <c r="S106" s="108"/>
    </row>
    <row r="107" spans="4:19" x14ac:dyDescent="0.25">
      <c r="D107" s="95"/>
      <c r="Q107" s="109"/>
      <c r="R107" s="108"/>
      <c r="S107" s="108"/>
    </row>
    <row r="108" spans="4:19" x14ac:dyDescent="0.25">
      <c r="D108" s="95"/>
      <c r="Q108" s="109"/>
      <c r="R108" s="108"/>
      <c r="S108" s="108"/>
    </row>
    <row r="109" spans="4:19" x14ac:dyDescent="0.25">
      <c r="D109" s="95"/>
      <c r="Q109" s="109"/>
      <c r="R109" s="108"/>
      <c r="S109" s="108"/>
    </row>
    <row r="110" spans="4:19" x14ac:dyDescent="0.25">
      <c r="D110" s="95"/>
      <c r="Q110" s="109"/>
      <c r="R110" s="108"/>
      <c r="S110" s="108"/>
    </row>
    <row r="111" spans="4:19" x14ac:dyDescent="0.25">
      <c r="D111" s="95"/>
      <c r="Q111" s="109"/>
      <c r="R111" s="108"/>
      <c r="S111" s="108"/>
    </row>
    <row r="112" spans="4:19" x14ac:dyDescent="0.25">
      <c r="D112" s="95"/>
      <c r="Q112" s="109"/>
      <c r="R112" s="108"/>
      <c r="S112" s="108"/>
    </row>
    <row r="113" spans="4:19" x14ac:dyDescent="0.25">
      <c r="D113" s="95"/>
      <c r="Q113" s="109"/>
      <c r="R113" s="108"/>
      <c r="S113" s="108"/>
    </row>
    <row r="114" spans="4:19" x14ac:dyDescent="0.25">
      <c r="D114" s="95"/>
      <c r="Q114" s="109"/>
      <c r="R114" s="108"/>
      <c r="S114" s="108"/>
    </row>
    <row r="115" spans="4:19" x14ac:dyDescent="0.25">
      <c r="D115" s="95"/>
      <c r="Q115" s="109"/>
      <c r="R115" s="108"/>
      <c r="S115" s="108"/>
    </row>
    <row r="116" spans="4:19" x14ac:dyDescent="0.25">
      <c r="D116" s="95"/>
      <c r="Q116" s="109"/>
      <c r="R116" s="108"/>
      <c r="S116" s="108"/>
    </row>
    <row r="117" spans="4:19" x14ac:dyDescent="0.25">
      <c r="D117" s="95"/>
      <c r="Q117" s="109"/>
      <c r="R117" s="108"/>
      <c r="S117" s="108"/>
    </row>
    <row r="118" spans="4:19" x14ac:dyDescent="0.25">
      <c r="D118" s="95"/>
      <c r="Q118" s="109"/>
      <c r="R118" s="108"/>
      <c r="S118" s="108"/>
    </row>
    <row r="119" spans="4:19" x14ac:dyDescent="0.25">
      <c r="D119" s="95"/>
      <c r="Q119" s="109"/>
      <c r="R119" s="108"/>
      <c r="S119" s="108"/>
    </row>
    <row r="120" spans="4:19" x14ac:dyDescent="0.25">
      <c r="D120" s="95"/>
      <c r="Q120" s="109"/>
      <c r="R120" s="108"/>
      <c r="S120" s="108"/>
    </row>
    <row r="121" spans="4:19" x14ac:dyDescent="0.25">
      <c r="D121" s="95"/>
      <c r="Q121" s="109"/>
      <c r="R121" s="108"/>
      <c r="S121" s="108"/>
    </row>
    <row r="122" spans="4:19" x14ac:dyDescent="0.25">
      <c r="D122" s="95"/>
      <c r="Q122" s="109"/>
      <c r="R122" s="108"/>
      <c r="S122" s="108"/>
    </row>
    <row r="123" spans="4:19" x14ac:dyDescent="0.25">
      <c r="D123" s="95"/>
      <c r="Q123" s="109"/>
      <c r="R123" s="108"/>
      <c r="S123" s="108"/>
    </row>
    <row r="124" spans="4:19" x14ac:dyDescent="0.25">
      <c r="D124" s="95"/>
      <c r="Q124" s="109"/>
      <c r="R124" s="108"/>
      <c r="S124" s="108"/>
    </row>
    <row r="125" spans="4:19" x14ac:dyDescent="0.25">
      <c r="D125" s="95"/>
      <c r="Q125" s="109"/>
      <c r="R125" s="108"/>
      <c r="S125" s="108"/>
    </row>
    <row r="126" spans="4:19" x14ac:dyDescent="0.25">
      <c r="D126" s="95"/>
      <c r="Q126" s="109"/>
      <c r="R126" s="108"/>
      <c r="S126" s="108"/>
    </row>
    <row r="127" spans="4:19" x14ac:dyDescent="0.25">
      <c r="D127" s="95"/>
      <c r="Q127" s="109"/>
      <c r="R127" s="108"/>
      <c r="S127" s="108"/>
    </row>
    <row r="128" spans="4:19" x14ac:dyDescent="0.25">
      <c r="D128" s="95"/>
      <c r="Q128" s="109"/>
      <c r="R128" s="108"/>
      <c r="S128" s="108"/>
    </row>
    <row r="129" spans="4:19" x14ac:dyDescent="0.25">
      <c r="D129" s="95"/>
      <c r="Q129" s="109"/>
      <c r="R129" s="108"/>
      <c r="S129" s="108"/>
    </row>
    <row r="130" spans="4:19" x14ac:dyDescent="0.25">
      <c r="D130" s="95"/>
      <c r="Q130" s="109"/>
      <c r="R130" s="108"/>
      <c r="S130" s="108"/>
    </row>
    <row r="131" spans="4:19" x14ac:dyDescent="0.25">
      <c r="D131" s="95"/>
      <c r="Q131" s="109"/>
      <c r="R131" s="108"/>
      <c r="S131" s="108"/>
    </row>
    <row r="132" spans="4:19" x14ac:dyDescent="0.25">
      <c r="D132" s="95"/>
      <c r="Q132" s="109"/>
      <c r="R132" s="108"/>
      <c r="S132" s="108"/>
    </row>
    <row r="133" spans="4:19" x14ac:dyDescent="0.25">
      <c r="D133" s="95"/>
      <c r="Q133" s="109"/>
      <c r="R133" s="108"/>
      <c r="S133" s="108"/>
    </row>
    <row r="134" spans="4:19" x14ac:dyDescent="0.25">
      <c r="D134" s="95"/>
      <c r="Q134" s="109"/>
      <c r="R134" s="108"/>
      <c r="S134" s="108"/>
    </row>
    <row r="135" spans="4:19" x14ac:dyDescent="0.25">
      <c r="D135" s="95"/>
      <c r="Q135" s="109"/>
      <c r="R135" s="108"/>
      <c r="S135" s="108"/>
    </row>
    <row r="136" spans="4:19" x14ac:dyDescent="0.25">
      <c r="D136" s="95"/>
      <c r="Q136" s="109"/>
      <c r="R136" s="108"/>
      <c r="S136" s="108"/>
    </row>
    <row r="137" spans="4:19" x14ac:dyDescent="0.25">
      <c r="D137" s="95"/>
      <c r="Q137" s="109"/>
      <c r="R137" s="108"/>
      <c r="S137" s="108"/>
    </row>
    <row r="138" spans="4:19" x14ac:dyDescent="0.25">
      <c r="D138" s="95"/>
      <c r="Q138" s="109"/>
      <c r="R138" s="108"/>
      <c r="S138" s="108"/>
    </row>
    <row r="139" spans="4:19" x14ac:dyDescent="0.25">
      <c r="D139" s="95"/>
      <c r="Q139" s="109"/>
      <c r="R139" s="108"/>
      <c r="S139" s="108"/>
    </row>
    <row r="140" spans="4:19" x14ac:dyDescent="0.25">
      <c r="D140" s="95"/>
      <c r="Q140" s="109"/>
      <c r="R140" s="108"/>
      <c r="S140" s="108"/>
    </row>
    <row r="141" spans="4:19" x14ac:dyDescent="0.25">
      <c r="D141" s="95"/>
      <c r="Q141" s="109"/>
      <c r="R141" s="108"/>
      <c r="S141" s="108"/>
    </row>
    <row r="142" spans="4:19" x14ac:dyDescent="0.25">
      <c r="D142" s="95"/>
      <c r="Q142" s="109"/>
      <c r="R142" s="108"/>
      <c r="S142" s="108"/>
    </row>
    <row r="143" spans="4:19" x14ac:dyDescent="0.25">
      <c r="D143" s="95"/>
      <c r="Q143" s="109"/>
      <c r="R143" s="108"/>
      <c r="S143" s="108"/>
    </row>
    <row r="144" spans="4:19" x14ac:dyDescent="0.25">
      <c r="D144" s="95"/>
      <c r="Q144" s="109"/>
      <c r="R144" s="108"/>
      <c r="S144" s="108"/>
    </row>
    <row r="145" spans="4:19" x14ac:dyDescent="0.25">
      <c r="D145" s="95"/>
      <c r="Q145" s="109"/>
      <c r="R145" s="108"/>
      <c r="S145" s="108"/>
    </row>
    <row r="146" spans="4:19" x14ac:dyDescent="0.25">
      <c r="D146" s="95"/>
      <c r="Q146" s="109"/>
      <c r="R146" s="108"/>
      <c r="S146" s="108"/>
    </row>
    <row r="147" spans="4:19" x14ac:dyDescent="0.25">
      <c r="D147" s="95"/>
      <c r="Q147" s="109"/>
      <c r="R147" s="108"/>
      <c r="S147" s="108"/>
    </row>
    <row r="148" spans="4:19" x14ac:dyDescent="0.25">
      <c r="D148" s="95"/>
      <c r="Q148" s="109"/>
      <c r="R148" s="108"/>
      <c r="S148" s="108"/>
    </row>
    <row r="149" spans="4:19" x14ac:dyDescent="0.25">
      <c r="D149" s="95"/>
      <c r="Q149" s="109"/>
      <c r="R149" s="108"/>
      <c r="S149" s="108"/>
    </row>
    <row r="150" spans="4:19" x14ac:dyDescent="0.25">
      <c r="D150" s="95"/>
      <c r="Q150" s="109"/>
      <c r="R150" s="108"/>
      <c r="S150" s="108"/>
    </row>
    <row r="151" spans="4:19" x14ac:dyDescent="0.25">
      <c r="D151" s="95"/>
      <c r="Q151" s="109"/>
      <c r="R151" s="108"/>
      <c r="S151" s="108"/>
    </row>
    <row r="152" spans="4:19" x14ac:dyDescent="0.25">
      <c r="D152" s="95"/>
      <c r="Q152" s="109"/>
      <c r="R152" s="108"/>
      <c r="S152" s="108"/>
    </row>
    <row r="153" spans="4:19" x14ac:dyDescent="0.25">
      <c r="D153" s="95"/>
      <c r="Q153" s="109"/>
      <c r="R153" s="108"/>
      <c r="S153" s="108"/>
    </row>
    <row r="154" spans="4:19" x14ac:dyDescent="0.25">
      <c r="D154" s="95"/>
      <c r="Q154" s="109"/>
      <c r="R154" s="108"/>
      <c r="S154" s="108"/>
    </row>
    <row r="155" spans="4:19" x14ac:dyDescent="0.25">
      <c r="D155" s="95"/>
      <c r="Q155" s="109"/>
      <c r="R155" s="108"/>
      <c r="S155" s="108"/>
    </row>
    <row r="156" spans="4:19" x14ac:dyDescent="0.25">
      <c r="D156" s="95"/>
      <c r="Q156" s="109"/>
      <c r="R156" s="108"/>
      <c r="S156" s="108"/>
    </row>
    <row r="157" spans="4:19" x14ac:dyDescent="0.25">
      <c r="D157" s="95"/>
      <c r="Q157" s="109"/>
      <c r="R157" s="108"/>
      <c r="S157" s="108"/>
    </row>
    <row r="158" spans="4:19" x14ac:dyDescent="0.25">
      <c r="D158" s="95"/>
      <c r="Q158" s="109"/>
      <c r="R158" s="108"/>
      <c r="S158" s="108"/>
    </row>
    <row r="159" spans="4:19" x14ac:dyDescent="0.25">
      <c r="D159" s="95"/>
      <c r="Q159" s="109"/>
      <c r="R159" s="108"/>
      <c r="S159" s="108"/>
    </row>
    <row r="160" spans="4:19" x14ac:dyDescent="0.25">
      <c r="D160" s="95"/>
      <c r="Q160" s="109"/>
      <c r="R160" s="108"/>
      <c r="S160" s="108"/>
    </row>
    <row r="161" spans="4:19" x14ac:dyDescent="0.25">
      <c r="D161" s="95"/>
      <c r="Q161" s="109"/>
      <c r="R161" s="108"/>
      <c r="S161" s="108"/>
    </row>
    <row r="162" spans="4:19" x14ac:dyDescent="0.25">
      <c r="D162" s="95"/>
      <c r="Q162" s="109"/>
      <c r="R162" s="108"/>
      <c r="S162" s="108"/>
    </row>
    <row r="163" spans="4:19" x14ac:dyDescent="0.25">
      <c r="D163" s="95"/>
      <c r="Q163" s="109"/>
      <c r="R163" s="108"/>
      <c r="S163" s="108"/>
    </row>
    <row r="164" spans="4:19" x14ac:dyDescent="0.25">
      <c r="D164" s="95"/>
      <c r="Q164" s="109"/>
      <c r="R164" s="108"/>
      <c r="S164" s="108"/>
    </row>
    <row r="165" spans="4:19" x14ac:dyDescent="0.25">
      <c r="D165" s="95"/>
      <c r="Q165" s="109"/>
      <c r="R165" s="108"/>
      <c r="S165" s="108"/>
    </row>
    <row r="166" spans="4:19" x14ac:dyDescent="0.25">
      <c r="D166" s="95"/>
      <c r="Q166" s="109"/>
      <c r="R166" s="108"/>
      <c r="S166" s="108"/>
    </row>
    <row r="167" spans="4:19" x14ac:dyDescent="0.25">
      <c r="D167" s="95"/>
      <c r="Q167" s="109"/>
      <c r="R167" s="108"/>
      <c r="S167" s="108"/>
    </row>
    <row r="168" spans="4:19" x14ac:dyDescent="0.25">
      <c r="D168" s="95"/>
      <c r="Q168" s="109"/>
      <c r="R168" s="108"/>
      <c r="S168" s="108"/>
    </row>
    <row r="169" spans="4:19" x14ac:dyDescent="0.25">
      <c r="D169" s="95"/>
      <c r="Q169" s="109"/>
      <c r="R169" s="108"/>
      <c r="S169" s="108"/>
    </row>
    <row r="170" spans="4:19" x14ac:dyDescent="0.25">
      <c r="D170" s="95"/>
      <c r="Q170" s="109"/>
      <c r="R170" s="108"/>
      <c r="S170" s="108"/>
    </row>
    <row r="171" spans="4:19" x14ac:dyDescent="0.25">
      <c r="D171" s="95"/>
      <c r="Q171" s="109"/>
      <c r="R171" s="108"/>
      <c r="S171" s="108"/>
    </row>
    <row r="172" spans="4:19" x14ac:dyDescent="0.25">
      <c r="D172" s="95"/>
      <c r="Q172" s="109"/>
      <c r="R172" s="108"/>
      <c r="S172" s="108"/>
    </row>
    <row r="173" spans="4:19" x14ac:dyDescent="0.25">
      <c r="D173" s="95"/>
      <c r="Q173" s="109"/>
      <c r="R173" s="108"/>
      <c r="S173" s="108"/>
    </row>
    <row r="174" spans="4:19" x14ac:dyDescent="0.25">
      <c r="D174" s="95"/>
      <c r="Q174" s="109"/>
      <c r="R174" s="108"/>
      <c r="S174" s="108"/>
    </row>
    <row r="175" spans="4:19" x14ac:dyDescent="0.25">
      <c r="D175" s="95"/>
      <c r="Q175" s="109"/>
      <c r="R175" s="108"/>
      <c r="S175" s="108"/>
    </row>
    <row r="176" spans="4:19" x14ac:dyDescent="0.25">
      <c r="D176" s="95"/>
      <c r="Q176" s="109"/>
      <c r="R176" s="108"/>
      <c r="S176" s="108"/>
    </row>
    <row r="177" spans="4:19" x14ac:dyDescent="0.25">
      <c r="D177" s="95"/>
      <c r="Q177" s="109"/>
      <c r="R177" s="108"/>
      <c r="S177" s="108"/>
    </row>
    <row r="178" spans="4:19" x14ac:dyDescent="0.25">
      <c r="D178" s="95"/>
      <c r="Q178" s="109"/>
      <c r="R178" s="108"/>
      <c r="S178" s="108"/>
    </row>
    <row r="179" spans="4:19" x14ac:dyDescent="0.25">
      <c r="D179" s="95"/>
      <c r="Q179" s="109"/>
      <c r="R179" s="108"/>
      <c r="S179" s="108"/>
    </row>
    <row r="180" spans="4:19" x14ac:dyDescent="0.25">
      <c r="D180" s="95"/>
      <c r="Q180" s="109"/>
      <c r="R180" s="108"/>
      <c r="S180" s="108"/>
    </row>
    <row r="181" spans="4:19" x14ac:dyDescent="0.25">
      <c r="D181" s="95"/>
      <c r="Q181" s="109"/>
      <c r="R181" s="108"/>
      <c r="S181" s="108"/>
    </row>
    <row r="182" spans="4:19" x14ac:dyDescent="0.25">
      <c r="D182" s="95"/>
      <c r="Q182" s="109"/>
      <c r="R182" s="108"/>
      <c r="S182" s="108"/>
    </row>
    <row r="183" spans="4:19" x14ac:dyDescent="0.25">
      <c r="D183" s="95"/>
      <c r="Q183" s="109"/>
      <c r="R183" s="108"/>
      <c r="S183" s="108"/>
    </row>
    <row r="184" spans="4:19" x14ac:dyDescent="0.25">
      <c r="D184" s="95"/>
      <c r="Q184" s="109"/>
      <c r="R184" s="108"/>
      <c r="S184" s="108"/>
    </row>
    <row r="185" spans="4:19" x14ac:dyDescent="0.25">
      <c r="D185" s="95"/>
      <c r="Q185" s="109"/>
      <c r="R185" s="108"/>
      <c r="S185" s="108"/>
    </row>
    <row r="186" spans="4:19" x14ac:dyDescent="0.25">
      <c r="D186" s="95"/>
      <c r="Q186" s="109"/>
      <c r="R186" s="108"/>
      <c r="S186" s="108"/>
    </row>
    <row r="187" spans="4:19" x14ac:dyDescent="0.25">
      <c r="D187" s="95"/>
      <c r="Q187" s="109"/>
      <c r="R187" s="108"/>
      <c r="S187" s="108"/>
    </row>
    <row r="188" spans="4:19" x14ac:dyDescent="0.25">
      <c r="D188" s="95"/>
      <c r="Q188" s="109"/>
      <c r="R188" s="108"/>
      <c r="S188" s="108"/>
    </row>
    <row r="189" spans="4:19" x14ac:dyDescent="0.25">
      <c r="D189" s="95"/>
      <c r="Q189" s="109"/>
      <c r="R189" s="108"/>
      <c r="S189" s="108"/>
    </row>
    <row r="190" spans="4:19" x14ac:dyDescent="0.25">
      <c r="D190" s="95"/>
      <c r="Q190" s="109"/>
      <c r="R190" s="108"/>
      <c r="S190" s="108"/>
    </row>
    <row r="191" spans="4:19" x14ac:dyDescent="0.25">
      <c r="D191" s="95"/>
      <c r="Q191" s="109"/>
      <c r="R191" s="108"/>
      <c r="S191" s="108"/>
    </row>
    <row r="192" spans="4:19" x14ac:dyDescent="0.25">
      <c r="D192" s="95"/>
      <c r="Q192" s="109"/>
      <c r="R192" s="108"/>
      <c r="S192" s="108"/>
    </row>
    <row r="193" spans="4:19" x14ac:dyDescent="0.25">
      <c r="D193" s="95"/>
      <c r="Q193" s="109"/>
      <c r="R193" s="108"/>
      <c r="S193" s="108"/>
    </row>
    <row r="194" spans="4:19" x14ac:dyDescent="0.25">
      <c r="D194" s="95"/>
      <c r="Q194" s="109"/>
      <c r="R194" s="108"/>
      <c r="S194" s="108"/>
    </row>
    <row r="195" spans="4:19" x14ac:dyDescent="0.25">
      <c r="D195" s="95"/>
      <c r="Q195" s="109"/>
      <c r="R195" s="108"/>
      <c r="S195" s="108"/>
    </row>
    <row r="196" spans="4:19" x14ac:dyDescent="0.25">
      <c r="D196" s="95"/>
      <c r="Q196" s="109"/>
      <c r="R196" s="108"/>
      <c r="S196" s="108"/>
    </row>
    <row r="197" spans="4:19" x14ac:dyDescent="0.25">
      <c r="D197" s="95"/>
      <c r="Q197" s="109"/>
      <c r="R197" s="108"/>
      <c r="S197" s="108"/>
    </row>
    <row r="198" spans="4:19" x14ac:dyDescent="0.25">
      <c r="D198" s="95"/>
      <c r="Q198" s="109"/>
      <c r="R198" s="108"/>
      <c r="S198" s="108"/>
    </row>
    <row r="199" spans="4:19" x14ac:dyDescent="0.25">
      <c r="D199" s="95"/>
      <c r="Q199" s="109"/>
      <c r="R199" s="108"/>
      <c r="S199" s="108"/>
    </row>
    <row r="200" spans="4:19" x14ac:dyDescent="0.25">
      <c r="D200" s="95"/>
      <c r="Q200" s="109"/>
      <c r="R200" s="108"/>
      <c r="S200" s="108"/>
    </row>
    <row r="201" spans="4:19" x14ac:dyDescent="0.25">
      <c r="D201" s="95"/>
      <c r="Q201" s="109"/>
      <c r="R201" s="108"/>
      <c r="S201" s="108"/>
    </row>
    <row r="202" spans="4:19" x14ac:dyDescent="0.25">
      <c r="D202" s="95"/>
      <c r="Q202" s="109"/>
      <c r="R202" s="108"/>
      <c r="S202" s="108"/>
    </row>
    <row r="203" spans="4:19" x14ac:dyDescent="0.25">
      <c r="D203" s="95"/>
      <c r="Q203" s="109"/>
      <c r="R203" s="108"/>
      <c r="S203" s="108"/>
    </row>
    <row r="204" spans="4:19" x14ac:dyDescent="0.25">
      <c r="D204" s="95"/>
      <c r="Q204" s="109"/>
      <c r="R204" s="108"/>
      <c r="S204" s="108"/>
    </row>
    <row r="205" spans="4:19" x14ac:dyDescent="0.25">
      <c r="D205" s="95"/>
      <c r="Q205" s="109"/>
      <c r="R205" s="108"/>
      <c r="S205" s="108"/>
    </row>
    <row r="206" spans="4:19" x14ac:dyDescent="0.25">
      <c r="D206" s="95"/>
      <c r="Q206" s="109"/>
      <c r="R206" s="108"/>
      <c r="S206" s="108"/>
    </row>
    <row r="207" spans="4:19" x14ac:dyDescent="0.25">
      <c r="D207" s="95"/>
      <c r="Q207" s="109"/>
      <c r="R207" s="108"/>
      <c r="S207" s="108"/>
    </row>
    <row r="208" spans="4:19" x14ac:dyDescent="0.25">
      <c r="D208" s="95"/>
      <c r="Q208" s="109"/>
      <c r="R208" s="108"/>
      <c r="S208" s="108"/>
    </row>
    <row r="209" spans="4:19" x14ac:dyDescent="0.25">
      <c r="D209" s="95"/>
      <c r="Q209" s="109"/>
      <c r="R209" s="108"/>
      <c r="S209" s="108"/>
    </row>
    <row r="210" spans="4:19" x14ac:dyDescent="0.25">
      <c r="D210" s="95"/>
      <c r="Q210" s="109"/>
      <c r="R210" s="108"/>
      <c r="S210" s="108"/>
    </row>
    <row r="211" spans="4:19" x14ac:dyDescent="0.25">
      <c r="D211" s="95"/>
      <c r="Q211" s="109"/>
      <c r="R211" s="108"/>
      <c r="S211" s="108"/>
    </row>
    <row r="212" spans="4:19" x14ac:dyDescent="0.25">
      <c r="D212" s="95"/>
      <c r="Q212" s="109"/>
      <c r="R212" s="108"/>
      <c r="S212" s="108"/>
    </row>
    <row r="213" spans="4:19" x14ac:dyDescent="0.25">
      <c r="D213" s="95"/>
      <c r="Q213" s="109"/>
      <c r="R213" s="108"/>
      <c r="S213" s="108"/>
    </row>
    <row r="214" spans="4:19" x14ac:dyDescent="0.25">
      <c r="D214" s="95"/>
      <c r="Q214" s="109"/>
      <c r="R214" s="108"/>
      <c r="S214" s="108"/>
    </row>
    <row r="215" spans="4:19" x14ac:dyDescent="0.25">
      <c r="D215" s="95"/>
      <c r="Q215" s="109"/>
      <c r="R215" s="108"/>
      <c r="S215" s="108"/>
    </row>
    <row r="216" spans="4:19" x14ac:dyDescent="0.25">
      <c r="D216" s="95"/>
      <c r="Q216" s="109"/>
      <c r="R216" s="108"/>
      <c r="S216" s="108"/>
    </row>
    <row r="217" spans="4:19" x14ac:dyDescent="0.25">
      <c r="D217" s="95"/>
      <c r="Q217" s="109"/>
      <c r="R217" s="108"/>
      <c r="S217" s="108"/>
    </row>
    <row r="218" spans="4:19" x14ac:dyDescent="0.25">
      <c r="D218" s="95"/>
      <c r="Q218" s="109"/>
      <c r="R218" s="108"/>
      <c r="S218" s="108"/>
    </row>
    <row r="219" spans="4:19" x14ac:dyDescent="0.25">
      <c r="D219" s="95"/>
      <c r="Q219" s="109"/>
      <c r="R219" s="108"/>
      <c r="S219" s="108"/>
    </row>
    <row r="220" spans="4:19" x14ac:dyDescent="0.25">
      <c r="D220" s="95"/>
      <c r="Q220" s="109"/>
      <c r="R220" s="108"/>
      <c r="S220" s="108"/>
    </row>
    <row r="221" spans="4:19" x14ac:dyDescent="0.25">
      <c r="D221" s="95"/>
      <c r="Q221" s="109"/>
      <c r="R221" s="108"/>
      <c r="S221" s="108"/>
    </row>
    <row r="222" spans="4:19" x14ac:dyDescent="0.25">
      <c r="D222" s="95"/>
      <c r="Q222" s="109"/>
      <c r="R222" s="108"/>
      <c r="S222" s="108"/>
    </row>
    <row r="223" spans="4:19" x14ac:dyDescent="0.25">
      <c r="D223" s="95"/>
      <c r="Q223" s="109"/>
      <c r="R223" s="108"/>
      <c r="S223" s="108"/>
    </row>
    <row r="224" spans="4:19" x14ac:dyDescent="0.25">
      <c r="D224" s="95"/>
      <c r="Q224" s="109"/>
      <c r="R224" s="108"/>
      <c r="S224" s="108"/>
    </row>
    <row r="225" spans="4:19" x14ac:dyDescent="0.25">
      <c r="D225" s="95"/>
      <c r="Q225" s="109"/>
      <c r="R225" s="108"/>
      <c r="S225" s="108"/>
    </row>
    <row r="226" spans="4:19" x14ac:dyDescent="0.25">
      <c r="D226" s="95"/>
      <c r="Q226" s="109"/>
      <c r="R226" s="108"/>
      <c r="S226" s="108"/>
    </row>
    <row r="227" spans="4:19" x14ac:dyDescent="0.25">
      <c r="D227" s="95"/>
      <c r="Q227" s="109"/>
      <c r="R227" s="108"/>
      <c r="S227" s="108"/>
    </row>
    <row r="228" spans="4:19" x14ac:dyDescent="0.25">
      <c r="D228" s="95"/>
      <c r="Q228" s="109"/>
      <c r="R228" s="108"/>
      <c r="S228" s="108"/>
    </row>
    <row r="229" spans="4:19" x14ac:dyDescent="0.25">
      <c r="D229" s="95"/>
      <c r="Q229" s="109"/>
      <c r="R229" s="108"/>
      <c r="S229" s="108"/>
    </row>
    <row r="230" spans="4:19" x14ac:dyDescent="0.25">
      <c r="D230" s="95"/>
      <c r="Q230" s="109"/>
      <c r="R230" s="108"/>
      <c r="S230" s="108"/>
    </row>
    <row r="231" spans="4:19" x14ac:dyDescent="0.25">
      <c r="D231" s="95"/>
      <c r="Q231" s="109"/>
      <c r="R231" s="108"/>
      <c r="S231" s="108"/>
    </row>
    <row r="232" spans="4:19" x14ac:dyDescent="0.25">
      <c r="D232" s="95"/>
      <c r="Q232" s="109"/>
      <c r="R232" s="108"/>
      <c r="S232" s="108"/>
    </row>
    <row r="233" spans="4:19" x14ac:dyDescent="0.25">
      <c r="D233" s="95"/>
      <c r="Q233" s="109"/>
      <c r="R233" s="108"/>
      <c r="S233" s="108"/>
    </row>
    <row r="234" spans="4:19" x14ac:dyDescent="0.25">
      <c r="D234" s="95"/>
      <c r="Q234" s="109"/>
      <c r="R234" s="108"/>
      <c r="S234" s="108"/>
    </row>
    <row r="235" spans="4:19" x14ac:dyDescent="0.25">
      <c r="D235" s="95"/>
      <c r="Q235" s="109"/>
      <c r="R235" s="108"/>
      <c r="S235" s="108"/>
    </row>
    <row r="236" spans="4:19" x14ac:dyDescent="0.25">
      <c r="D236" s="95"/>
      <c r="Q236" s="109"/>
      <c r="R236" s="108"/>
      <c r="S236" s="108"/>
    </row>
    <row r="237" spans="4:19" x14ac:dyDescent="0.25">
      <c r="D237" s="95"/>
      <c r="Q237" s="109"/>
      <c r="R237" s="108"/>
      <c r="S237" s="108"/>
    </row>
    <row r="238" spans="4:19" x14ac:dyDescent="0.25">
      <c r="D238" s="95"/>
      <c r="Q238" s="109"/>
      <c r="R238" s="108"/>
      <c r="S238" s="108"/>
    </row>
    <row r="239" spans="4:19" x14ac:dyDescent="0.25">
      <c r="D239" s="95"/>
      <c r="Q239" s="109"/>
      <c r="R239" s="108"/>
      <c r="S239" s="108"/>
    </row>
    <row r="240" spans="4:19" x14ac:dyDescent="0.25">
      <c r="D240" s="95"/>
      <c r="Q240" s="109"/>
      <c r="R240" s="108"/>
      <c r="S240" s="108"/>
    </row>
    <row r="241" spans="4:19" x14ac:dyDescent="0.25">
      <c r="D241" s="95"/>
      <c r="Q241" s="109"/>
      <c r="R241" s="108"/>
      <c r="S241" s="108"/>
    </row>
    <row r="242" spans="4:19" x14ac:dyDescent="0.25">
      <c r="D242" s="95"/>
      <c r="Q242" s="109"/>
      <c r="R242" s="108"/>
      <c r="S242" s="108"/>
    </row>
    <row r="243" spans="4:19" x14ac:dyDescent="0.25">
      <c r="D243" s="95"/>
      <c r="Q243" s="109"/>
      <c r="R243" s="108"/>
      <c r="S243" s="108"/>
    </row>
    <row r="244" spans="4:19" x14ac:dyDescent="0.25">
      <c r="D244" s="95"/>
      <c r="Q244" s="109"/>
      <c r="R244" s="108"/>
      <c r="S244" s="108"/>
    </row>
    <row r="245" spans="4:19" x14ac:dyDescent="0.25">
      <c r="D245" s="95"/>
      <c r="Q245" s="109"/>
      <c r="R245" s="108"/>
      <c r="S245" s="108"/>
    </row>
    <row r="246" spans="4:19" x14ac:dyDescent="0.25">
      <c r="D246" s="95"/>
      <c r="Q246" s="109"/>
      <c r="R246" s="108"/>
      <c r="S246" s="108"/>
    </row>
    <row r="247" spans="4:19" x14ac:dyDescent="0.25">
      <c r="D247" s="95"/>
      <c r="Q247" s="109"/>
      <c r="R247" s="108"/>
      <c r="S247" s="108"/>
    </row>
    <row r="248" spans="4:19" x14ac:dyDescent="0.25">
      <c r="D248" s="95"/>
      <c r="Q248" s="109"/>
      <c r="R248" s="108"/>
      <c r="S248" s="108"/>
    </row>
    <row r="249" spans="4:19" x14ac:dyDescent="0.25">
      <c r="D249" s="95"/>
      <c r="Q249" s="109"/>
      <c r="R249" s="108"/>
      <c r="S249" s="108"/>
    </row>
    <row r="250" spans="4:19" x14ac:dyDescent="0.25">
      <c r="D250" s="95"/>
      <c r="Q250" s="109"/>
      <c r="R250" s="108"/>
      <c r="S250" s="108"/>
    </row>
    <row r="251" spans="4:19" x14ac:dyDescent="0.25">
      <c r="D251" s="95"/>
      <c r="Q251" s="109"/>
      <c r="R251" s="108"/>
      <c r="S251" s="108"/>
    </row>
    <row r="252" spans="4:19" x14ac:dyDescent="0.25">
      <c r="D252" s="95"/>
      <c r="Q252" s="109"/>
      <c r="R252" s="108"/>
      <c r="S252" s="108"/>
    </row>
    <row r="253" spans="4:19" x14ac:dyDescent="0.25">
      <c r="D253" s="95"/>
      <c r="Q253" s="109"/>
      <c r="R253" s="108"/>
      <c r="S253" s="108"/>
    </row>
    <row r="254" spans="4:19" x14ac:dyDescent="0.25">
      <c r="D254" s="95"/>
      <c r="Q254" s="109"/>
      <c r="R254" s="108"/>
      <c r="S254" s="108"/>
    </row>
    <row r="255" spans="4:19" x14ac:dyDescent="0.25">
      <c r="D255" s="95"/>
      <c r="Q255" s="109"/>
      <c r="R255" s="108"/>
      <c r="S255" s="108"/>
    </row>
    <row r="256" spans="4:19" x14ac:dyDescent="0.25">
      <c r="D256" s="95"/>
      <c r="Q256" s="109"/>
      <c r="R256" s="108"/>
      <c r="S256" s="108"/>
    </row>
    <row r="257" spans="4:19" x14ac:dyDescent="0.25">
      <c r="D257" s="95"/>
      <c r="Q257" s="109"/>
      <c r="R257" s="108"/>
      <c r="S257" s="108"/>
    </row>
    <row r="258" spans="4:19" x14ac:dyDescent="0.25">
      <c r="D258" s="95"/>
      <c r="Q258" s="109"/>
      <c r="R258" s="108"/>
      <c r="S258" s="108"/>
    </row>
    <row r="259" spans="4:19" x14ac:dyDescent="0.25">
      <c r="D259" s="95"/>
      <c r="Q259" s="109"/>
      <c r="R259" s="108"/>
      <c r="S259" s="108"/>
    </row>
    <row r="260" spans="4:19" x14ac:dyDescent="0.25">
      <c r="D260" s="95"/>
      <c r="Q260" s="109"/>
      <c r="R260" s="108"/>
      <c r="S260" s="108"/>
    </row>
    <row r="261" spans="4:19" x14ac:dyDescent="0.25">
      <c r="D261" s="95"/>
      <c r="Q261" s="109"/>
      <c r="R261" s="108"/>
      <c r="S261" s="108"/>
    </row>
    <row r="262" spans="4:19" x14ac:dyDescent="0.25">
      <c r="D262" s="95"/>
      <c r="Q262" s="109"/>
      <c r="R262" s="108"/>
      <c r="S262" s="108"/>
    </row>
    <row r="263" spans="4:19" x14ac:dyDescent="0.25">
      <c r="D263" s="95"/>
      <c r="Q263" s="109"/>
      <c r="R263" s="108"/>
      <c r="S263" s="108"/>
    </row>
    <row r="264" spans="4:19" x14ac:dyDescent="0.25">
      <c r="D264" s="95"/>
      <c r="Q264" s="109"/>
      <c r="R264" s="108"/>
      <c r="S264" s="108"/>
    </row>
    <row r="265" spans="4:19" x14ac:dyDescent="0.25">
      <c r="D265" s="95"/>
      <c r="Q265" s="109"/>
      <c r="R265" s="108"/>
      <c r="S265" s="108"/>
    </row>
    <row r="266" spans="4:19" x14ac:dyDescent="0.25">
      <c r="D266" s="95"/>
      <c r="Q266" s="109"/>
      <c r="R266" s="108"/>
      <c r="S266" s="108"/>
    </row>
    <row r="267" spans="4:19" x14ac:dyDescent="0.25">
      <c r="D267" s="95"/>
      <c r="Q267" s="109"/>
      <c r="R267" s="108"/>
      <c r="S267" s="108"/>
    </row>
    <row r="268" spans="4:19" x14ac:dyDescent="0.25">
      <c r="D268" s="95"/>
      <c r="Q268" s="109"/>
      <c r="R268" s="108"/>
      <c r="S268" s="108"/>
    </row>
    <row r="269" spans="4:19" x14ac:dyDescent="0.25">
      <c r="D269" s="95"/>
      <c r="Q269" s="109"/>
      <c r="R269" s="108"/>
      <c r="S269" s="108"/>
    </row>
    <row r="270" spans="4:19" x14ac:dyDescent="0.25">
      <c r="D270" s="95"/>
      <c r="Q270" s="109"/>
      <c r="R270" s="108"/>
      <c r="S270" s="108"/>
    </row>
    <row r="271" spans="4:19" x14ac:dyDescent="0.25">
      <c r="D271" s="95"/>
      <c r="Q271" s="109"/>
      <c r="R271" s="108"/>
      <c r="S271" s="108"/>
    </row>
    <row r="272" spans="4:19" x14ac:dyDescent="0.25">
      <c r="D272" s="95"/>
      <c r="Q272" s="109"/>
      <c r="R272" s="108"/>
      <c r="S272" s="108"/>
    </row>
    <row r="273" spans="4:19" x14ac:dyDescent="0.25">
      <c r="D273" s="95"/>
      <c r="Q273" s="109"/>
      <c r="R273" s="108"/>
      <c r="S273" s="108"/>
    </row>
    <row r="274" spans="4:19" x14ac:dyDescent="0.25">
      <c r="D274" s="95"/>
      <c r="Q274" s="109"/>
      <c r="R274" s="108"/>
      <c r="S274" s="108"/>
    </row>
    <row r="275" spans="4:19" x14ac:dyDescent="0.25">
      <c r="D275" s="95"/>
      <c r="Q275" s="109"/>
      <c r="R275" s="108"/>
      <c r="S275" s="108"/>
    </row>
    <row r="276" spans="4:19" x14ac:dyDescent="0.25">
      <c r="D276" s="95"/>
      <c r="Q276" s="109"/>
      <c r="R276" s="108"/>
      <c r="S276" s="108"/>
    </row>
    <row r="277" spans="4:19" x14ac:dyDescent="0.25">
      <c r="D277" s="95"/>
      <c r="Q277" s="109"/>
      <c r="R277" s="108"/>
      <c r="S277" s="108"/>
    </row>
    <row r="278" spans="4:19" x14ac:dyDescent="0.25">
      <c r="D278" s="95"/>
      <c r="Q278" s="109"/>
      <c r="R278" s="108"/>
      <c r="S278" s="108"/>
    </row>
    <row r="279" spans="4:19" x14ac:dyDescent="0.25">
      <c r="D279" s="95"/>
      <c r="Q279" s="109"/>
      <c r="R279" s="108"/>
      <c r="S279" s="108"/>
    </row>
    <row r="280" spans="4:19" x14ac:dyDescent="0.25">
      <c r="D280" s="95"/>
      <c r="Q280" s="109"/>
      <c r="R280" s="108"/>
      <c r="S280" s="108"/>
    </row>
    <row r="281" spans="4:19" x14ac:dyDescent="0.25">
      <c r="D281" s="95"/>
      <c r="Q281" s="109"/>
      <c r="R281" s="108"/>
      <c r="S281" s="108"/>
    </row>
    <row r="282" spans="4:19" x14ac:dyDescent="0.25">
      <c r="D282" s="95"/>
      <c r="Q282" s="109"/>
      <c r="R282" s="108"/>
      <c r="S282" s="108"/>
    </row>
    <row r="283" spans="4:19" x14ac:dyDescent="0.25">
      <c r="D283" s="95"/>
      <c r="Q283" s="109"/>
      <c r="R283" s="108"/>
      <c r="S283" s="108"/>
    </row>
    <row r="284" spans="4:19" x14ac:dyDescent="0.25">
      <c r="D284" s="95"/>
      <c r="Q284" s="109"/>
      <c r="R284" s="108"/>
      <c r="S284" s="108"/>
    </row>
    <row r="285" spans="4:19" x14ac:dyDescent="0.25">
      <c r="D285" s="95"/>
      <c r="Q285" s="109"/>
      <c r="R285" s="108"/>
      <c r="S285" s="108"/>
    </row>
    <row r="286" spans="4:19" x14ac:dyDescent="0.25">
      <c r="D286" s="95"/>
      <c r="Q286" s="109"/>
      <c r="R286" s="108"/>
      <c r="S286" s="108"/>
    </row>
    <row r="287" spans="4:19" x14ac:dyDescent="0.25">
      <c r="D287" s="95"/>
      <c r="Q287" s="109"/>
      <c r="R287" s="108"/>
      <c r="S287" s="108"/>
    </row>
    <row r="288" spans="4:19" x14ac:dyDescent="0.25">
      <c r="D288" s="95"/>
      <c r="Q288" s="109"/>
      <c r="R288" s="108"/>
      <c r="S288" s="108"/>
    </row>
    <row r="289" spans="4:19" x14ac:dyDescent="0.25">
      <c r="D289" s="95"/>
      <c r="Q289" s="109"/>
      <c r="R289" s="108"/>
      <c r="S289" s="108"/>
    </row>
    <row r="290" spans="4:19" x14ac:dyDescent="0.25">
      <c r="D290" s="95"/>
      <c r="Q290" s="109"/>
      <c r="R290" s="108"/>
      <c r="S290" s="108"/>
    </row>
    <row r="291" spans="4:19" x14ac:dyDescent="0.25">
      <c r="D291" s="95"/>
      <c r="Q291" s="109"/>
      <c r="R291" s="108"/>
      <c r="S291" s="108"/>
    </row>
    <row r="292" spans="4:19" x14ac:dyDescent="0.25">
      <c r="D292" s="95"/>
      <c r="Q292" s="109"/>
      <c r="R292" s="108"/>
      <c r="S292" s="108"/>
    </row>
    <row r="293" spans="4:19" x14ac:dyDescent="0.25">
      <c r="D293" s="95"/>
      <c r="Q293" s="109"/>
      <c r="R293" s="108"/>
      <c r="S293" s="108"/>
    </row>
    <row r="294" spans="4:19" x14ac:dyDescent="0.25">
      <c r="D294" s="95"/>
      <c r="Q294" s="109"/>
      <c r="R294" s="108"/>
      <c r="S294" s="108"/>
    </row>
    <row r="295" spans="4:19" x14ac:dyDescent="0.25">
      <c r="D295" s="95"/>
      <c r="Q295" s="109"/>
      <c r="R295" s="108"/>
      <c r="S295" s="108"/>
    </row>
    <row r="296" spans="4:19" x14ac:dyDescent="0.25">
      <c r="D296" s="95"/>
      <c r="Q296" s="109"/>
      <c r="R296" s="108"/>
      <c r="S296" s="108"/>
    </row>
    <row r="297" spans="4:19" x14ac:dyDescent="0.25">
      <c r="D297" s="95"/>
      <c r="Q297" s="109"/>
      <c r="R297" s="108"/>
      <c r="S297" s="108"/>
    </row>
    <row r="298" spans="4:19" x14ac:dyDescent="0.25">
      <c r="D298" s="95"/>
      <c r="Q298" s="109"/>
      <c r="R298" s="108"/>
      <c r="S298" s="108"/>
    </row>
    <row r="299" spans="4:19" x14ac:dyDescent="0.25">
      <c r="D299" s="95"/>
      <c r="Q299" s="109"/>
      <c r="R299" s="108"/>
      <c r="S299" s="108"/>
    </row>
    <row r="300" spans="4:19" x14ac:dyDescent="0.25">
      <c r="D300" s="95"/>
      <c r="Q300" s="109"/>
      <c r="R300" s="108"/>
      <c r="S300" s="108"/>
    </row>
    <row r="301" spans="4:19" x14ac:dyDescent="0.25">
      <c r="D301" s="95"/>
      <c r="Q301" s="109"/>
      <c r="R301" s="108"/>
      <c r="S301" s="108"/>
    </row>
    <row r="302" spans="4:19" x14ac:dyDescent="0.25">
      <c r="D302" s="95"/>
      <c r="Q302" s="109"/>
      <c r="R302" s="108"/>
      <c r="S302" s="108"/>
    </row>
    <row r="303" spans="4:19" x14ac:dyDescent="0.25">
      <c r="D303" s="95"/>
      <c r="Q303" s="109"/>
      <c r="R303" s="108"/>
      <c r="S303" s="108"/>
    </row>
    <row r="304" spans="4:19" x14ac:dyDescent="0.25">
      <c r="D304" s="95"/>
      <c r="Q304" s="109"/>
      <c r="R304" s="108"/>
      <c r="S304" s="108"/>
    </row>
    <row r="305" spans="4:19" x14ac:dyDescent="0.25">
      <c r="D305" s="95"/>
      <c r="Q305" s="109"/>
      <c r="R305" s="108"/>
      <c r="S305" s="108"/>
    </row>
    <row r="306" spans="4:19" x14ac:dyDescent="0.25">
      <c r="D306" s="95"/>
      <c r="Q306" s="109"/>
      <c r="R306" s="108"/>
      <c r="S306" s="108"/>
    </row>
    <row r="307" spans="4:19" x14ac:dyDescent="0.25">
      <c r="D307" s="95"/>
      <c r="Q307" s="109"/>
      <c r="R307" s="108"/>
      <c r="S307" s="108"/>
    </row>
    <row r="308" spans="4:19" x14ac:dyDescent="0.25">
      <c r="D308" s="95"/>
      <c r="Q308" s="109"/>
      <c r="R308" s="108"/>
      <c r="S308" s="108"/>
    </row>
    <row r="309" spans="4:19" x14ac:dyDescent="0.25">
      <c r="D309" s="95"/>
      <c r="Q309" s="109"/>
      <c r="R309" s="108"/>
      <c r="S309" s="108"/>
    </row>
    <row r="310" spans="4:19" x14ac:dyDescent="0.25">
      <c r="D310" s="95"/>
      <c r="Q310" s="109"/>
      <c r="R310" s="108"/>
      <c r="S310" s="108"/>
    </row>
    <row r="311" spans="4:19" x14ac:dyDescent="0.25">
      <c r="D311" s="95"/>
      <c r="Q311" s="109"/>
      <c r="R311" s="108"/>
      <c r="S311" s="108"/>
    </row>
    <row r="312" spans="4:19" x14ac:dyDescent="0.25">
      <c r="D312" s="95"/>
      <c r="Q312" s="109"/>
      <c r="R312" s="108"/>
      <c r="S312" s="108"/>
    </row>
    <row r="313" spans="4:19" x14ac:dyDescent="0.25">
      <c r="D313" s="95"/>
      <c r="Q313" s="109"/>
      <c r="R313" s="108"/>
      <c r="S313" s="108"/>
    </row>
    <row r="314" spans="4:19" x14ac:dyDescent="0.25">
      <c r="D314" s="95"/>
      <c r="Q314" s="109"/>
      <c r="R314" s="108"/>
      <c r="S314" s="108"/>
    </row>
    <row r="315" spans="4:19" x14ac:dyDescent="0.25">
      <c r="D315" s="95"/>
      <c r="Q315" s="109"/>
      <c r="R315" s="108"/>
      <c r="S315" s="108"/>
    </row>
    <row r="316" spans="4:19" x14ac:dyDescent="0.25">
      <c r="D316" s="95"/>
      <c r="Q316" s="109"/>
      <c r="R316" s="108"/>
      <c r="S316" s="108"/>
    </row>
    <row r="317" spans="4:19" x14ac:dyDescent="0.25">
      <c r="D317" s="95"/>
      <c r="Q317" s="109"/>
      <c r="R317" s="108"/>
      <c r="S317" s="108"/>
    </row>
    <row r="318" spans="4:19" x14ac:dyDescent="0.25">
      <c r="D318" s="95"/>
      <c r="Q318" s="109"/>
      <c r="R318" s="108"/>
      <c r="S318" s="108"/>
    </row>
    <row r="319" spans="4:19" x14ac:dyDescent="0.25">
      <c r="D319" s="95"/>
      <c r="Q319" s="109"/>
      <c r="R319" s="108"/>
      <c r="S319" s="108"/>
    </row>
    <row r="320" spans="4:19" x14ac:dyDescent="0.25">
      <c r="D320" s="95"/>
      <c r="Q320" s="109"/>
      <c r="R320" s="108"/>
      <c r="S320" s="108"/>
    </row>
    <row r="321" spans="4:19" x14ac:dyDescent="0.25">
      <c r="D321" s="95"/>
      <c r="Q321" s="109"/>
      <c r="R321" s="108"/>
      <c r="S321" s="108"/>
    </row>
    <row r="322" spans="4:19" x14ac:dyDescent="0.25">
      <c r="D322" s="95"/>
      <c r="Q322" s="109"/>
      <c r="R322" s="108"/>
      <c r="S322" s="108"/>
    </row>
    <row r="323" spans="4:19" x14ac:dyDescent="0.25">
      <c r="D323" s="95"/>
      <c r="Q323" s="109"/>
      <c r="R323" s="108"/>
      <c r="S323" s="108"/>
    </row>
    <row r="324" spans="4:19" x14ac:dyDescent="0.25">
      <c r="D324" s="95"/>
      <c r="Q324" s="109"/>
      <c r="R324" s="108"/>
      <c r="S324" s="108"/>
    </row>
    <row r="325" spans="4:19" x14ac:dyDescent="0.25">
      <c r="D325" s="95"/>
      <c r="Q325" s="109"/>
      <c r="R325" s="108"/>
      <c r="S325" s="108"/>
    </row>
    <row r="326" spans="4:19" x14ac:dyDescent="0.25">
      <c r="D326" s="95"/>
      <c r="Q326" s="109"/>
      <c r="R326" s="108"/>
      <c r="S326" s="108"/>
    </row>
    <row r="327" spans="4:19" x14ac:dyDescent="0.25">
      <c r="D327" s="95"/>
      <c r="Q327" s="109"/>
      <c r="R327" s="108"/>
      <c r="S327" s="108"/>
    </row>
    <row r="328" spans="4:19" x14ac:dyDescent="0.25">
      <c r="D328" s="95"/>
      <c r="Q328" s="109"/>
      <c r="R328" s="108"/>
      <c r="S328" s="108"/>
    </row>
    <row r="329" spans="4:19" x14ac:dyDescent="0.25">
      <c r="D329" s="95"/>
      <c r="Q329" s="109"/>
      <c r="R329" s="108"/>
      <c r="S329" s="108"/>
    </row>
    <row r="330" spans="4:19" x14ac:dyDescent="0.25">
      <c r="D330" s="95"/>
      <c r="Q330" s="109"/>
      <c r="R330" s="108"/>
      <c r="S330" s="108"/>
    </row>
    <row r="331" spans="4:19" x14ac:dyDescent="0.25">
      <c r="D331" s="95"/>
      <c r="Q331" s="109"/>
      <c r="R331" s="108"/>
      <c r="S331" s="108"/>
    </row>
    <row r="332" spans="4:19" x14ac:dyDescent="0.25">
      <c r="D332" s="95"/>
      <c r="Q332" s="109"/>
      <c r="R332" s="108"/>
      <c r="S332" s="108"/>
    </row>
    <row r="333" spans="4:19" x14ac:dyDescent="0.25">
      <c r="D333" s="95"/>
      <c r="Q333" s="109"/>
      <c r="R333" s="108"/>
      <c r="S333" s="108"/>
    </row>
    <row r="334" spans="4:19" x14ac:dyDescent="0.25">
      <c r="D334" s="95"/>
      <c r="Q334" s="109"/>
      <c r="R334" s="108"/>
      <c r="S334" s="108"/>
    </row>
    <row r="335" spans="4:19" x14ac:dyDescent="0.25">
      <c r="D335" s="95"/>
      <c r="Q335" s="109"/>
      <c r="R335" s="108"/>
      <c r="S335" s="108"/>
    </row>
    <row r="336" spans="4:19" x14ac:dyDescent="0.25">
      <c r="D336" s="95"/>
      <c r="Q336" s="109"/>
      <c r="R336" s="108"/>
      <c r="S336" s="108"/>
    </row>
    <row r="337" spans="4:19" x14ac:dyDescent="0.25">
      <c r="D337" s="95"/>
      <c r="Q337" s="109"/>
      <c r="R337" s="108"/>
      <c r="S337" s="108"/>
    </row>
    <row r="338" spans="4:19" x14ac:dyDescent="0.25">
      <c r="D338" s="95"/>
      <c r="Q338" s="109"/>
      <c r="R338" s="108"/>
      <c r="S338" s="108"/>
    </row>
    <row r="339" spans="4:19" x14ac:dyDescent="0.25">
      <c r="D339" s="95"/>
      <c r="Q339" s="109"/>
      <c r="R339" s="108"/>
      <c r="S339" s="108"/>
    </row>
    <row r="340" spans="4:19" x14ac:dyDescent="0.25">
      <c r="D340" s="95"/>
      <c r="Q340" s="109"/>
      <c r="R340" s="108"/>
      <c r="S340" s="108"/>
    </row>
    <row r="341" spans="4:19" x14ac:dyDescent="0.25">
      <c r="D341" s="95"/>
      <c r="Q341" s="109"/>
      <c r="R341" s="108"/>
      <c r="S341" s="108"/>
    </row>
    <row r="342" spans="4:19" x14ac:dyDescent="0.25">
      <c r="D342" s="95"/>
      <c r="Q342" s="109"/>
      <c r="R342" s="108"/>
      <c r="S342" s="108"/>
    </row>
    <row r="343" spans="4:19" x14ac:dyDescent="0.25">
      <c r="D343" s="95"/>
      <c r="Q343" s="109"/>
      <c r="R343" s="108"/>
      <c r="S343" s="108"/>
    </row>
    <row r="344" spans="4:19" x14ac:dyDescent="0.25">
      <c r="D344" s="95"/>
      <c r="Q344" s="109"/>
      <c r="R344" s="108"/>
      <c r="S344" s="108"/>
    </row>
    <row r="345" spans="4:19" x14ac:dyDescent="0.25">
      <c r="D345" s="95"/>
      <c r="Q345" s="109"/>
      <c r="R345" s="108"/>
      <c r="S345" s="108"/>
    </row>
    <row r="346" spans="4:19" x14ac:dyDescent="0.25">
      <c r="D346" s="95"/>
      <c r="Q346" s="109"/>
      <c r="R346" s="108"/>
      <c r="S346" s="108"/>
    </row>
    <row r="347" spans="4:19" x14ac:dyDescent="0.25">
      <c r="D347" s="95"/>
      <c r="Q347" s="109"/>
      <c r="R347" s="108"/>
      <c r="S347" s="108"/>
    </row>
    <row r="348" spans="4:19" x14ac:dyDescent="0.25">
      <c r="D348" s="95"/>
      <c r="Q348" s="109"/>
      <c r="R348" s="108"/>
      <c r="S348" s="108"/>
    </row>
    <row r="349" spans="4:19" x14ac:dyDescent="0.25">
      <c r="D349" s="95"/>
      <c r="Q349" s="109"/>
      <c r="R349" s="108"/>
      <c r="S349" s="108"/>
    </row>
    <row r="350" spans="4:19" x14ac:dyDescent="0.25">
      <c r="D350" s="95"/>
      <c r="Q350" s="109"/>
      <c r="R350" s="108"/>
      <c r="S350" s="108"/>
    </row>
    <row r="351" spans="4:19" x14ac:dyDescent="0.25">
      <c r="D351" s="95"/>
      <c r="Q351" s="109"/>
      <c r="R351" s="108"/>
      <c r="S351" s="108"/>
    </row>
    <row r="352" spans="4:19" x14ac:dyDescent="0.25">
      <c r="D352" s="95"/>
      <c r="Q352" s="109"/>
      <c r="R352" s="108"/>
      <c r="S352" s="108"/>
    </row>
    <row r="353" spans="4:19" x14ac:dyDescent="0.25">
      <c r="D353" s="95"/>
      <c r="Q353" s="109"/>
      <c r="R353" s="108"/>
      <c r="S353" s="108"/>
    </row>
    <row r="354" spans="4:19" x14ac:dyDescent="0.25">
      <c r="D354" s="95"/>
      <c r="Q354" s="109"/>
      <c r="R354" s="108"/>
      <c r="S354" s="108"/>
    </row>
    <row r="355" spans="4:19" x14ac:dyDescent="0.25">
      <c r="D355" s="95"/>
      <c r="Q355" s="109"/>
      <c r="R355" s="108"/>
      <c r="S355" s="108"/>
    </row>
    <row r="356" spans="4:19" x14ac:dyDescent="0.25">
      <c r="D356" s="95"/>
      <c r="Q356" s="109"/>
      <c r="R356" s="108"/>
      <c r="S356" s="108"/>
    </row>
    <row r="357" spans="4:19" x14ac:dyDescent="0.25">
      <c r="D357" s="95"/>
      <c r="Q357" s="109"/>
      <c r="R357" s="108"/>
      <c r="S357" s="108"/>
    </row>
    <row r="358" spans="4:19" x14ac:dyDescent="0.25">
      <c r="D358" s="95"/>
      <c r="Q358" s="109"/>
      <c r="R358" s="108"/>
      <c r="S358" s="108"/>
    </row>
    <row r="359" spans="4:19" x14ac:dyDescent="0.25">
      <c r="D359" s="95"/>
      <c r="Q359" s="109"/>
      <c r="R359" s="108"/>
      <c r="S359" s="108"/>
    </row>
    <row r="360" spans="4:19" x14ac:dyDescent="0.25">
      <c r="D360" s="95"/>
      <c r="Q360" s="109"/>
      <c r="R360" s="108"/>
      <c r="S360" s="108"/>
    </row>
    <row r="361" spans="4:19" x14ac:dyDescent="0.25">
      <c r="D361" s="95"/>
      <c r="Q361" s="109"/>
      <c r="R361" s="108"/>
      <c r="S361" s="108"/>
    </row>
    <row r="362" spans="4:19" x14ac:dyDescent="0.25">
      <c r="D362" s="95"/>
      <c r="Q362" s="109"/>
      <c r="R362" s="108"/>
      <c r="S362" s="108"/>
    </row>
    <row r="363" spans="4:19" x14ac:dyDescent="0.25">
      <c r="D363" s="95"/>
      <c r="Q363" s="109"/>
      <c r="R363" s="108"/>
      <c r="S363" s="108"/>
    </row>
    <row r="364" spans="4:19" x14ac:dyDescent="0.25">
      <c r="D364" s="95"/>
      <c r="Q364" s="109"/>
      <c r="R364" s="108"/>
      <c r="S364" s="108"/>
    </row>
    <row r="365" spans="4:19" x14ac:dyDescent="0.25">
      <c r="D365" s="95"/>
      <c r="Q365" s="109"/>
      <c r="R365" s="108"/>
      <c r="S365" s="108"/>
    </row>
    <row r="366" spans="4:19" x14ac:dyDescent="0.25">
      <c r="D366" s="95"/>
      <c r="Q366" s="109"/>
      <c r="R366" s="108"/>
      <c r="S366" s="108"/>
    </row>
    <row r="367" spans="4:19" x14ac:dyDescent="0.25">
      <c r="D367" s="95"/>
      <c r="Q367" s="109"/>
      <c r="R367" s="108"/>
      <c r="S367" s="108"/>
    </row>
    <row r="368" spans="4:19" x14ac:dyDescent="0.25">
      <c r="D368" s="95"/>
      <c r="Q368" s="109"/>
      <c r="R368" s="108"/>
      <c r="S368" s="108"/>
    </row>
    <row r="369" spans="4:19" x14ac:dyDescent="0.25">
      <c r="D369" s="95"/>
      <c r="Q369" s="109"/>
      <c r="R369" s="108"/>
      <c r="S369" s="108"/>
    </row>
    <row r="370" spans="4:19" x14ac:dyDescent="0.25">
      <c r="D370" s="95"/>
      <c r="Q370" s="109"/>
      <c r="R370" s="108"/>
      <c r="S370" s="108"/>
    </row>
    <row r="371" spans="4:19" x14ac:dyDescent="0.25">
      <c r="D371" s="95"/>
      <c r="Q371" s="109"/>
      <c r="R371" s="108"/>
      <c r="S371" s="108"/>
    </row>
    <row r="372" spans="4:19" x14ac:dyDescent="0.25">
      <c r="D372" s="95"/>
      <c r="Q372" s="109"/>
      <c r="R372" s="108"/>
      <c r="S372" s="108"/>
    </row>
    <row r="373" spans="4:19" x14ac:dyDescent="0.25">
      <c r="D373" s="95"/>
      <c r="Q373" s="109"/>
      <c r="R373" s="108"/>
      <c r="S373" s="108"/>
    </row>
    <row r="374" spans="4:19" x14ac:dyDescent="0.25">
      <c r="D374" s="95"/>
      <c r="Q374" s="109"/>
      <c r="R374" s="108"/>
      <c r="S374" s="108"/>
    </row>
    <row r="375" spans="4:19" x14ac:dyDescent="0.25">
      <c r="D375" s="95"/>
      <c r="Q375" s="109"/>
      <c r="R375" s="108"/>
      <c r="S375" s="108"/>
    </row>
    <row r="376" spans="4:19" x14ac:dyDescent="0.25">
      <c r="D376" s="95"/>
      <c r="Q376" s="109"/>
      <c r="R376" s="108"/>
      <c r="S376" s="108"/>
    </row>
    <row r="377" spans="4:19" x14ac:dyDescent="0.25">
      <c r="D377" s="95"/>
      <c r="Q377" s="109"/>
      <c r="R377" s="108"/>
      <c r="S377" s="108"/>
    </row>
    <row r="378" spans="4:19" x14ac:dyDescent="0.25">
      <c r="D378" s="95"/>
      <c r="Q378" s="109"/>
      <c r="R378" s="108"/>
      <c r="S378" s="108"/>
    </row>
    <row r="379" spans="4:19" x14ac:dyDescent="0.25">
      <c r="D379" s="95"/>
      <c r="Q379" s="109"/>
      <c r="R379" s="108"/>
      <c r="S379" s="108"/>
    </row>
    <row r="380" spans="4:19" x14ac:dyDescent="0.25">
      <c r="D380" s="95"/>
      <c r="Q380" s="109"/>
      <c r="R380" s="108"/>
      <c r="S380" s="108"/>
    </row>
    <row r="381" spans="4:19" x14ac:dyDescent="0.25">
      <c r="D381" s="95"/>
      <c r="Q381" s="109"/>
      <c r="R381" s="108"/>
      <c r="S381" s="108"/>
    </row>
    <row r="382" spans="4:19" x14ac:dyDescent="0.25">
      <c r="D382" s="95"/>
      <c r="Q382" s="109"/>
      <c r="R382" s="108"/>
      <c r="S382" s="108"/>
    </row>
    <row r="383" spans="4:19" x14ac:dyDescent="0.25">
      <c r="D383" s="95"/>
      <c r="Q383" s="109"/>
      <c r="R383" s="108"/>
      <c r="S383" s="108"/>
    </row>
    <row r="384" spans="4:19" x14ac:dyDescent="0.25">
      <c r="D384" s="95"/>
      <c r="Q384" s="109"/>
      <c r="R384" s="108"/>
      <c r="S384" s="108"/>
    </row>
    <row r="385" spans="4:19" x14ac:dyDescent="0.25">
      <c r="D385" s="95"/>
      <c r="Q385" s="109"/>
      <c r="R385" s="108"/>
      <c r="S385" s="108"/>
    </row>
    <row r="386" spans="4:19" x14ac:dyDescent="0.25">
      <c r="D386" s="95"/>
      <c r="Q386" s="109"/>
      <c r="R386" s="108"/>
      <c r="S386" s="108"/>
    </row>
    <row r="387" spans="4:19" x14ac:dyDescent="0.25">
      <c r="D387" s="95"/>
      <c r="Q387" s="109"/>
      <c r="R387" s="108"/>
      <c r="S387" s="108"/>
    </row>
    <row r="388" spans="4:19" x14ac:dyDescent="0.25">
      <c r="D388" s="95"/>
      <c r="Q388" s="109"/>
      <c r="R388" s="108"/>
      <c r="S388" s="108"/>
    </row>
    <row r="389" spans="4:19" x14ac:dyDescent="0.25">
      <c r="D389" s="95"/>
      <c r="Q389" s="109"/>
      <c r="R389" s="108"/>
      <c r="S389" s="108"/>
    </row>
    <row r="390" spans="4:19" x14ac:dyDescent="0.25">
      <c r="D390" s="95"/>
      <c r="Q390" s="109"/>
      <c r="R390" s="108"/>
      <c r="S390" s="108"/>
    </row>
    <row r="391" spans="4:19" x14ac:dyDescent="0.25">
      <c r="D391" s="95"/>
      <c r="Q391" s="109"/>
      <c r="R391" s="108"/>
      <c r="S391" s="108"/>
    </row>
    <row r="392" spans="4:19" x14ac:dyDescent="0.25">
      <c r="D392" s="95"/>
      <c r="Q392" s="109"/>
      <c r="R392" s="108"/>
      <c r="S392" s="108"/>
    </row>
    <row r="393" spans="4:19" x14ac:dyDescent="0.25">
      <c r="D393" s="95"/>
      <c r="Q393" s="109"/>
      <c r="R393" s="108"/>
      <c r="S393" s="108"/>
    </row>
    <row r="394" spans="4:19" x14ac:dyDescent="0.25">
      <c r="D394" s="95"/>
      <c r="Q394" s="109"/>
      <c r="R394" s="108"/>
      <c r="S394" s="108"/>
    </row>
    <row r="395" spans="4:19" x14ac:dyDescent="0.25">
      <c r="D395" s="95"/>
      <c r="Q395" s="109"/>
      <c r="R395" s="108"/>
      <c r="S395" s="108"/>
    </row>
    <row r="396" spans="4:19" x14ac:dyDescent="0.25">
      <c r="D396" s="95"/>
      <c r="Q396" s="109"/>
      <c r="R396" s="108"/>
      <c r="S396" s="108"/>
    </row>
    <row r="397" spans="4:19" x14ac:dyDescent="0.25">
      <c r="D397" s="95"/>
      <c r="Q397" s="109"/>
      <c r="R397" s="108"/>
      <c r="S397" s="108"/>
    </row>
    <row r="398" spans="4:19" x14ac:dyDescent="0.25">
      <c r="D398" s="95"/>
      <c r="Q398" s="109"/>
      <c r="R398" s="108"/>
      <c r="S398" s="108"/>
    </row>
    <row r="399" spans="4:19" x14ac:dyDescent="0.25">
      <c r="D399" s="95"/>
      <c r="Q399" s="109"/>
      <c r="R399" s="108"/>
      <c r="S399" s="108"/>
    </row>
    <row r="400" spans="4:19" x14ac:dyDescent="0.25">
      <c r="D400" s="95"/>
      <c r="Q400" s="109"/>
      <c r="R400" s="108"/>
      <c r="S400" s="108"/>
    </row>
    <row r="401" spans="4:19" x14ac:dyDescent="0.25">
      <c r="D401" s="95"/>
      <c r="Q401" s="109"/>
      <c r="R401" s="108"/>
      <c r="S401" s="108"/>
    </row>
    <row r="402" spans="4:19" x14ac:dyDescent="0.25">
      <c r="D402" s="95"/>
      <c r="Q402" s="109"/>
      <c r="R402" s="108"/>
      <c r="S402" s="108"/>
    </row>
    <row r="403" spans="4:19" x14ac:dyDescent="0.25">
      <c r="D403" s="95"/>
      <c r="Q403" s="109"/>
      <c r="R403" s="108"/>
      <c r="S403" s="108"/>
    </row>
    <row r="404" spans="4:19" x14ac:dyDescent="0.25">
      <c r="D404" s="95"/>
      <c r="Q404" s="109"/>
      <c r="R404" s="108"/>
      <c r="S404" s="108"/>
    </row>
    <row r="405" spans="4:19" x14ac:dyDescent="0.25">
      <c r="D405" s="95"/>
      <c r="Q405" s="109"/>
      <c r="R405" s="108"/>
      <c r="S405" s="108"/>
    </row>
    <row r="406" spans="4:19" x14ac:dyDescent="0.25">
      <c r="D406" s="95"/>
      <c r="Q406" s="109"/>
      <c r="R406" s="108"/>
      <c r="S406" s="108"/>
    </row>
    <row r="407" spans="4:19" x14ac:dyDescent="0.25">
      <c r="D407" s="95"/>
      <c r="Q407" s="109"/>
      <c r="R407" s="108"/>
      <c r="S407" s="108"/>
    </row>
    <row r="408" spans="4:19" x14ac:dyDescent="0.25">
      <c r="D408" s="95"/>
      <c r="Q408" s="109"/>
      <c r="R408" s="108"/>
      <c r="S408" s="108"/>
    </row>
    <row r="409" spans="4:19" x14ac:dyDescent="0.25">
      <c r="D409" s="95"/>
      <c r="Q409" s="109"/>
      <c r="R409" s="108"/>
      <c r="S409" s="108"/>
    </row>
    <row r="410" spans="4:19" x14ac:dyDescent="0.25">
      <c r="D410" s="95"/>
      <c r="Q410" s="109"/>
      <c r="R410" s="108"/>
      <c r="S410" s="108"/>
    </row>
    <row r="411" spans="4:19" x14ac:dyDescent="0.25">
      <c r="D411" s="95"/>
      <c r="Q411" s="109"/>
      <c r="R411" s="108"/>
      <c r="S411" s="108"/>
    </row>
    <row r="412" spans="4:19" x14ac:dyDescent="0.25">
      <c r="D412" s="95"/>
      <c r="Q412" s="109"/>
      <c r="R412" s="108"/>
      <c r="S412" s="108"/>
    </row>
    <row r="413" spans="4:19" x14ac:dyDescent="0.25">
      <c r="D413" s="95"/>
      <c r="Q413" s="109"/>
      <c r="R413" s="108"/>
      <c r="S413" s="108"/>
    </row>
    <row r="414" spans="4:19" x14ac:dyDescent="0.25">
      <c r="D414" s="95"/>
      <c r="Q414" s="109"/>
      <c r="R414" s="108"/>
      <c r="S414" s="108"/>
    </row>
    <row r="415" spans="4:19" x14ac:dyDescent="0.25">
      <c r="D415" s="95"/>
      <c r="Q415" s="109"/>
      <c r="R415" s="108"/>
      <c r="S415" s="108"/>
    </row>
    <row r="416" spans="4:19" x14ac:dyDescent="0.25">
      <c r="D416" s="95"/>
      <c r="Q416" s="109"/>
      <c r="R416" s="108"/>
      <c r="S416" s="108"/>
    </row>
    <row r="417" spans="4:19" x14ac:dyDescent="0.25">
      <c r="D417" s="95"/>
      <c r="Q417" s="109"/>
      <c r="R417" s="108"/>
      <c r="S417" s="108"/>
    </row>
    <row r="418" spans="4:19" x14ac:dyDescent="0.25">
      <c r="D418" s="95"/>
      <c r="Q418" s="109"/>
      <c r="R418" s="108"/>
      <c r="S418" s="108"/>
    </row>
    <row r="419" spans="4:19" x14ac:dyDescent="0.25">
      <c r="D419" s="95"/>
      <c r="Q419" s="109"/>
      <c r="R419" s="108"/>
      <c r="S419" s="108"/>
    </row>
    <row r="420" spans="4:19" x14ac:dyDescent="0.25">
      <c r="D420" s="95"/>
      <c r="Q420" s="109"/>
      <c r="R420" s="108"/>
      <c r="S420" s="108"/>
    </row>
    <row r="421" spans="4:19" x14ac:dyDescent="0.25">
      <c r="D421" s="95"/>
      <c r="Q421" s="109"/>
      <c r="R421" s="108"/>
      <c r="S421" s="108"/>
    </row>
    <row r="422" spans="4:19" x14ac:dyDescent="0.25">
      <c r="D422" s="95"/>
      <c r="Q422" s="109"/>
      <c r="R422" s="108"/>
      <c r="S422" s="108"/>
    </row>
    <row r="423" spans="4:19" x14ac:dyDescent="0.25">
      <c r="D423" s="95"/>
      <c r="Q423" s="109"/>
      <c r="R423" s="108"/>
      <c r="S423" s="108"/>
    </row>
    <row r="424" spans="4:19" x14ac:dyDescent="0.25">
      <c r="D424" s="95"/>
      <c r="Q424" s="109"/>
      <c r="R424" s="108"/>
      <c r="S424" s="108"/>
    </row>
    <row r="425" spans="4:19" x14ac:dyDescent="0.25">
      <c r="D425" s="95"/>
      <c r="Q425" s="109"/>
      <c r="R425" s="108"/>
      <c r="S425" s="108"/>
    </row>
    <row r="426" spans="4:19" x14ac:dyDescent="0.25">
      <c r="D426" s="95"/>
      <c r="Q426" s="109"/>
      <c r="R426" s="108"/>
      <c r="S426" s="108"/>
    </row>
    <row r="427" spans="4:19" x14ac:dyDescent="0.25">
      <c r="D427" s="95"/>
      <c r="Q427" s="109"/>
      <c r="R427" s="108"/>
      <c r="S427" s="108"/>
    </row>
    <row r="428" spans="4:19" x14ac:dyDescent="0.25">
      <c r="D428" s="95"/>
      <c r="Q428" s="109"/>
      <c r="R428" s="108"/>
      <c r="S428" s="108"/>
    </row>
    <row r="429" spans="4:19" x14ac:dyDescent="0.25">
      <c r="D429" s="95"/>
      <c r="Q429" s="109"/>
      <c r="R429" s="108"/>
      <c r="S429" s="108"/>
    </row>
    <row r="430" spans="4:19" x14ac:dyDescent="0.25">
      <c r="D430" s="95"/>
      <c r="Q430" s="109"/>
      <c r="R430" s="108"/>
      <c r="S430" s="108"/>
    </row>
    <row r="431" spans="4:19" x14ac:dyDescent="0.25">
      <c r="D431" s="95"/>
      <c r="Q431" s="109"/>
      <c r="R431" s="108"/>
      <c r="S431" s="108"/>
    </row>
    <row r="432" spans="4:19" x14ac:dyDescent="0.25">
      <c r="D432" s="95"/>
      <c r="Q432" s="109"/>
      <c r="R432" s="108"/>
      <c r="S432" s="108"/>
    </row>
    <row r="433" spans="4:19" x14ac:dyDescent="0.25">
      <c r="D433" s="95"/>
      <c r="Q433" s="109"/>
      <c r="R433" s="108"/>
      <c r="S433" s="108"/>
    </row>
    <row r="434" spans="4:19" x14ac:dyDescent="0.25">
      <c r="D434" s="95"/>
      <c r="Q434" s="109"/>
      <c r="R434" s="108"/>
      <c r="S434" s="108"/>
    </row>
    <row r="435" spans="4:19" x14ac:dyDescent="0.25">
      <c r="D435" s="95"/>
      <c r="Q435" s="109"/>
      <c r="R435" s="108"/>
      <c r="S435" s="108"/>
    </row>
    <row r="436" spans="4:19" x14ac:dyDescent="0.25">
      <c r="D436" s="95"/>
      <c r="Q436" s="109"/>
      <c r="R436" s="108"/>
      <c r="S436" s="108"/>
    </row>
    <row r="437" spans="4:19" x14ac:dyDescent="0.25">
      <c r="D437" s="95"/>
      <c r="Q437" s="109"/>
      <c r="R437" s="108"/>
      <c r="S437" s="108"/>
    </row>
    <row r="438" spans="4:19" x14ac:dyDescent="0.25">
      <c r="D438" s="95"/>
      <c r="Q438" s="109"/>
      <c r="R438" s="108"/>
      <c r="S438" s="108"/>
    </row>
    <row r="439" spans="4:19" x14ac:dyDescent="0.25">
      <c r="D439" s="95"/>
      <c r="Q439" s="109"/>
      <c r="R439" s="108"/>
      <c r="S439" s="108"/>
    </row>
    <row r="440" spans="4:19" x14ac:dyDescent="0.25">
      <c r="D440" s="95"/>
      <c r="Q440" s="109"/>
      <c r="R440" s="108"/>
      <c r="S440" s="108"/>
    </row>
    <row r="441" spans="4:19" x14ac:dyDescent="0.25">
      <c r="D441" s="95"/>
      <c r="Q441" s="109"/>
      <c r="R441" s="108"/>
      <c r="S441" s="108"/>
    </row>
    <row r="442" spans="4:19" x14ac:dyDescent="0.25">
      <c r="D442" s="95"/>
      <c r="Q442" s="109"/>
      <c r="R442" s="108"/>
      <c r="S442" s="108"/>
    </row>
    <row r="443" spans="4:19" x14ac:dyDescent="0.25">
      <c r="D443" s="95"/>
      <c r="Q443" s="109"/>
      <c r="R443" s="108"/>
      <c r="S443" s="108"/>
    </row>
    <row r="444" spans="4:19" x14ac:dyDescent="0.25">
      <c r="D444" s="95"/>
      <c r="Q444" s="109"/>
      <c r="R444" s="108"/>
      <c r="S444" s="108"/>
    </row>
    <row r="445" spans="4:19" x14ac:dyDescent="0.25">
      <c r="D445" s="95"/>
      <c r="Q445" s="109"/>
      <c r="R445" s="108"/>
      <c r="S445" s="108"/>
    </row>
    <row r="446" spans="4:19" x14ac:dyDescent="0.25">
      <c r="D446" s="95"/>
      <c r="Q446" s="109"/>
      <c r="R446" s="108"/>
      <c r="S446" s="108"/>
    </row>
    <row r="447" spans="4:19" x14ac:dyDescent="0.25">
      <c r="D447" s="95"/>
      <c r="Q447" s="109"/>
      <c r="R447" s="108"/>
      <c r="S447" s="108"/>
    </row>
    <row r="448" spans="4:19" x14ac:dyDescent="0.25">
      <c r="D448" s="95"/>
      <c r="Q448" s="109"/>
      <c r="R448" s="108"/>
      <c r="S448" s="108"/>
    </row>
    <row r="449" spans="4:19" x14ac:dyDescent="0.25">
      <c r="D449" s="95"/>
      <c r="Q449" s="109"/>
      <c r="R449" s="108"/>
      <c r="S449" s="108"/>
    </row>
    <row r="450" spans="4:19" x14ac:dyDescent="0.25">
      <c r="D450" s="95"/>
      <c r="Q450" s="109"/>
      <c r="R450" s="108"/>
      <c r="S450" s="108"/>
    </row>
    <row r="451" spans="4:19" x14ac:dyDescent="0.25">
      <c r="D451" s="95"/>
      <c r="Q451" s="109"/>
      <c r="R451" s="108"/>
      <c r="S451" s="108"/>
    </row>
    <row r="452" spans="4:19" x14ac:dyDescent="0.25">
      <c r="D452" s="95"/>
      <c r="Q452" s="109"/>
      <c r="R452" s="108"/>
      <c r="S452" s="108"/>
    </row>
    <row r="453" spans="4:19" x14ac:dyDescent="0.25">
      <c r="D453" s="95"/>
      <c r="Q453" s="109"/>
      <c r="R453" s="108"/>
      <c r="S453" s="108"/>
    </row>
    <row r="454" spans="4:19" x14ac:dyDescent="0.25">
      <c r="D454" s="95"/>
      <c r="Q454" s="109"/>
      <c r="R454" s="108"/>
      <c r="S454" s="108"/>
    </row>
    <row r="455" spans="4:19" x14ac:dyDescent="0.25">
      <c r="D455" s="95"/>
      <c r="Q455" s="109"/>
      <c r="R455" s="108"/>
      <c r="S455" s="108"/>
    </row>
    <row r="456" spans="4:19" x14ac:dyDescent="0.25">
      <c r="D456" s="95"/>
      <c r="Q456" s="109"/>
      <c r="R456" s="108"/>
      <c r="S456" s="108"/>
    </row>
    <row r="457" spans="4:19" x14ac:dyDescent="0.25">
      <c r="D457" s="95"/>
      <c r="Q457" s="109"/>
      <c r="R457" s="108"/>
      <c r="S457" s="108"/>
    </row>
    <row r="458" spans="4:19" x14ac:dyDescent="0.25">
      <c r="D458" s="95"/>
      <c r="Q458" s="109"/>
      <c r="R458" s="108"/>
      <c r="S458" s="108"/>
    </row>
    <row r="459" spans="4:19" x14ac:dyDescent="0.25">
      <c r="D459" s="95"/>
      <c r="Q459" s="109"/>
      <c r="R459" s="108"/>
      <c r="S459" s="108"/>
    </row>
    <row r="460" spans="4:19" x14ac:dyDescent="0.25">
      <c r="D460" s="95"/>
      <c r="Q460" s="109"/>
      <c r="R460" s="108"/>
      <c r="S460" s="108"/>
    </row>
    <row r="461" spans="4:19" x14ac:dyDescent="0.25">
      <c r="D461" s="95"/>
      <c r="Q461" s="109"/>
      <c r="R461" s="108"/>
      <c r="S461" s="108"/>
    </row>
    <row r="462" spans="4:19" x14ac:dyDescent="0.25">
      <c r="D462" s="95"/>
      <c r="Q462" s="109"/>
      <c r="R462" s="108"/>
      <c r="S462" s="108"/>
    </row>
    <row r="463" spans="4:19" x14ac:dyDescent="0.25">
      <c r="D463" s="95"/>
      <c r="Q463" s="109"/>
      <c r="R463" s="108"/>
      <c r="S463" s="108"/>
    </row>
    <row r="464" spans="4:19" x14ac:dyDescent="0.25">
      <c r="D464" s="95"/>
      <c r="Q464" s="109"/>
      <c r="R464" s="108"/>
      <c r="S464" s="108"/>
    </row>
    <row r="465" spans="4:19" x14ac:dyDescent="0.25">
      <c r="D465" s="95"/>
      <c r="Q465" s="109"/>
      <c r="R465" s="108"/>
      <c r="S465" s="108"/>
    </row>
    <row r="466" spans="4:19" x14ac:dyDescent="0.25">
      <c r="D466" s="95"/>
      <c r="Q466" s="109"/>
      <c r="R466" s="108"/>
      <c r="S466" s="108"/>
    </row>
    <row r="467" spans="4:19" x14ac:dyDescent="0.25">
      <c r="D467" s="95"/>
      <c r="Q467" s="109"/>
      <c r="R467" s="108"/>
      <c r="S467" s="108"/>
    </row>
    <row r="468" spans="4:19" x14ac:dyDescent="0.25">
      <c r="D468" s="95"/>
      <c r="Q468" s="109"/>
      <c r="R468" s="108"/>
      <c r="S468" s="108"/>
    </row>
    <row r="469" spans="4:19" x14ac:dyDescent="0.25">
      <c r="D469" s="95"/>
      <c r="Q469" s="109"/>
      <c r="R469" s="108"/>
      <c r="S469" s="108"/>
    </row>
    <row r="470" spans="4:19" x14ac:dyDescent="0.25">
      <c r="D470" s="95"/>
      <c r="Q470" s="109"/>
      <c r="R470" s="108"/>
      <c r="S470" s="108"/>
    </row>
    <row r="471" spans="4:19" x14ac:dyDescent="0.25">
      <c r="D471" s="95"/>
      <c r="Q471" s="109"/>
      <c r="R471" s="108"/>
      <c r="S471" s="108"/>
    </row>
    <row r="472" spans="4:19" x14ac:dyDescent="0.25">
      <c r="D472" s="95"/>
      <c r="Q472" s="109"/>
      <c r="R472" s="108"/>
      <c r="S472" s="108"/>
    </row>
    <row r="473" spans="4:19" x14ac:dyDescent="0.25">
      <c r="D473" s="95"/>
      <c r="Q473" s="109"/>
      <c r="R473" s="108"/>
      <c r="S473" s="108"/>
    </row>
    <row r="474" spans="4:19" x14ac:dyDescent="0.25">
      <c r="D474" s="95"/>
      <c r="Q474" s="109"/>
      <c r="R474" s="108"/>
      <c r="S474" s="108"/>
    </row>
    <row r="475" spans="4:19" x14ac:dyDescent="0.25">
      <c r="D475" s="95"/>
      <c r="Q475" s="109"/>
      <c r="R475" s="108"/>
      <c r="S475" s="108"/>
    </row>
    <row r="476" spans="4:19" x14ac:dyDescent="0.25">
      <c r="D476" s="95"/>
      <c r="Q476" s="109"/>
      <c r="R476" s="108"/>
      <c r="S476" s="108"/>
    </row>
    <row r="477" spans="4:19" x14ac:dyDescent="0.25">
      <c r="D477" s="95"/>
      <c r="Q477" s="109"/>
      <c r="R477" s="108"/>
      <c r="S477" s="108"/>
    </row>
    <row r="478" spans="4:19" x14ac:dyDescent="0.25">
      <c r="D478" s="95"/>
      <c r="Q478" s="109"/>
      <c r="R478" s="108"/>
      <c r="S478" s="108"/>
    </row>
    <row r="479" spans="4:19" x14ac:dyDescent="0.25">
      <c r="D479" s="95"/>
      <c r="Q479" s="109"/>
      <c r="R479" s="108"/>
      <c r="S479" s="108"/>
    </row>
    <row r="480" spans="4:19" x14ac:dyDescent="0.25">
      <c r="D480" s="95"/>
      <c r="Q480" s="109"/>
      <c r="R480" s="108"/>
      <c r="S480" s="108"/>
    </row>
    <row r="481" spans="4:19" x14ac:dyDescent="0.25">
      <c r="D481" s="95"/>
      <c r="Q481" s="109"/>
      <c r="R481" s="108"/>
      <c r="S481" s="108"/>
    </row>
    <row r="482" spans="4:19" x14ac:dyDescent="0.25">
      <c r="D482" s="95"/>
      <c r="Q482" s="109"/>
      <c r="R482" s="108"/>
      <c r="S482" s="108"/>
    </row>
    <row r="483" spans="4:19" x14ac:dyDescent="0.25">
      <c r="D483" s="95"/>
      <c r="Q483" s="109"/>
      <c r="R483" s="108"/>
      <c r="S483" s="108"/>
    </row>
    <row r="484" spans="4:19" x14ac:dyDescent="0.25">
      <c r="D484" s="95"/>
      <c r="Q484" s="109"/>
      <c r="R484" s="108"/>
      <c r="S484" s="108"/>
    </row>
    <row r="485" spans="4:19" x14ac:dyDescent="0.25">
      <c r="D485" s="95"/>
      <c r="Q485" s="109"/>
      <c r="R485" s="108"/>
      <c r="S485" s="108"/>
    </row>
    <row r="486" spans="4:19" x14ac:dyDescent="0.25">
      <c r="D486" s="95"/>
      <c r="Q486" s="109"/>
      <c r="R486" s="108"/>
      <c r="S486" s="108"/>
    </row>
    <row r="487" spans="4:19" x14ac:dyDescent="0.25">
      <c r="D487" s="95"/>
      <c r="Q487" s="109"/>
      <c r="R487" s="108"/>
      <c r="S487" s="108"/>
    </row>
    <row r="488" spans="4:19" x14ac:dyDescent="0.25">
      <c r="D488" s="95"/>
      <c r="Q488" s="109"/>
      <c r="R488" s="108"/>
      <c r="S488" s="108"/>
    </row>
    <row r="489" spans="4:19" x14ac:dyDescent="0.25">
      <c r="D489" s="95"/>
      <c r="Q489" s="109"/>
      <c r="R489" s="108"/>
      <c r="S489" s="108"/>
    </row>
    <row r="490" spans="4:19" x14ac:dyDescent="0.25">
      <c r="D490" s="95"/>
      <c r="Q490" s="109"/>
      <c r="R490" s="108"/>
      <c r="S490" s="108"/>
    </row>
    <row r="491" spans="4:19" x14ac:dyDescent="0.25">
      <c r="D491" s="95"/>
      <c r="Q491" s="109"/>
      <c r="R491" s="108"/>
      <c r="S491" s="108"/>
    </row>
    <row r="492" spans="4:19" x14ac:dyDescent="0.25">
      <c r="D492" s="95"/>
      <c r="Q492" s="109"/>
      <c r="R492" s="108"/>
      <c r="S492" s="108"/>
    </row>
    <row r="493" spans="4:19" x14ac:dyDescent="0.25">
      <c r="D493" s="95"/>
      <c r="Q493" s="109"/>
      <c r="R493" s="108"/>
      <c r="S493" s="108"/>
    </row>
    <row r="494" spans="4:19" x14ac:dyDescent="0.25">
      <c r="D494" s="95"/>
      <c r="Q494" s="109"/>
      <c r="R494" s="108"/>
      <c r="S494" s="108"/>
    </row>
    <row r="495" spans="4:19" x14ac:dyDescent="0.25">
      <c r="D495" s="95"/>
      <c r="Q495" s="109"/>
      <c r="R495" s="108"/>
      <c r="S495" s="108"/>
    </row>
    <row r="496" spans="4:19" x14ac:dyDescent="0.25">
      <c r="D496" s="95"/>
      <c r="Q496" s="109"/>
      <c r="R496" s="108"/>
      <c r="S496" s="108"/>
    </row>
    <row r="497" spans="4:19" x14ac:dyDescent="0.25">
      <c r="D497" s="95"/>
      <c r="Q497" s="109"/>
      <c r="R497" s="108"/>
      <c r="S497" s="108"/>
    </row>
    <row r="498" spans="4:19" x14ac:dyDescent="0.25">
      <c r="D498" s="95"/>
      <c r="Q498" s="109"/>
      <c r="R498" s="108"/>
      <c r="S498" s="108"/>
    </row>
    <row r="499" spans="4:19" x14ac:dyDescent="0.25">
      <c r="D499" s="95"/>
      <c r="Q499" s="109"/>
      <c r="R499" s="108"/>
      <c r="S499" s="108"/>
    </row>
    <row r="500" spans="4:19" x14ac:dyDescent="0.25">
      <c r="D500" s="95"/>
      <c r="Q500" s="109"/>
      <c r="R500" s="108"/>
      <c r="S500" s="108"/>
    </row>
    <row r="501" spans="4:19" x14ac:dyDescent="0.25">
      <c r="D501" s="95"/>
      <c r="Q501" s="109"/>
      <c r="R501" s="108"/>
      <c r="S501" s="108"/>
    </row>
    <row r="502" spans="4:19" x14ac:dyDescent="0.25">
      <c r="D502" s="95"/>
      <c r="Q502" s="109"/>
      <c r="R502" s="108"/>
      <c r="S502" s="108"/>
    </row>
    <row r="503" spans="4:19" x14ac:dyDescent="0.25">
      <c r="D503" s="95"/>
      <c r="Q503" s="109"/>
      <c r="R503" s="108"/>
      <c r="S503" s="108"/>
    </row>
    <row r="504" spans="4:19" x14ac:dyDescent="0.25">
      <c r="D504" s="95"/>
      <c r="Q504" s="109"/>
      <c r="R504" s="108"/>
      <c r="S504" s="108"/>
    </row>
    <row r="505" spans="4:19" x14ac:dyDescent="0.25">
      <c r="D505" s="95"/>
      <c r="Q505" s="109"/>
      <c r="R505" s="108"/>
      <c r="S505" s="108"/>
    </row>
    <row r="506" spans="4:19" x14ac:dyDescent="0.25">
      <c r="D506" s="95"/>
      <c r="Q506" s="109"/>
      <c r="R506" s="108"/>
      <c r="S506" s="108"/>
    </row>
    <row r="507" spans="4:19" x14ac:dyDescent="0.25">
      <c r="D507" s="95"/>
      <c r="Q507" s="109"/>
      <c r="R507" s="108"/>
      <c r="S507" s="108"/>
    </row>
    <row r="508" spans="4:19" x14ac:dyDescent="0.25">
      <c r="D508" s="95"/>
      <c r="Q508" s="109"/>
      <c r="R508" s="108"/>
      <c r="S508" s="108"/>
    </row>
    <row r="509" spans="4:19" x14ac:dyDescent="0.25">
      <c r="D509" s="95"/>
      <c r="Q509" s="109"/>
      <c r="R509" s="108"/>
      <c r="S509" s="108"/>
    </row>
    <row r="510" spans="4:19" x14ac:dyDescent="0.25">
      <c r="D510" s="95"/>
      <c r="Q510" s="109"/>
      <c r="R510" s="108"/>
      <c r="S510" s="108"/>
    </row>
    <row r="511" spans="4:19" x14ac:dyDescent="0.25">
      <c r="D511" s="95"/>
      <c r="Q511" s="109"/>
      <c r="R511" s="108"/>
      <c r="S511" s="108"/>
    </row>
    <row r="512" spans="4:19" x14ac:dyDescent="0.25">
      <c r="D512" s="95"/>
      <c r="Q512" s="109"/>
      <c r="R512" s="108"/>
      <c r="S512" s="108"/>
    </row>
    <row r="513" spans="4:19" x14ac:dyDescent="0.25">
      <c r="D513" s="95"/>
      <c r="Q513" s="109"/>
      <c r="R513" s="108"/>
      <c r="S513" s="108"/>
    </row>
    <row r="514" spans="4:19" x14ac:dyDescent="0.25">
      <c r="D514" s="95"/>
      <c r="Q514" s="109"/>
      <c r="R514" s="108"/>
      <c r="S514" s="108"/>
    </row>
    <row r="515" spans="4:19" x14ac:dyDescent="0.25">
      <c r="D515" s="95"/>
      <c r="Q515" s="109"/>
      <c r="R515" s="108"/>
      <c r="S515" s="108"/>
    </row>
    <row r="516" spans="4:19" x14ac:dyDescent="0.25">
      <c r="D516" s="95"/>
      <c r="Q516" s="109"/>
      <c r="R516" s="108"/>
      <c r="S516" s="108"/>
    </row>
    <row r="517" spans="4:19" x14ac:dyDescent="0.25">
      <c r="D517" s="95"/>
      <c r="Q517" s="109"/>
      <c r="R517" s="108"/>
      <c r="S517" s="108"/>
    </row>
    <row r="518" spans="4:19" x14ac:dyDescent="0.25">
      <c r="D518" s="95"/>
      <c r="Q518" s="109"/>
      <c r="R518" s="108"/>
      <c r="S518" s="108"/>
    </row>
    <row r="519" spans="4:19" x14ac:dyDescent="0.25">
      <c r="D519" s="95"/>
      <c r="Q519" s="109"/>
      <c r="R519" s="108"/>
      <c r="S519" s="108"/>
    </row>
    <row r="520" spans="4:19" x14ac:dyDescent="0.25">
      <c r="D520" s="95"/>
      <c r="Q520" s="109"/>
      <c r="R520" s="108"/>
      <c r="S520" s="108"/>
    </row>
    <row r="521" spans="4:19" x14ac:dyDescent="0.25">
      <c r="D521" s="95"/>
      <c r="Q521" s="109"/>
      <c r="R521" s="108"/>
      <c r="S521" s="108"/>
    </row>
    <row r="522" spans="4:19" x14ac:dyDescent="0.25">
      <c r="D522" s="95"/>
      <c r="Q522" s="109"/>
      <c r="R522" s="108"/>
      <c r="S522" s="108"/>
    </row>
    <row r="523" spans="4:19" x14ac:dyDescent="0.25">
      <c r="D523" s="95"/>
      <c r="Q523" s="109"/>
      <c r="R523" s="108"/>
      <c r="S523" s="108"/>
    </row>
    <row r="524" spans="4:19" x14ac:dyDescent="0.25">
      <c r="D524" s="95"/>
      <c r="Q524" s="109"/>
      <c r="R524" s="108"/>
      <c r="S524" s="108"/>
    </row>
    <row r="525" spans="4:19" x14ac:dyDescent="0.25">
      <c r="D525" s="95"/>
      <c r="Q525" s="109"/>
      <c r="R525" s="108"/>
      <c r="S525" s="108"/>
    </row>
    <row r="526" spans="4:19" x14ac:dyDescent="0.25">
      <c r="D526" s="95"/>
      <c r="Q526" s="109"/>
      <c r="R526" s="108"/>
      <c r="S526" s="108"/>
    </row>
    <row r="527" spans="4:19" x14ac:dyDescent="0.25">
      <c r="D527" s="95"/>
      <c r="Q527" s="109"/>
      <c r="R527" s="108"/>
      <c r="S527" s="108"/>
    </row>
    <row r="528" spans="4:19" x14ac:dyDescent="0.25">
      <c r="D528" s="95"/>
      <c r="Q528" s="109"/>
      <c r="R528" s="108"/>
      <c r="S528" s="108"/>
    </row>
    <row r="529" spans="4:19" x14ac:dyDescent="0.25">
      <c r="D529" s="95"/>
      <c r="Q529" s="109"/>
      <c r="R529" s="108"/>
      <c r="S529" s="108"/>
    </row>
    <row r="530" spans="4:19" x14ac:dyDescent="0.25">
      <c r="D530" s="95"/>
      <c r="Q530" s="109"/>
      <c r="R530" s="108"/>
      <c r="S530" s="108"/>
    </row>
    <row r="531" spans="4:19" x14ac:dyDescent="0.25">
      <c r="D531" s="95"/>
      <c r="Q531" s="109"/>
      <c r="R531" s="108"/>
      <c r="S531" s="108"/>
    </row>
    <row r="532" spans="4:19" x14ac:dyDescent="0.25">
      <c r="D532" s="95"/>
      <c r="Q532" s="109"/>
      <c r="R532" s="108"/>
      <c r="S532" s="108"/>
    </row>
    <row r="533" spans="4:19" x14ac:dyDescent="0.25">
      <c r="D533" s="95"/>
      <c r="Q533" s="109"/>
      <c r="R533" s="108"/>
      <c r="S533" s="108"/>
    </row>
    <row r="534" spans="4:19" x14ac:dyDescent="0.25">
      <c r="D534" s="95"/>
      <c r="Q534" s="109"/>
      <c r="R534" s="108"/>
      <c r="S534" s="108"/>
    </row>
    <row r="535" spans="4:19" x14ac:dyDescent="0.25">
      <c r="D535" s="95"/>
      <c r="Q535" s="109"/>
      <c r="R535" s="108"/>
      <c r="S535" s="108"/>
    </row>
    <row r="536" spans="4:19" x14ac:dyDescent="0.25">
      <c r="D536" s="95"/>
      <c r="Q536" s="109"/>
      <c r="R536" s="108"/>
      <c r="S536" s="108"/>
    </row>
    <row r="537" spans="4:19" x14ac:dyDescent="0.25">
      <c r="D537" s="95"/>
      <c r="Q537" s="109"/>
      <c r="R537" s="108"/>
      <c r="S537" s="108"/>
    </row>
    <row r="538" spans="4:19" x14ac:dyDescent="0.25">
      <c r="D538" s="95"/>
      <c r="Q538" s="109"/>
      <c r="R538" s="108"/>
      <c r="S538" s="108"/>
    </row>
    <row r="539" spans="4:19" x14ac:dyDescent="0.25">
      <c r="D539" s="95"/>
      <c r="Q539" s="109"/>
      <c r="R539" s="108"/>
      <c r="S539" s="108"/>
    </row>
    <row r="540" spans="4:19" x14ac:dyDescent="0.25">
      <c r="D540" s="95"/>
      <c r="Q540" s="109"/>
      <c r="R540" s="108"/>
      <c r="S540" s="108"/>
    </row>
    <row r="541" spans="4:19" x14ac:dyDescent="0.25">
      <c r="D541" s="95"/>
      <c r="Q541" s="109"/>
      <c r="R541" s="108"/>
      <c r="S541" s="108"/>
    </row>
    <row r="542" spans="4:19" x14ac:dyDescent="0.25">
      <c r="D542" s="95"/>
      <c r="Q542" s="109"/>
      <c r="R542" s="108"/>
      <c r="S542" s="108"/>
    </row>
    <row r="543" spans="4:19" x14ac:dyDescent="0.25">
      <c r="D543" s="95"/>
      <c r="Q543" s="109"/>
      <c r="R543" s="108"/>
      <c r="S543" s="108"/>
    </row>
    <row r="544" spans="4:19" x14ac:dyDescent="0.25">
      <c r="D544" s="95"/>
      <c r="Q544" s="109"/>
      <c r="R544" s="108"/>
      <c r="S544" s="108"/>
    </row>
    <row r="545" spans="4:19" x14ac:dyDescent="0.25">
      <c r="D545" s="95"/>
      <c r="Q545" s="109"/>
      <c r="R545" s="108"/>
      <c r="S545" s="108"/>
    </row>
    <row r="546" spans="4:19" x14ac:dyDescent="0.25">
      <c r="D546" s="95"/>
      <c r="Q546" s="109"/>
      <c r="R546" s="108"/>
      <c r="S546" s="108"/>
    </row>
    <row r="547" spans="4:19" x14ac:dyDescent="0.25">
      <c r="D547" s="95"/>
      <c r="Q547" s="109"/>
      <c r="R547" s="108"/>
      <c r="S547" s="108"/>
    </row>
    <row r="548" spans="4:19" x14ac:dyDescent="0.25">
      <c r="D548" s="95"/>
      <c r="Q548" s="109"/>
      <c r="R548" s="108"/>
      <c r="S548" s="108"/>
    </row>
    <row r="549" spans="4:19" x14ac:dyDescent="0.25">
      <c r="D549" s="95"/>
      <c r="Q549" s="109"/>
      <c r="R549" s="108"/>
      <c r="S549" s="108"/>
    </row>
    <row r="550" spans="4:19" x14ac:dyDescent="0.25">
      <c r="D550" s="95"/>
      <c r="Q550" s="109"/>
      <c r="R550" s="108"/>
      <c r="S550" s="108"/>
    </row>
    <row r="551" spans="4:19" x14ac:dyDescent="0.25">
      <c r="D551" s="95"/>
      <c r="Q551" s="109"/>
      <c r="R551" s="108"/>
      <c r="S551" s="108"/>
    </row>
    <row r="552" spans="4:19" x14ac:dyDescent="0.25">
      <c r="D552" s="95"/>
      <c r="Q552" s="109"/>
      <c r="R552" s="108"/>
      <c r="S552" s="108"/>
    </row>
    <row r="553" spans="4:19" x14ac:dyDescent="0.25">
      <c r="D553" s="95"/>
      <c r="Q553" s="109"/>
      <c r="R553" s="108"/>
      <c r="S553" s="108"/>
    </row>
    <row r="554" spans="4:19" x14ac:dyDescent="0.25">
      <c r="D554" s="95"/>
      <c r="Q554" s="109"/>
      <c r="R554" s="108"/>
      <c r="S554" s="108"/>
    </row>
    <row r="555" spans="4:19" x14ac:dyDescent="0.25">
      <c r="D555" s="95"/>
      <c r="Q555" s="109"/>
      <c r="R555" s="108"/>
      <c r="S555" s="108"/>
    </row>
    <row r="556" spans="4:19" x14ac:dyDescent="0.25">
      <c r="D556" s="95"/>
      <c r="Q556" s="109"/>
      <c r="R556" s="108"/>
      <c r="S556" s="108"/>
    </row>
    <row r="557" spans="4:19" x14ac:dyDescent="0.25">
      <c r="D557" s="95"/>
      <c r="Q557" s="109"/>
      <c r="R557" s="108"/>
      <c r="S557" s="108"/>
    </row>
    <row r="558" spans="4:19" x14ac:dyDescent="0.25">
      <c r="D558" s="95"/>
      <c r="Q558" s="109"/>
      <c r="R558" s="108"/>
      <c r="S558" s="108"/>
    </row>
    <row r="559" spans="4:19" x14ac:dyDescent="0.25">
      <c r="D559" s="95"/>
      <c r="Q559" s="109"/>
      <c r="R559" s="108"/>
      <c r="S559" s="108"/>
    </row>
    <row r="560" spans="4:19" x14ac:dyDescent="0.25">
      <c r="D560" s="95"/>
      <c r="Q560" s="109"/>
      <c r="R560" s="108"/>
      <c r="S560" s="108"/>
    </row>
    <row r="561" spans="4:19" x14ac:dyDescent="0.25">
      <c r="D561" s="95"/>
      <c r="Q561" s="109"/>
      <c r="R561" s="108"/>
      <c r="S561" s="108"/>
    </row>
    <row r="562" spans="4:19" x14ac:dyDescent="0.25">
      <c r="D562" s="95"/>
      <c r="Q562" s="109"/>
      <c r="R562" s="108"/>
      <c r="S562" s="108"/>
    </row>
    <row r="563" spans="4:19" x14ac:dyDescent="0.25">
      <c r="D563" s="95"/>
      <c r="Q563" s="109"/>
      <c r="R563" s="108"/>
      <c r="S563" s="108"/>
    </row>
    <row r="564" spans="4:19" x14ac:dyDescent="0.25">
      <c r="D564" s="95"/>
      <c r="Q564" s="109"/>
      <c r="R564" s="108"/>
      <c r="S564" s="108"/>
    </row>
    <row r="565" spans="4:19" x14ac:dyDescent="0.25">
      <c r="D565" s="95"/>
      <c r="Q565" s="109"/>
      <c r="R565" s="108"/>
      <c r="S565" s="108"/>
    </row>
    <row r="566" spans="4:19" x14ac:dyDescent="0.25">
      <c r="D566" s="95"/>
      <c r="Q566" s="109"/>
      <c r="R566" s="108"/>
      <c r="S566" s="108"/>
    </row>
    <row r="567" spans="4:19" x14ac:dyDescent="0.25">
      <c r="D567" s="95"/>
      <c r="Q567" s="109"/>
      <c r="R567" s="108"/>
      <c r="S567" s="108"/>
    </row>
    <row r="568" spans="4:19" x14ac:dyDescent="0.25">
      <c r="D568" s="95"/>
      <c r="Q568" s="109"/>
      <c r="R568" s="108"/>
      <c r="S568" s="108"/>
    </row>
    <row r="569" spans="4:19" x14ac:dyDescent="0.25">
      <c r="D569" s="95"/>
      <c r="Q569" s="109"/>
      <c r="R569" s="108"/>
      <c r="S569" s="108"/>
    </row>
    <row r="570" spans="4:19" x14ac:dyDescent="0.25">
      <c r="D570" s="95"/>
      <c r="Q570" s="109"/>
      <c r="R570" s="108"/>
      <c r="S570" s="108"/>
    </row>
    <row r="571" spans="4:19" x14ac:dyDescent="0.25">
      <c r="D571" s="95"/>
      <c r="Q571" s="109"/>
      <c r="R571" s="108"/>
      <c r="S571" s="108"/>
    </row>
    <row r="572" spans="4:19" x14ac:dyDescent="0.25">
      <c r="D572" s="95"/>
      <c r="Q572" s="109"/>
      <c r="R572" s="108"/>
      <c r="S572" s="108"/>
    </row>
    <row r="573" spans="4:19" x14ac:dyDescent="0.25">
      <c r="D573" s="95"/>
      <c r="Q573" s="109"/>
      <c r="R573" s="108"/>
      <c r="S573" s="108"/>
    </row>
    <row r="574" spans="4:19" x14ac:dyDescent="0.25">
      <c r="D574" s="95"/>
      <c r="Q574" s="109"/>
      <c r="R574" s="108"/>
      <c r="S574" s="108"/>
    </row>
    <row r="575" spans="4:19" x14ac:dyDescent="0.25">
      <c r="D575" s="95"/>
      <c r="Q575" s="109"/>
      <c r="R575" s="108"/>
      <c r="S575" s="108"/>
    </row>
    <row r="576" spans="4:19" x14ac:dyDescent="0.25">
      <c r="D576" s="95"/>
      <c r="Q576" s="109"/>
      <c r="R576" s="108"/>
      <c r="S576" s="108"/>
    </row>
    <row r="577" spans="4:19" x14ac:dyDescent="0.25">
      <c r="D577" s="95"/>
      <c r="Q577" s="109"/>
      <c r="R577" s="108"/>
      <c r="S577" s="108"/>
    </row>
    <row r="578" spans="4:19" x14ac:dyDescent="0.25">
      <c r="D578" s="95"/>
      <c r="Q578" s="109"/>
      <c r="R578" s="108"/>
      <c r="S578" s="108"/>
    </row>
    <row r="579" spans="4:19" x14ac:dyDescent="0.25">
      <c r="D579" s="95"/>
      <c r="Q579" s="109"/>
      <c r="R579" s="108"/>
      <c r="S579" s="108"/>
    </row>
    <row r="580" spans="4:19" x14ac:dyDescent="0.25">
      <c r="D580" s="95"/>
      <c r="Q580" s="109"/>
      <c r="R580" s="108"/>
      <c r="S580" s="108"/>
    </row>
    <row r="581" spans="4:19" x14ac:dyDescent="0.25">
      <c r="D581" s="95"/>
      <c r="Q581" s="109"/>
      <c r="R581" s="108"/>
      <c r="S581" s="108"/>
    </row>
    <row r="582" spans="4:19" x14ac:dyDescent="0.25">
      <c r="D582" s="95"/>
      <c r="Q582" s="109"/>
      <c r="R582" s="108"/>
      <c r="S582" s="108"/>
    </row>
    <row r="583" spans="4:19" x14ac:dyDescent="0.25">
      <c r="D583" s="95"/>
      <c r="Q583" s="109"/>
      <c r="R583" s="108"/>
      <c r="S583" s="108"/>
    </row>
    <row r="584" spans="4:19" x14ac:dyDescent="0.25">
      <c r="D584" s="95"/>
      <c r="Q584" s="109"/>
      <c r="R584" s="108"/>
      <c r="S584" s="108"/>
    </row>
    <row r="585" spans="4:19" x14ac:dyDescent="0.25">
      <c r="D585" s="95"/>
      <c r="Q585" s="109"/>
      <c r="R585" s="108"/>
      <c r="S585" s="108"/>
    </row>
    <row r="586" spans="4:19" x14ac:dyDescent="0.25">
      <c r="D586" s="95"/>
      <c r="Q586" s="109"/>
      <c r="R586" s="108"/>
      <c r="S586" s="108"/>
    </row>
    <row r="587" spans="4:19" x14ac:dyDescent="0.25">
      <c r="D587" s="95"/>
      <c r="Q587" s="109"/>
      <c r="R587" s="108"/>
      <c r="S587" s="108"/>
    </row>
    <row r="588" spans="4:19" x14ac:dyDescent="0.25">
      <c r="D588" s="95"/>
      <c r="Q588" s="109"/>
      <c r="R588" s="108"/>
      <c r="S588" s="108"/>
    </row>
    <row r="589" spans="4:19" x14ac:dyDescent="0.25">
      <c r="D589" s="95"/>
      <c r="Q589" s="109"/>
      <c r="R589" s="108"/>
      <c r="S589" s="108"/>
    </row>
    <row r="590" spans="4:19" x14ac:dyDescent="0.25">
      <c r="D590" s="95"/>
      <c r="Q590" s="109"/>
      <c r="R590" s="108"/>
      <c r="S590" s="108"/>
    </row>
    <row r="591" spans="4:19" x14ac:dyDescent="0.25">
      <c r="D591" s="95"/>
      <c r="Q591" s="109"/>
      <c r="R591" s="108"/>
      <c r="S591" s="108"/>
    </row>
    <row r="592" spans="4:19" x14ac:dyDescent="0.25">
      <c r="D592" s="95"/>
      <c r="Q592" s="109"/>
      <c r="R592" s="108"/>
      <c r="S592" s="108"/>
    </row>
    <row r="593" spans="4:19" x14ac:dyDescent="0.25">
      <c r="D593" s="95"/>
      <c r="Q593" s="109"/>
      <c r="R593" s="108"/>
      <c r="S593" s="108"/>
    </row>
    <row r="594" spans="4:19" x14ac:dyDescent="0.25">
      <c r="D594" s="95"/>
      <c r="Q594" s="109"/>
      <c r="R594" s="108"/>
      <c r="S594" s="108"/>
    </row>
    <row r="595" spans="4:19" x14ac:dyDescent="0.25">
      <c r="D595" s="95"/>
      <c r="Q595" s="109"/>
      <c r="R595" s="108"/>
      <c r="S595" s="108"/>
    </row>
    <row r="596" spans="4:19" x14ac:dyDescent="0.25">
      <c r="D596" s="95"/>
      <c r="Q596" s="109"/>
      <c r="R596" s="108"/>
      <c r="S596" s="108"/>
    </row>
    <row r="597" spans="4:19" x14ac:dyDescent="0.25">
      <c r="D597" s="95"/>
      <c r="Q597" s="109"/>
      <c r="R597" s="108"/>
      <c r="S597" s="108"/>
    </row>
    <row r="598" spans="4:19" x14ac:dyDescent="0.25">
      <c r="D598" s="95"/>
      <c r="Q598" s="109"/>
      <c r="R598" s="108"/>
      <c r="S598" s="108"/>
    </row>
    <row r="599" spans="4:19" x14ac:dyDescent="0.25">
      <c r="D599" s="95"/>
      <c r="Q599" s="109"/>
      <c r="R599" s="108"/>
      <c r="S599" s="108"/>
    </row>
    <row r="600" spans="4:19" x14ac:dyDescent="0.25">
      <c r="D600" s="95"/>
      <c r="Q600" s="109"/>
      <c r="R600" s="108"/>
      <c r="S600" s="108"/>
    </row>
    <row r="601" spans="4:19" x14ac:dyDescent="0.25">
      <c r="D601" s="95"/>
      <c r="Q601" s="109"/>
      <c r="R601" s="108"/>
      <c r="S601" s="108"/>
    </row>
    <row r="602" spans="4:19" x14ac:dyDescent="0.25">
      <c r="D602" s="95"/>
      <c r="Q602" s="109"/>
      <c r="R602" s="108"/>
      <c r="S602" s="108"/>
    </row>
    <row r="603" spans="4:19" x14ac:dyDescent="0.25">
      <c r="D603" s="95"/>
      <c r="Q603" s="109"/>
      <c r="R603" s="108"/>
      <c r="S603" s="108"/>
    </row>
    <row r="604" spans="4:19" x14ac:dyDescent="0.25">
      <c r="D604" s="95"/>
      <c r="Q604" s="109"/>
      <c r="R604" s="108"/>
      <c r="S604" s="108"/>
    </row>
    <row r="605" spans="4:19" x14ac:dyDescent="0.25">
      <c r="D605" s="95"/>
      <c r="Q605" s="109"/>
      <c r="R605" s="108"/>
      <c r="S605" s="108"/>
    </row>
    <row r="606" spans="4:19" x14ac:dyDescent="0.25">
      <c r="D606" s="95"/>
      <c r="Q606" s="109"/>
      <c r="R606" s="108"/>
      <c r="S606" s="108"/>
    </row>
    <row r="607" spans="4:19" x14ac:dyDescent="0.25">
      <c r="D607" s="95"/>
      <c r="Q607" s="109"/>
      <c r="R607" s="108"/>
      <c r="S607" s="108"/>
    </row>
    <row r="608" spans="4:19" x14ac:dyDescent="0.25">
      <c r="D608" s="95"/>
      <c r="Q608" s="109"/>
      <c r="R608" s="108"/>
      <c r="S608" s="108"/>
    </row>
    <row r="609" spans="4:19" x14ac:dyDescent="0.25">
      <c r="D609" s="95"/>
      <c r="Q609" s="109"/>
      <c r="R609" s="108"/>
      <c r="S609" s="108"/>
    </row>
    <row r="610" spans="4:19" x14ac:dyDescent="0.25">
      <c r="D610" s="95"/>
      <c r="Q610" s="109"/>
      <c r="R610" s="108"/>
      <c r="S610" s="108"/>
    </row>
    <row r="611" spans="4:19" x14ac:dyDescent="0.25">
      <c r="D611" s="95"/>
      <c r="Q611" s="109"/>
      <c r="R611" s="108"/>
      <c r="S611" s="108"/>
    </row>
    <row r="612" spans="4:19" x14ac:dyDescent="0.25">
      <c r="D612" s="95"/>
      <c r="Q612" s="109"/>
      <c r="R612" s="108"/>
      <c r="S612" s="108"/>
    </row>
    <row r="613" spans="4:19" x14ac:dyDescent="0.25">
      <c r="D613" s="95"/>
      <c r="Q613" s="109"/>
      <c r="R613" s="108"/>
      <c r="S613" s="108"/>
    </row>
    <row r="614" spans="4:19" x14ac:dyDescent="0.25">
      <c r="D614" s="95"/>
      <c r="Q614" s="109"/>
      <c r="R614" s="108"/>
      <c r="S614" s="108"/>
    </row>
    <row r="615" spans="4:19" x14ac:dyDescent="0.25">
      <c r="D615" s="95"/>
      <c r="Q615" s="109"/>
      <c r="R615" s="108"/>
      <c r="S615" s="108"/>
    </row>
    <row r="616" spans="4:19" x14ac:dyDescent="0.25">
      <c r="D616" s="95"/>
      <c r="Q616" s="109"/>
      <c r="R616" s="108"/>
      <c r="S616" s="108"/>
    </row>
    <row r="617" spans="4:19" x14ac:dyDescent="0.25">
      <c r="D617" s="95"/>
      <c r="Q617" s="109"/>
      <c r="R617" s="108"/>
      <c r="S617" s="108"/>
    </row>
    <row r="618" spans="4:19" x14ac:dyDescent="0.25">
      <c r="D618" s="95"/>
      <c r="Q618" s="109"/>
      <c r="R618" s="108"/>
      <c r="S618" s="108"/>
    </row>
    <row r="619" spans="4:19" x14ac:dyDescent="0.25">
      <c r="D619" s="95"/>
      <c r="Q619" s="109"/>
      <c r="R619" s="108"/>
      <c r="S619" s="108"/>
    </row>
    <row r="620" spans="4:19" x14ac:dyDescent="0.25">
      <c r="D620" s="95"/>
      <c r="Q620" s="109"/>
      <c r="R620" s="108"/>
      <c r="S620" s="108"/>
    </row>
    <row r="621" spans="4:19" x14ac:dyDescent="0.25">
      <c r="D621" s="95"/>
      <c r="Q621" s="109"/>
      <c r="R621" s="108"/>
      <c r="S621" s="108"/>
    </row>
    <row r="622" spans="4:19" x14ac:dyDescent="0.25">
      <c r="D622" s="95"/>
      <c r="Q622" s="109"/>
      <c r="R622" s="108"/>
      <c r="S622" s="108"/>
    </row>
    <row r="623" spans="4:19" x14ac:dyDescent="0.25">
      <c r="D623" s="95"/>
      <c r="Q623" s="109"/>
      <c r="R623" s="108"/>
      <c r="S623" s="108"/>
    </row>
    <row r="624" spans="4:19" x14ac:dyDescent="0.25">
      <c r="D624" s="95"/>
      <c r="Q624" s="109"/>
      <c r="R624" s="108"/>
      <c r="S624" s="108"/>
    </row>
    <row r="625" spans="4:19" x14ac:dyDescent="0.25">
      <c r="D625" s="95"/>
      <c r="Q625" s="109"/>
      <c r="R625" s="108"/>
      <c r="S625" s="108"/>
    </row>
    <row r="626" spans="4:19" x14ac:dyDescent="0.25">
      <c r="D626" s="95"/>
      <c r="Q626" s="109"/>
      <c r="R626" s="108"/>
      <c r="S626" s="108"/>
    </row>
    <row r="627" spans="4:19" x14ac:dyDescent="0.25">
      <c r="D627" s="95"/>
      <c r="Q627" s="109"/>
      <c r="R627" s="108"/>
      <c r="S627" s="108"/>
    </row>
    <row r="628" spans="4:19" x14ac:dyDescent="0.25">
      <c r="D628" s="95"/>
      <c r="Q628" s="109"/>
      <c r="R628" s="108"/>
      <c r="S628" s="108"/>
    </row>
    <row r="629" spans="4:19" x14ac:dyDescent="0.25">
      <c r="D629" s="95"/>
      <c r="Q629" s="109"/>
      <c r="R629" s="108"/>
      <c r="S629" s="108"/>
    </row>
    <row r="630" spans="4:19" x14ac:dyDescent="0.25">
      <c r="D630" s="95"/>
      <c r="Q630" s="109"/>
      <c r="R630" s="108"/>
      <c r="S630" s="108"/>
    </row>
    <row r="631" spans="4:19" x14ac:dyDescent="0.25">
      <c r="D631" s="95"/>
      <c r="Q631" s="109"/>
      <c r="R631" s="108"/>
      <c r="S631" s="108"/>
    </row>
    <row r="632" spans="4:19" x14ac:dyDescent="0.25">
      <c r="D632" s="95"/>
      <c r="Q632" s="109"/>
      <c r="R632" s="108"/>
      <c r="S632" s="108"/>
    </row>
    <row r="633" spans="4:19" x14ac:dyDescent="0.25">
      <c r="D633" s="95"/>
      <c r="Q633" s="109"/>
      <c r="R633" s="108"/>
      <c r="S633" s="108"/>
    </row>
    <row r="634" spans="4:19" x14ac:dyDescent="0.25">
      <c r="D634" s="95"/>
      <c r="Q634" s="109"/>
      <c r="R634" s="108"/>
      <c r="S634" s="108"/>
    </row>
    <row r="635" spans="4:19" x14ac:dyDescent="0.25">
      <c r="D635" s="95"/>
      <c r="Q635" s="109"/>
      <c r="R635" s="108"/>
      <c r="S635" s="108"/>
    </row>
    <row r="636" spans="4:19" x14ac:dyDescent="0.25">
      <c r="D636" s="95"/>
      <c r="Q636" s="109"/>
      <c r="R636" s="108"/>
      <c r="S636" s="108"/>
    </row>
    <row r="637" spans="4:19" x14ac:dyDescent="0.25">
      <c r="D637" s="95"/>
      <c r="Q637" s="109"/>
      <c r="R637" s="108"/>
      <c r="S637" s="108"/>
    </row>
    <row r="638" spans="4:19" x14ac:dyDescent="0.25">
      <c r="D638" s="95"/>
      <c r="Q638" s="109"/>
      <c r="R638" s="108"/>
      <c r="S638" s="108"/>
    </row>
    <row r="639" spans="4:19" x14ac:dyDescent="0.25">
      <c r="D639" s="95"/>
      <c r="Q639" s="109"/>
      <c r="R639" s="108"/>
      <c r="S639" s="108"/>
    </row>
    <row r="640" spans="4:19" x14ac:dyDescent="0.25">
      <c r="D640" s="95"/>
      <c r="Q640" s="109"/>
      <c r="R640" s="108"/>
      <c r="S640" s="108"/>
    </row>
    <row r="641" spans="4:19" x14ac:dyDescent="0.25">
      <c r="D641" s="95"/>
      <c r="Q641" s="109"/>
      <c r="R641" s="108"/>
      <c r="S641" s="108"/>
    </row>
    <row r="642" spans="4:19" x14ac:dyDescent="0.25">
      <c r="D642" s="95"/>
      <c r="Q642" s="109"/>
      <c r="R642" s="108"/>
      <c r="S642" s="108"/>
    </row>
    <row r="643" spans="4:19" x14ac:dyDescent="0.25">
      <c r="D643" s="95"/>
      <c r="Q643" s="109"/>
      <c r="R643" s="108"/>
      <c r="S643" s="108"/>
    </row>
    <row r="644" spans="4:19" x14ac:dyDescent="0.25">
      <c r="D644" s="95"/>
      <c r="Q644" s="109"/>
      <c r="R644" s="108"/>
      <c r="S644" s="108"/>
    </row>
    <row r="645" spans="4:19" x14ac:dyDescent="0.25">
      <c r="D645" s="95"/>
      <c r="Q645" s="109"/>
      <c r="R645" s="108"/>
      <c r="S645" s="108"/>
    </row>
    <row r="646" spans="4:19" x14ac:dyDescent="0.25">
      <c r="D646" s="95"/>
      <c r="Q646" s="109"/>
      <c r="R646" s="108"/>
      <c r="S646" s="108"/>
    </row>
    <row r="647" spans="4:19" x14ac:dyDescent="0.25">
      <c r="D647" s="95"/>
      <c r="Q647" s="109"/>
      <c r="R647" s="108"/>
      <c r="S647" s="108"/>
    </row>
    <row r="648" spans="4:19" x14ac:dyDescent="0.25">
      <c r="D648" s="95"/>
      <c r="Q648" s="109"/>
      <c r="R648" s="108"/>
      <c r="S648" s="108"/>
    </row>
    <row r="649" spans="4:19" x14ac:dyDescent="0.25">
      <c r="D649" s="95"/>
      <c r="Q649" s="109"/>
      <c r="R649" s="108"/>
      <c r="S649" s="108"/>
    </row>
    <row r="650" spans="4:19" x14ac:dyDescent="0.25">
      <c r="D650" s="95"/>
      <c r="Q650" s="109"/>
      <c r="R650" s="108"/>
      <c r="S650" s="108"/>
    </row>
    <row r="651" spans="4:19" x14ac:dyDescent="0.25">
      <c r="D651" s="95"/>
      <c r="Q651" s="109"/>
      <c r="R651" s="108"/>
      <c r="S651" s="108"/>
    </row>
    <row r="652" spans="4:19" x14ac:dyDescent="0.25">
      <c r="D652" s="95"/>
      <c r="Q652" s="109"/>
      <c r="R652" s="108"/>
      <c r="S652" s="108"/>
    </row>
    <row r="653" spans="4:19" x14ac:dyDescent="0.25">
      <c r="D653" s="95"/>
      <c r="Q653" s="109"/>
      <c r="R653" s="108"/>
      <c r="S653" s="108"/>
    </row>
    <row r="654" spans="4:19" x14ac:dyDescent="0.25">
      <c r="D654" s="95"/>
      <c r="Q654" s="109"/>
      <c r="R654" s="108"/>
      <c r="S654" s="108"/>
    </row>
    <row r="655" spans="4:19" x14ac:dyDescent="0.25">
      <c r="D655" s="95"/>
      <c r="Q655" s="109"/>
      <c r="R655" s="108"/>
      <c r="S655" s="108"/>
    </row>
    <row r="656" spans="4:19" x14ac:dyDescent="0.25">
      <c r="D656" s="95"/>
      <c r="Q656" s="109"/>
      <c r="R656" s="108"/>
      <c r="S656" s="108"/>
    </row>
    <row r="657" spans="4:19" x14ac:dyDescent="0.25">
      <c r="D657" s="95"/>
      <c r="Q657" s="109"/>
      <c r="R657" s="108"/>
      <c r="S657" s="108"/>
    </row>
    <row r="658" spans="4:19" x14ac:dyDescent="0.25">
      <c r="D658" s="95"/>
      <c r="Q658" s="109"/>
      <c r="R658" s="108"/>
      <c r="S658" s="108"/>
    </row>
    <row r="659" spans="4:19" x14ac:dyDescent="0.25">
      <c r="D659" s="95"/>
      <c r="Q659" s="109"/>
      <c r="R659" s="108"/>
      <c r="S659" s="108"/>
    </row>
    <row r="660" spans="4:19" x14ac:dyDescent="0.25">
      <c r="D660" s="95"/>
      <c r="Q660" s="109"/>
      <c r="R660" s="108"/>
      <c r="S660" s="108"/>
    </row>
    <row r="661" spans="4:19" x14ac:dyDescent="0.25">
      <c r="D661" s="95"/>
      <c r="Q661" s="109"/>
      <c r="R661" s="108"/>
      <c r="S661" s="108"/>
    </row>
    <row r="662" spans="4:19" x14ac:dyDescent="0.25">
      <c r="D662" s="95"/>
      <c r="Q662" s="109"/>
      <c r="R662" s="108"/>
      <c r="S662" s="108"/>
    </row>
    <row r="663" spans="4:19" x14ac:dyDescent="0.25">
      <c r="D663" s="95"/>
      <c r="Q663" s="109"/>
      <c r="R663" s="108"/>
      <c r="S663" s="108"/>
    </row>
    <row r="664" spans="4:19" x14ac:dyDescent="0.25">
      <c r="D664" s="95"/>
      <c r="Q664" s="109"/>
      <c r="R664" s="108"/>
      <c r="S664" s="108"/>
    </row>
    <row r="665" spans="4:19" x14ac:dyDescent="0.25">
      <c r="D665" s="95"/>
      <c r="Q665" s="109"/>
      <c r="R665" s="108"/>
      <c r="S665" s="108"/>
    </row>
    <row r="666" spans="4:19" x14ac:dyDescent="0.25">
      <c r="D666" s="95"/>
      <c r="Q666" s="109"/>
      <c r="R666" s="108"/>
      <c r="S666" s="108"/>
    </row>
    <row r="667" spans="4:19" x14ac:dyDescent="0.25">
      <c r="D667" s="95"/>
      <c r="Q667" s="109"/>
      <c r="R667" s="108"/>
      <c r="S667" s="108"/>
    </row>
    <row r="668" spans="4:19" x14ac:dyDescent="0.25">
      <c r="D668" s="95"/>
      <c r="Q668" s="109"/>
      <c r="R668" s="108"/>
      <c r="S668" s="108"/>
    </row>
    <row r="669" spans="4:19" x14ac:dyDescent="0.25">
      <c r="D669" s="95"/>
      <c r="Q669" s="109"/>
      <c r="R669" s="108"/>
      <c r="S669" s="108"/>
    </row>
    <row r="670" spans="4:19" x14ac:dyDescent="0.25">
      <c r="D670" s="95"/>
      <c r="Q670" s="109"/>
      <c r="R670" s="108"/>
      <c r="S670" s="108"/>
    </row>
    <row r="671" spans="4:19" x14ac:dyDescent="0.25">
      <c r="D671" s="95"/>
      <c r="Q671" s="109"/>
      <c r="R671" s="108"/>
      <c r="S671" s="108"/>
    </row>
    <row r="672" spans="4:19" x14ac:dyDescent="0.25">
      <c r="D672" s="95"/>
      <c r="Q672" s="109"/>
      <c r="R672" s="108"/>
      <c r="S672" s="108"/>
    </row>
    <row r="673" spans="4:19" x14ac:dyDescent="0.25">
      <c r="D673" s="95"/>
      <c r="Q673" s="109"/>
      <c r="R673" s="108"/>
      <c r="S673" s="108"/>
    </row>
    <row r="674" spans="4:19" x14ac:dyDescent="0.25">
      <c r="D674" s="95"/>
      <c r="Q674" s="109"/>
      <c r="R674" s="108"/>
      <c r="S674" s="108"/>
    </row>
    <row r="675" spans="4:19" x14ac:dyDescent="0.25">
      <c r="D675" s="95"/>
      <c r="Q675" s="109"/>
      <c r="R675" s="108"/>
      <c r="S675" s="108"/>
    </row>
    <row r="676" spans="4:19" x14ac:dyDescent="0.25">
      <c r="D676" s="95"/>
      <c r="Q676" s="109"/>
      <c r="R676" s="108"/>
      <c r="S676" s="108"/>
    </row>
    <row r="677" spans="4:19" x14ac:dyDescent="0.25">
      <c r="D677" s="95"/>
      <c r="Q677" s="109"/>
      <c r="R677" s="108"/>
      <c r="S677" s="108"/>
    </row>
    <row r="678" spans="4:19" x14ac:dyDescent="0.25">
      <c r="D678" s="95"/>
      <c r="Q678" s="109"/>
      <c r="R678" s="108"/>
      <c r="S678" s="108"/>
    </row>
    <row r="679" spans="4:19" x14ac:dyDescent="0.25">
      <c r="D679" s="95"/>
      <c r="Q679" s="109"/>
      <c r="R679" s="108"/>
      <c r="S679" s="108"/>
    </row>
    <row r="680" spans="4:19" x14ac:dyDescent="0.25">
      <c r="D680" s="95"/>
      <c r="Q680" s="109"/>
      <c r="R680" s="108"/>
      <c r="S680" s="108"/>
    </row>
    <row r="681" spans="4:19" x14ac:dyDescent="0.25">
      <c r="D681" s="95"/>
      <c r="Q681" s="109"/>
      <c r="R681" s="108"/>
      <c r="S681" s="108"/>
    </row>
    <row r="682" spans="4:19" x14ac:dyDescent="0.25">
      <c r="D682" s="95"/>
      <c r="Q682" s="109"/>
      <c r="R682" s="108"/>
      <c r="S682" s="108"/>
    </row>
    <row r="683" spans="4:19" x14ac:dyDescent="0.25">
      <c r="D683" s="95"/>
      <c r="Q683" s="109"/>
      <c r="R683" s="108"/>
      <c r="S683" s="108"/>
    </row>
    <row r="684" spans="4:19" x14ac:dyDescent="0.25">
      <c r="D684" s="95"/>
      <c r="Q684" s="109"/>
      <c r="R684" s="108"/>
      <c r="S684" s="108"/>
    </row>
    <row r="685" spans="4:19" x14ac:dyDescent="0.25">
      <c r="D685" s="95"/>
      <c r="Q685" s="109"/>
      <c r="R685" s="108"/>
      <c r="S685" s="108"/>
    </row>
    <row r="686" spans="4:19" x14ac:dyDescent="0.25">
      <c r="D686" s="95"/>
      <c r="Q686" s="109"/>
      <c r="R686" s="108"/>
      <c r="S686" s="108"/>
    </row>
    <row r="687" spans="4:19" x14ac:dyDescent="0.25">
      <c r="D687" s="95"/>
      <c r="Q687" s="109"/>
      <c r="R687" s="108"/>
      <c r="S687" s="108"/>
    </row>
    <row r="688" spans="4:19" x14ac:dyDescent="0.25">
      <c r="D688" s="95"/>
      <c r="Q688" s="109"/>
      <c r="R688" s="108"/>
      <c r="S688" s="108"/>
    </row>
    <row r="689" spans="4:19" x14ac:dyDescent="0.25">
      <c r="D689" s="95"/>
      <c r="Q689" s="109"/>
      <c r="R689" s="108"/>
      <c r="S689" s="108"/>
    </row>
    <row r="690" spans="4:19" x14ac:dyDescent="0.25">
      <c r="D690" s="95"/>
      <c r="Q690" s="109"/>
      <c r="R690" s="108"/>
      <c r="S690" s="108"/>
    </row>
    <row r="691" spans="4:19" x14ac:dyDescent="0.25">
      <c r="D691" s="95"/>
      <c r="Q691" s="109"/>
      <c r="R691" s="108"/>
      <c r="S691" s="108"/>
    </row>
    <row r="692" spans="4:19" x14ac:dyDescent="0.25">
      <c r="D692" s="95"/>
      <c r="Q692" s="109"/>
      <c r="R692" s="108"/>
      <c r="S692" s="108"/>
    </row>
    <row r="693" spans="4:19" x14ac:dyDescent="0.25">
      <c r="D693" s="95"/>
      <c r="Q693" s="109"/>
      <c r="R693" s="108"/>
      <c r="S693" s="108"/>
    </row>
    <row r="694" spans="4:19" x14ac:dyDescent="0.25">
      <c r="D694" s="95"/>
      <c r="Q694" s="109"/>
      <c r="R694" s="108"/>
      <c r="S694" s="108"/>
    </row>
    <row r="695" spans="4:19" x14ac:dyDescent="0.25">
      <c r="D695" s="95"/>
      <c r="Q695" s="109"/>
      <c r="R695" s="108"/>
      <c r="S695" s="108"/>
    </row>
    <row r="696" spans="4:19" x14ac:dyDescent="0.25">
      <c r="D696" s="95"/>
      <c r="Q696" s="109"/>
      <c r="R696" s="108"/>
      <c r="S696" s="108"/>
    </row>
    <row r="697" spans="4:19" x14ac:dyDescent="0.25">
      <c r="D697" s="95"/>
      <c r="Q697" s="109"/>
      <c r="R697" s="108"/>
      <c r="S697" s="108"/>
    </row>
    <row r="698" spans="4:19" x14ac:dyDescent="0.25">
      <c r="D698" s="95"/>
      <c r="Q698" s="109"/>
      <c r="R698" s="108"/>
      <c r="S698" s="108"/>
    </row>
    <row r="699" spans="4:19" x14ac:dyDescent="0.25">
      <c r="D699" s="95"/>
      <c r="Q699" s="109"/>
      <c r="R699" s="108"/>
      <c r="S699" s="108"/>
    </row>
    <row r="700" spans="4:19" x14ac:dyDescent="0.25">
      <c r="D700" s="95"/>
      <c r="Q700" s="109"/>
      <c r="R700" s="108"/>
      <c r="S700" s="108"/>
    </row>
    <row r="701" spans="4:19" x14ac:dyDescent="0.25">
      <c r="D701" s="95"/>
      <c r="Q701" s="109"/>
      <c r="R701" s="108"/>
      <c r="S701" s="108"/>
    </row>
    <row r="702" spans="4:19" x14ac:dyDescent="0.25">
      <c r="D702" s="95"/>
      <c r="Q702" s="109"/>
      <c r="R702" s="108"/>
      <c r="S702" s="108"/>
    </row>
    <row r="703" spans="4:19" x14ac:dyDescent="0.25">
      <c r="D703" s="95"/>
      <c r="Q703" s="109"/>
      <c r="R703" s="108"/>
      <c r="S703" s="108"/>
    </row>
    <row r="704" spans="4:19" x14ac:dyDescent="0.25">
      <c r="D704" s="95"/>
      <c r="Q704" s="109"/>
      <c r="R704" s="108"/>
      <c r="S704" s="108"/>
    </row>
    <row r="705" spans="4:19" x14ac:dyDescent="0.25">
      <c r="D705" s="95"/>
      <c r="Q705" s="109"/>
      <c r="R705" s="108"/>
      <c r="S705" s="108"/>
    </row>
    <row r="706" spans="4:19" x14ac:dyDescent="0.25">
      <c r="D706" s="95"/>
      <c r="Q706" s="109"/>
      <c r="R706" s="108"/>
      <c r="S706" s="108"/>
    </row>
    <row r="707" spans="4:19" x14ac:dyDescent="0.25">
      <c r="D707" s="95"/>
      <c r="Q707" s="109"/>
      <c r="R707" s="108"/>
      <c r="S707" s="108"/>
    </row>
    <row r="708" spans="4:19" x14ac:dyDescent="0.25">
      <c r="D708" s="95"/>
      <c r="Q708" s="109"/>
      <c r="R708" s="108"/>
      <c r="S708" s="108"/>
    </row>
    <row r="709" spans="4:19" x14ac:dyDescent="0.25">
      <c r="D709" s="95"/>
      <c r="Q709" s="109"/>
      <c r="R709" s="108"/>
      <c r="S709" s="108"/>
    </row>
    <row r="710" spans="4:19" x14ac:dyDescent="0.25">
      <c r="D710" s="95"/>
      <c r="Q710" s="109"/>
      <c r="R710" s="108"/>
      <c r="S710" s="108"/>
    </row>
    <row r="711" spans="4:19" x14ac:dyDescent="0.25">
      <c r="D711" s="95"/>
      <c r="Q711" s="109"/>
      <c r="R711" s="108"/>
      <c r="S711" s="108"/>
    </row>
    <row r="712" spans="4:19" x14ac:dyDescent="0.25">
      <c r="D712" s="95"/>
      <c r="Q712" s="109"/>
      <c r="R712" s="108"/>
      <c r="S712" s="108"/>
    </row>
    <row r="713" spans="4:19" x14ac:dyDescent="0.25">
      <c r="D713" s="95"/>
      <c r="Q713" s="109"/>
      <c r="R713" s="108"/>
      <c r="S713" s="108"/>
    </row>
    <row r="714" spans="4:19" x14ac:dyDescent="0.25">
      <c r="D714" s="95"/>
      <c r="Q714" s="109"/>
      <c r="R714" s="108"/>
      <c r="S714" s="108"/>
    </row>
    <row r="715" spans="4:19" x14ac:dyDescent="0.25">
      <c r="D715" s="95"/>
      <c r="Q715" s="109"/>
      <c r="R715" s="108"/>
      <c r="S715" s="108"/>
    </row>
    <row r="716" spans="4:19" x14ac:dyDescent="0.25">
      <c r="D716" s="95"/>
      <c r="Q716" s="109"/>
      <c r="R716" s="108"/>
      <c r="S716" s="108"/>
    </row>
    <row r="717" spans="4:19" x14ac:dyDescent="0.25">
      <c r="D717" s="95"/>
      <c r="Q717" s="109"/>
      <c r="R717" s="108"/>
      <c r="S717" s="108"/>
    </row>
    <row r="718" spans="4:19" x14ac:dyDescent="0.25">
      <c r="D718" s="95"/>
      <c r="Q718" s="109"/>
      <c r="R718" s="108"/>
      <c r="S718" s="108"/>
    </row>
    <row r="719" spans="4:19" x14ac:dyDescent="0.25">
      <c r="D719" s="95"/>
      <c r="Q719" s="109"/>
      <c r="R719" s="108"/>
      <c r="S719" s="108"/>
    </row>
    <row r="720" spans="4:19" x14ac:dyDescent="0.25">
      <c r="D720" s="95"/>
      <c r="Q720" s="109"/>
      <c r="R720" s="108"/>
      <c r="S720" s="108"/>
    </row>
    <row r="721" spans="4:19" x14ac:dyDescent="0.25">
      <c r="D721" s="95"/>
      <c r="Q721" s="109"/>
      <c r="R721" s="108"/>
      <c r="S721" s="108"/>
    </row>
    <row r="722" spans="4:19" x14ac:dyDescent="0.25">
      <c r="D722" s="95"/>
      <c r="Q722" s="109"/>
      <c r="R722" s="108"/>
      <c r="S722" s="108"/>
    </row>
    <row r="723" spans="4:19" x14ac:dyDescent="0.25">
      <c r="D723" s="95"/>
      <c r="Q723" s="109"/>
      <c r="R723" s="108"/>
      <c r="S723" s="108"/>
    </row>
    <row r="724" spans="4:19" x14ac:dyDescent="0.25">
      <c r="D724" s="95"/>
      <c r="Q724" s="109"/>
      <c r="R724" s="108"/>
      <c r="S724" s="108"/>
    </row>
    <row r="725" spans="4:19" x14ac:dyDescent="0.25">
      <c r="D725" s="95"/>
      <c r="Q725" s="109"/>
      <c r="R725" s="108"/>
      <c r="S725" s="108"/>
    </row>
    <row r="726" spans="4:19" x14ac:dyDescent="0.25">
      <c r="D726" s="95"/>
      <c r="Q726" s="109"/>
      <c r="R726" s="108"/>
      <c r="S726" s="108"/>
    </row>
    <row r="727" spans="4:19" x14ac:dyDescent="0.25">
      <c r="D727" s="95"/>
      <c r="Q727" s="109"/>
      <c r="R727" s="108"/>
      <c r="S727" s="108"/>
    </row>
    <row r="728" spans="4:19" x14ac:dyDescent="0.25">
      <c r="D728" s="95"/>
      <c r="Q728" s="109"/>
      <c r="R728" s="108"/>
      <c r="S728" s="108"/>
    </row>
    <row r="729" spans="4:19" x14ac:dyDescent="0.25">
      <c r="D729" s="95"/>
      <c r="Q729" s="109"/>
      <c r="R729" s="108"/>
      <c r="S729" s="108"/>
    </row>
    <row r="730" spans="4:19" x14ac:dyDescent="0.25">
      <c r="D730" s="95"/>
      <c r="Q730" s="109"/>
      <c r="R730" s="108"/>
      <c r="S730" s="108"/>
    </row>
    <row r="731" spans="4:19" x14ac:dyDescent="0.25">
      <c r="D731" s="95"/>
      <c r="Q731" s="109"/>
      <c r="R731" s="108"/>
      <c r="S731" s="108"/>
    </row>
    <row r="732" spans="4:19" x14ac:dyDescent="0.25">
      <c r="D732" s="95"/>
      <c r="Q732" s="109"/>
      <c r="R732" s="108"/>
      <c r="S732" s="108"/>
    </row>
    <row r="733" spans="4:19" x14ac:dyDescent="0.25">
      <c r="D733" s="95"/>
      <c r="Q733" s="109"/>
      <c r="R733" s="108"/>
      <c r="S733" s="108"/>
    </row>
    <row r="734" spans="4:19" x14ac:dyDescent="0.25">
      <c r="D734" s="95"/>
      <c r="Q734" s="109"/>
      <c r="R734" s="108"/>
      <c r="S734" s="108"/>
    </row>
    <row r="735" spans="4:19" x14ac:dyDescent="0.25">
      <c r="D735" s="95"/>
      <c r="Q735" s="109"/>
      <c r="R735" s="108"/>
      <c r="S735" s="108"/>
    </row>
    <row r="736" spans="4:19" x14ac:dyDescent="0.25">
      <c r="D736" s="95"/>
      <c r="Q736" s="109"/>
      <c r="R736" s="108"/>
      <c r="S736" s="108"/>
    </row>
    <row r="737" spans="4:19" x14ac:dyDescent="0.25">
      <c r="D737" s="95"/>
      <c r="Q737" s="109"/>
      <c r="R737" s="108"/>
      <c r="S737" s="108"/>
    </row>
    <row r="738" spans="4:19" x14ac:dyDescent="0.25">
      <c r="D738" s="95"/>
      <c r="Q738" s="109"/>
      <c r="R738" s="108"/>
      <c r="S738" s="108"/>
    </row>
    <row r="739" spans="4:19" x14ac:dyDescent="0.25">
      <c r="D739" s="95"/>
      <c r="Q739" s="109"/>
      <c r="R739" s="108"/>
      <c r="S739" s="108"/>
    </row>
    <row r="740" spans="4:19" x14ac:dyDescent="0.25">
      <c r="D740" s="95"/>
      <c r="Q740" s="109"/>
      <c r="R740" s="108"/>
      <c r="S740" s="108"/>
    </row>
    <row r="741" spans="4:19" x14ac:dyDescent="0.25">
      <c r="D741" s="95"/>
      <c r="Q741" s="109"/>
      <c r="R741" s="108"/>
      <c r="S741" s="108"/>
    </row>
    <row r="742" spans="4:19" x14ac:dyDescent="0.25">
      <c r="D742" s="95"/>
      <c r="Q742" s="109"/>
      <c r="R742" s="108"/>
      <c r="S742" s="108"/>
    </row>
    <row r="743" spans="4:19" x14ac:dyDescent="0.25">
      <c r="D743" s="95"/>
      <c r="Q743" s="109"/>
      <c r="R743" s="108"/>
      <c r="S743" s="108"/>
    </row>
    <row r="744" spans="4:19" x14ac:dyDescent="0.25">
      <c r="D744" s="95"/>
      <c r="Q744" s="109"/>
      <c r="R744" s="108"/>
      <c r="S744" s="108"/>
    </row>
    <row r="745" spans="4:19" x14ac:dyDescent="0.25">
      <c r="D745" s="95"/>
      <c r="Q745" s="109"/>
      <c r="R745" s="108"/>
      <c r="S745" s="108"/>
    </row>
    <row r="746" spans="4:19" x14ac:dyDescent="0.25">
      <c r="D746" s="95"/>
      <c r="Q746" s="109"/>
      <c r="R746" s="108"/>
      <c r="S746" s="108"/>
    </row>
    <row r="747" spans="4:19" x14ac:dyDescent="0.25">
      <c r="D747" s="95"/>
      <c r="Q747" s="109"/>
      <c r="R747" s="108"/>
      <c r="S747" s="108"/>
    </row>
    <row r="748" spans="4:19" x14ac:dyDescent="0.25">
      <c r="D748" s="95"/>
      <c r="Q748" s="109"/>
      <c r="R748" s="108"/>
      <c r="S748" s="108"/>
    </row>
    <row r="749" spans="4:19" x14ac:dyDescent="0.25">
      <c r="D749" s="95"/>
      <c r="Q749" s="109"/>
      <c r="R749" s="108"/>
      <c r="S749" s="108"/>
    </row>
    <row r="750" spans="4:19" x14ac:dyDescent="0.25">
      <c r="D750" s="95"/>
      <c r="Q750" s="109"/>
      <c r="R750" s="108"/>
      <c r="S750" s="108"/>
    </row>
    <row r="751" spans="4:19" x14ac:dyDescent="0.25">
      <c r="D751" s="95"/>
      <c r="Q751" s="109"/>
      <c r="R751" s="108"/>
      <c r="S751" s="108"/>
    </row>
    <row r="752" spans="4:19" x14ac:dyDescent="0.25">
      <c r="D752" s="95"/>
      <c r="Q752" s="109"/>
      <c r="R752" s="108"/>
      <c r="S752" s="108"/>
    </row>
    <row r="753" spans="4:19" x14ac:dyDescent="0.25">
      <c r="D753" s="95"/>
      <c r="Q753" s="109"/>
      <c r="R753" s="108"/>
      <c r="S753" s="108"/>
    </row>
    <row r="754" spans="4:19" x14ac:dyDescent="0.25">
      <c r="D754" s="95"/>
      <c r="Q754" s="109"/>
      <c r="R754" s="108"/>
      <c r="S754" s="108"/>
    </row>
    <row r="755" spans="4:19" x14ac:dyDescent="0.25">
      <c r="D755" s="95"/>
      <c r="Q755" s="109"/>
      <c r="R755" s="108"/>
      <c r="S755" s="108"/>
    </row>
    <row r="756" spans="4:19" x14ac:dyDescent="0.25">
      <c r="D756" s="95"/>
      <c r="Q756" s="109"/>
      <c r="R756" s="108"/>
      <c r="S756" s="108"/>
    </row>
    <row r="757" spans="4:19" x14ac:dyDescent="0.25">
      <c r="D757" s="95"/>
      <c r="Q757" s="109"/>
      <c r="R757" s="108"/>
      <c r="S757" s="108"/>
    </row>
    <row r="758" spans="4:19" x14ac:dyDescent="0.25">
      <c r="D758" s="95"/>
      <c r="Q758" s="109"/>
      <c r="R758" s="108"/>
      <c r="S758" s="108"/>
    </row>
    <row r="759" spans="4:19" x14ac:dyDescent="0.25">
      <c r="D759" s="95"/>
      <c r="Q759" s="109"/>
      <c r="R759" s="108"/>
      <c r="S759" s="108"/>
    </row>
    <row r="760" spans="4:19" x14ac:dyDescent="0.25">
      <c r="D760" s="95"/>
      <c r="Q760" s="109"/>
      <c r="R760" s="108"/>
      <c r="S760" s="108"/>
    </row>
    <row r="761" spans="4:19" x14ac:dyDescent="0.25">
      <c r="D761" s="95"/>
      <c r="Q761" s="109"/>
      <c r="R761" s="108"/>
      <c r="S761" s="108"/>
    </row>
    <row r="762" spans="4:19" x14ac:dyDescent="0.25">
      <c r="D762" s="95"/>
      <c r="Q762" s="109"/>
      <c r="R762" s="108"/>
      <c r="S762" s="108"/>
    </row>
    <row r="763" spans="4:19" x14ac:dyDescent="0.25">
      <c r="D763" s="95"/>
      <c r="Q763" s="109"/>
      <c r="R763" s="108"/>
      <c r="S763" s="108"/>
    </row>
    <row r="764" spans="4:19" x14ac:dyDescent="0.25">
      <c r="D764" s="95"/>
      <c r="Q764" s="109"/>
      <c r="R764" s="108"/>
      <c r="S764" s="108"/>
    </row>
    <row r="765" spans="4:19" x14ac:dyDescent="0.25">
      <c r="D765" s="95"/>
      <c r="Q765" s="109"/>
      <c r="R765" s="108"/>
      <c r="S765" s="108"/>
    </row>
    <row r="766" spans="4:19" x14ac:dyDescent="0.25">
      <c r="D766" s="95"/>
      <c r="Q766" s="109"/>
      <c r="R766" s="108"/>
      <c r="S766" s="108"/>
    </row>
    <row r="767" spans="4:19" x14ac:dyDescent="0.25">
      <c r="D767" s="95"/>
      <c r="Q767" s="109"/>
      <c r="R767" s="108"/>
      <c r="S767" s="108"/>
    </row>
    <row r="768" spans="4:19" x14ac:dyDescent="0.25">
      <c r="D768" s="95"/>
      <c r="Q768" s="109"/>
      <c r="R768" s="108"/>
      <c r="S768" s="108"/>
    </row>
    <row r="769" spans="4:19" x14ac:dyDescent="0.25">
      <c r="D769" s="95"/>
      <c r="Q769" s="109"/>
      <c r="R769" s="108"/>
      <c r="S769" s="108"/>
    </row>
    <row r="770" spans="4:19" x14ac:dyDescent="0.25">
      <c r="D770" s="95"/>
      <c r="Q770" s="109"/>
      <c r="R770" s="108"/>
      <c r="S770" s="108"/>
    </row>
    <row r="771" spans="4:19" x14ac:dyDescent="0.25">
      <c r="D771" s="95"/>
      <c r="Q771" s="109"/>
      <c r="R771" s="108"/>
      <c r="S771" s="108"/>
    </row>
    <row r="772" spans="4:19" x14ac:dyDescent="0.25">
      <c r="D772" s="95"/>
      <c r="Q772" s="109"/>
      <c r="R772" s="108"/>
      <c r="S772" s="108"/>
    </row>
    <row r="773" spans="4:19" x14ac:dyDescent="0.25">
      <c r="D773" s="95"/>
      <c r="Q773" s="109"/>
      <c r="R773" s="108"/>
      <c r="S773" s="108"/>
    </row>
    <row r="774" spans="4:19" x14ac:dyDescent="0.25">
      <c r="D774" s="95"/>
      <c r="Q774" s="109"/>
      <c r="R774" s="108"/>
      <c r="S774" s="108"/>
    </row>
    <row r="775" spans="4:19" x14ac:dyDescent="0.25">
      <c r="D775" s="95"/>
      <c r="Q775" s="109"/>
      <c r="R775" s="108"/>
      <c r="S775" s="108"/>
    </row>
    <row r="776" spans="4:19" x14ac:dyDescent="0.25">
      <c r="D776" s="95"/>
      <c r="Q776" s="109"/>
      <c r="R776" s="108"/>
      <c r="S776" s="108"/>
    </row>
    <row r="777" spans="4:19" x14ac:dyDescent="0.25">
      <c r="D777" s="95"/>
      <c r="Q777" s="109"/>
      <c r="R777" s="108"/>
      <c r="S777" s="108"/>
    </row>
    <row r="778" spans="4:19" x14ac:dyDescent="0.25">
      <c r="D778" s="95"/>
      <c r="Q778" s="109"/>
      <c r="R778" s="108"/>
      <c r="S778" s="108"/>
    </row>
    <row r="779" spans="4:19" x14ac:dyDescent="0.25">
      <c r="D779" s="95"/>
      <c r="Q779" s="109"/>
      <c r="R779" s="108"/>
      <c r="S779" s="108"/>
    </row>
    <row r="780" spans="4:19" x14ac:dyDescent="0.25">
      <c r="D780" s="95"/>
      <c r="Q780" s="109"/>
      <c r="R780" s="108"/>
      <c r="S780" s="108"/>
    </row>
    <row r="781" spans="4:19" x14ac:dyDescent="0.25">
      <c r="D781" s="95"/>
      <c r="Q781" s="109"/>
      <c r="R781" s="108"/>
      <c r="S781" s="108"/>
    </row>
    <row r="782" spans="4:19" x14ac:dyDescent="0.25">
      <c r="D782" s="95"/>
      <c r="Q782" s="109"/>
      <c r="R782" s="108"/>
      <c r="S782" s="108"/>
    </row>
    <row r="783" spans="4:19" x14ac:dyDescent="0.25">
      <c r="D783" s="95"/>
      <c r="Q783" s="109"/>
      <c r="R783" s="108"/>
      <c r="S783" s="108"/>
    </row>
    <row r="784" spans="4:19" x14ac:dyDescent="0.25">
      <c r="D784" s="95"/>
      <c r="Q784" s="109"/>
      <c r="R784" s="108"/>
      <c r="S784" s="108"/>
    </row>
    <row r="785" spans="4:19" x14ac:dyDescent="0.25">
      <c r="D785" s="95"/>
      <c r="Q785" s="109"/>
      <c r="R785" s="108"/>
      <c r="S785" s="108"/>
    </row>
    <row r="786" spans="4:19" x14ac:dyDescent="0.25">
      <c r="D786" s="95"/>
      <c r="Q786" s="109"/>
      <c r="R786" s="108"/>
      <c r="S786" s="108"/>
    </row>
    <row r="787" spans="4:19" x14ac:dyDescent="0.25">
      <c r="D787" s="95"/>
      <c r="Q787" s="109"/>
      <c r="R787" s="108"/>
      <c r="S787" s="108"/>
    </row>
    <row r="788" spans="4:19" x14ac:dyDescent="0.25">
      <c r="D788" s="95"/>
      <c r="Q788" s="109"/>
      <c r="R788" s="108"/>
      <c r="S788" s="108"/>
    </row>
    <row r="789" spans="4:19" x14ac:dyDescent="0.25">
      <c r="D789" s="95"/>
      <c r="Q789" s="109"/>
      <c r="R789" s="108"/>
      <c r="S789" s="108"/>
    </row>
    <row r="790" spans="4:19" x14ac:dyDescent="0.25">
      <c r="D790" s="95"/>
      <c r="Q790" s="109"/>
      <c r="R790" s="108"/>
      <c r="S790" s="108"/>
    </row>
    <row r="791" spans="4:19" x14ac:dyDescent="0.25">
      <c r="D791" s="95"/>
      <c r="Q791" s="109"/>
      <c r="R791" s="108"/>
      <c r="S791" s="108"/>
    </row>
    <row r="792" spans="4:19" x14ac:dyDescent="0.25">
      <c r="D792" s="95"/>
      <c r="Q792" s="109"/>
      <c r="R792" s="108"/>
      <c r="S792" s="108"/>
    </row>
    <row r="793" spans="4:19" x14ac:dyDescent="0.25">
      <c r="D793" s="95"/>
      <c r="Q793" s="109"/>
      <c r="R793" s="108"/>
      <c r="S793" s="108"/>
    </row>
    <row r="794" spans="4:19" x14ac:dyDescent="0.25">
      <c r="D794" s="95"/>
      <c r="Q794" s="109"/>
      <c r="R794" s="108"/>
      <c r="S794" s="108"/>
    </row>
    <row r="795" spans="4:19" x14ac:dyDescent="0.25">
      <c r="D795" s="95"/>
      <c r="Q795" s="109"/>
      <c r="R795" s="108"/>
      <c r="S795" s="108"/>
    </row>
    <row r="796" spans="4:19" x14ac:dyDescent="0.25">
      <c r="D796" s="95"/>
      <c r="Q796" s="109"/>
      <c r="R796" s="108"/>
      <c r="S796" s="108"/>
    </row>
    <row r="797" spans="4:19" x14ac:dyDescent="0.25">
      <c r="D797" s="95"/>
      <c r="Q797" s="109"/>
      <c r="R797" s="108"/>
      <c r="S797" s="108"/>
    </row>
    <row r="798" spans="4:19" x14ac:dyDescent="0.25">
      <c r="D798" s="95"/>
      <c r="Q798" s="109"/>
      <c r="R798" s="108"/>
      <c r="S798" s="108"/>
    </row>
    <row r="799" spans="4:19" x14ac:dyDescent="0.25">
      <c r="D799" s="95"/>
      <c r="Q799" s="109"/>
      <c r="R799" s="108"/>
      <c r="S799" s="108"/>
    </row>
    <row r="800" spans="4:19" x14ac:dyDescent="0.25">
      <c r="D800" s="95"/>
      <c r="Q800" s="109"/>
      <c r="R800" s="108"/>
      <c r="S800" s="108"/>
    </row>
    <row r="801" spans="4:19" x14ac:dyDescent="0.25">
      <c r="D801" s="95"/>
      <c r="Q801" s="109"/>
      <c r="R801" s="108"/>
      <c r="S801" s="108"/>
    </row>
    <row r="802" spans="4:19" x14ac:dyDescent="0.25">
      <c r="D802" s="95"/>
      <c r="Q802" s="109"/>
      <c r="R802" s="108"/>
      <c r="S802" s="108"/>
    </row>
    <row r="803" spans="4:19" x14ac:dyDescent="0.25">
      <c r="D803" s="95"/>
      <c r="Q803" s="109"/>
      <c r="R803" s="108"/>
      <c r="S803" s="108"/>
    </row>
    <row r="804" spans="4:19" x14ac:dyDescent="0.25">
      <c r="D804" s="95"/>
      <c r="Q804" s="109"/>
      <c r="R804" s="108"/>
      <c r="S804" s="108"/>
    </row>
    <row r="805" spans="4:19" x14ac:dyDescent="0.25">
      <c r="D805" s="95"/>
      <c r="Q805" s="109"/>
      <c r="R805" s="108"/>
      <c r="S805" s="108"/>
    </row>
    <row r="806" spans="4:19" x14ac:dyDescent="0.25">
      <c r="D806" s="95"/>
      <c r="Q806" s="109"/>
      <c r="R806" s="108"/>
      <c r="S806" s="108"/>
    </row>
    <row r="807" spans="4:19" x14ac:dyDescent="0.25">
      <c r="D807" s="95"/>
      <c r="Q807" s="109"/>
      <c r="R807" s="108"/>
      <c r="S807" s="108"/>
    </row>
    <row r="808" spans="4:19" x14ac:dyDescent="0.25">
      <c r="D808" s="95"/>
      <c r="Q808" s="109"/>
      <c r="R808" s="108"/>
      <c r="S808" s="108"/>
    </row>
    <row r="809" spans="4:19" x14ac:dyDescent="0.25">
      <c r="D809" s="95"/>
      <c r="Q809" s="109"/>
      <c r="R809" s="108"/>
      <c r="S809" s="108"/>
    </row>
    <row r="810" spans="4:19" x14ac:dyDescent="0.25">
      <c r="D810" s="95"/>
      <c r="Q810" s="109"/>
      <c r="R810" s="108"/>
      <c r="S810" s="108"/>
    </row>
    <row r="811" spans="4:19" x14ac:dyDescent="0.25">
      <c r="D811" s="95"/>
      <c r="Q811" s="109"/>
      <c r="R811" s="108"/>
      <c r="S811" s="108"/>
    </row>
    <row r="812" spans="4:19" x14ac:dyDescent="0.25">
      <c r="D812" s="95"/>
      <c r="Q812" s="109"/>
      <c r="R812" s="108"/>
      <c r="S812" s="108"/>
    </row>
    <row r="813" spans="4:19" x14ac:dyDescent="0.25">
      <c r="D813" s="95"/>
      <c r="Q813" s="109"/>
      <c r="R813" s="108"/>
      <c r="S813" s="108"/>
    </row>
    <row r="814" spans="4:19" x14ac:dyDescent="0.25">
      <c r="D814" s="95"/>
      <c r="Q814" s="109"/>
      <c r="R814" s="108"/>
      <c r="S814" s="108"/>
    </row>
    <row r="815" spans="4:19" x14ac:dyDescent="0.25">
      <c r="D815" s="95"/>
      <c r="Q815" s="109"/>
      <c r="R815" s="108"/>
      <c r="S815" s="108"/>
    </row>
    <row r="816" spans="4:19" x14ac:dyDescent="0.25">
      <c r="D816" s="95"/>
      <c r="Q816" s="109"/>
      <c r="R816" s="108"/>
      <c r="S816" s="108"/>
    </row>
    <row r="817" spans="4:19" x14ac:dyDescent="0.25">
      <c r="D817" s="95"/>
      <c r="Q817" s="109"/>
      <c r="R817" s="108"/>
      <c r="S817" s="108"/>
    </row>
    <row r="818" spans="4:19" x14ac:dyDescent="0.25">
      <c r="D818" s="95"/>
      <c r="Q818" s="109"/>
      <c r="R818" s="108"/>
      <c r="S818" s="108"/>
    </row>
    <row r="819" spans="4:19" x14ac:dyDescent="0.25">
      <c r="D819" s="95"/>
      <c r="Q819" s="109"/>
      <c r="R819" s="108"/>
      <c r="S819" s="108"/>
    </row>
    <row r="820" spans="4:19" x14ac:dyDescent="0.25">
      <c r="D820" s="95"/>
      <c r="Q820" s="109"/>
      <c r="R820" s="108"/>
      <c r="S820" s="108"/>
    </row>
    <row r="821" spans="4:19" x14ac:dyDescent="0.25">
      <c r="D821" s="95"/>
      <c r="Q821" s="109"/>
      <c r="R821" s="108"/>
      <c r="S821" s="108"/>
    </row>
    <row r="822" spans="4:19" x14ac:dyDescent="0.25">
      <c r="D822" s="95"/>
      <c r="Q822" s="109"/>
      <c r="R822" s="108"/>
      <c r="S822" s="108"/>
    </row>
    <row r="823" spans="4:19" x14ac:dyDescent="0.25">
      <c r="D823" s="95"/>
      <c r="Q823" s="109"/>
      <c r="R823" s="108"/>
      <c r="S823" s="108"/>
    </row>
    <row r="824" spans="4:19" x14ac:dyDescent="0.25">
      <c r="D824" s="95"/>
      <c r="Q824" s="109"/>
      <c r="R824" s="108"/>
      <c r="S824" s="108"/>
    </row>
    <row r="825" spans="4:19" x14ac:dyDescent="0.25">
      <c r="D825" s="95"/>
      <c r="Q825" s="109"/>
      <c r="R825" s="108"/>
      <c r="S825" s="108"/>
    </row>
    <row r="826" spans="4:19" x14ac:dyDescent="0.25">
      <c r="D826" s="95"/>
      <c r="Q826" s="109"/>
      <c r="R826" s="108"/>
      <c r="S826" s="108"/>
    </row>
    <row r="827" spans="4:19" x14ac:dyDescent="0.25">
      <c r="D827" s="95"/>
      <c r="Q827" s="109"/>
      <c r="R827" s="108"/>
      <c r="S827" s="108"/>
    </row>
    <row r="828" spans="4:19" x14ac:dyDescent="0.25">
      <c r="D828" s="95"/>
      <c r="Q828" s="109"/>
      <c r="R828" s="108"/>
      <c r="S828" s="108"/>
    </row>
    <row r="829" spans="4:19" x14ac:dyDescent="0.25">
      <c r="D829" s="95"/>
      <c r="Q829" s="109"/>
      <c r="R829" s="108"/>
      <c r="S829" s="108"/>
    </row>
    <row r="830" spans="4:19" x14ac:dyDescent="0.25">
      <c r="D830" s="95"/>
      <c r="Q830" s="109"/>
      <c r="R830" s="108"/>
      <c r="S830" s="108"/>
    </row>
    <row r="831" spans="4:19" x14ac:dyDescent="0.25">
      <c r="D831" s="95"/>
      <c r="Q831" s="109"/>
      <c r="R831" s="108"/>
      <c r="S831" s="108"/>
    </row>
    <row r="832" spans="4:19" x14ac:dyDescent="0.25">
      <c r="D832" s="95"/>
      <c r="Q832" s="109"/>
      <c r="R832" s="108"/>
      <c r="S832" s="108"/>
    </row>
    <row r="833" spans="4:19" x14ac:dyDescent="0.25">
      <c r="D833" s="95"/>
      <c r="Q833" s="109"/>
      <c r="R833" s="108"/>
      <c r="S833" s="108"/>
    </row>
    <row r="834" spans="4:19" x14ac:dyDescent="0.25">
      <c r="D834" s="95"/>
      <c r="Q834" s="109"/>
      <c r="R834" s="108"/>
      <c r="S834" s="108"/>
    </row>
    <row r="835" spans="4:19" x14ac:dyDescent="0.25">
      <c r="D835" s="95"/>
      <c r="Q835" s="109"/>
      <c r="R835" s="108"/>
      <c r="S835" s="108"/>
    </row>
    <row r="836" spans="4:19" x14ac:dyDescent="0.25">
      <c r="D836" s="95"/>
      <c r="Q836" s="109"/>
      <c r="R836" s="108"/>
      <c r="S836" s="108"/>
    </row>
    <row r="837" spans="4:19" x14ac:dyDescent="0.25">
      <c r="D837" s="95"/>
      <c r="Q837" s="109"/>
      <c r="R837" s="108"/>
      <c r="S837" s="108"/>
    </row>
    <row r="838" spans="4:19" x14ac:dyDescent="0.25">
      <c r="D838" s="95"/>
      <c r="Q838" s="109"/>
      <c r="R838" s="108"/>
      <c r="S838" s="108"/>
    </row>
    <row r="839" spans="4:19" x14ac:dyDescent="0.25">
      <c r="D839" s="95"/>
      <c r="Q839" s="109"/>
      <c r="R839" s="108"/>
      <c r="S839" s="108"/>
    </row>
    <row r="840" spans="4:19" x14ac:dyDescent="0.25">
      <c r="D840" s="95"/>
      <c r="Q840" s="109"/>
      <c r="R840" s="108"/>
      <c r="S840" s="108"/>
    </row>
    <row r="841" spans="4:19" x14ac:dyDescent="0.25">
      <c r="D841" s="95"/>
      <c r="Q841" s="109"/>
      <c r="R841" s="108"/>
      <c r="S841" s="108"/>
    </row>
    <row r="842" spans="4:19" x14ac:dyDescent="0.25">
      <c r="D842" s="95"/>
      <c r="Q842" s="109"/>
      <c r="R842" s="108"/>
      <c r="S842" s="108"/>
    </row>
    <row r="843" spans="4:19" x14ac:dyDescent="0.25">
      <c r="D843" s="95"/>
      <c r="Q843" s="109"/>
      <c r="R843" s="108"/>
      <c r="S843" s="108"/>
    </row>
    <row r="844" spans="4:19" x14ac:dyDescent="0.25">
      <c r="D844" s="95"/>
      <c r="Q844" s="109"/>
      <c r="R844" s="108"/>
      <c r="S844" s="108"/>
    </row>
    <row r="845" spans="4:19" x14ac:dyDescent="0.25">
      <c r="D845" s="95"/>
      <c r="Q845" s="109"/>
      <c r="R845" s="108"/>
      <c r="S845" s="108"/>
    </row>
    <row r="846" spans="4:19" x14ac:dyDescent="0.25">
      <c r="D846" s="95"/>
      <c r="Q846" s="109"/>
      <c r="R846" s="108"/>
      <c r="S846" s="108"/>
    </row>
    <row r="847" spans="4:19" x14ac:dyDescent="0.25">
      <c r="D847" s="95"/>
      <c r="Q847" s="109"/>
      <c r="R847" s="108"/>
      <c r="S847" s="108"/>
    </row>
    <row r="848" spans="4:19" x14ac:dyDescent="0.25">
      <c r="D848" s="95"/>
      <c r="Q848" s="109"/>
      <c r="R848" s="108"/>
      <c r="S848" s="108"/>
    </row>
    <row r="849" spans="4:19" x14ac:dyDescent="0.25">
      <c r="D849" s="95"/>
      <c r="Q849" s="109"/>
      <c r="R849" s="108"/>
      <c r="S849" s="108"/>
    </row>
    <row r="850" spans="4:19" x14ac:dyDescent="0.25">
      <c r="D850" s="95"/>
      <c r="Q850" s="109"/>
      <c r="R850" s="108"/>
      <c r="S850" s="108"/>
    </row>
    <row r="851" spans="4:19" x14ac:dyDescent="0.25">
      <c r="D851" s="95"/>
      <c r="Q851" s="109"/>
      <c r="R851" s="108"/>
      <c r="S851" s="108"/>
    </row>
    <row r="852" spans="4:19" x14ac:dyDescent="0.25">
      <c r="D852" s="95"/>
      <c r="Q852" s="109"/>
      <c r="R852" s="108"/>
      <c r="S852" s="108"/>
    </row>
    <row r="853" spans="4:19" x14ac:dyDescent="0.25">
      <c r="D853" s="95"/>
      <c r="Q853" s="109"/>
      <c r="R853" s="108"/>
      <c r="S853" s="108"/>
    </row>
    <row r="854" spans="4:19" x14ac:dyDescent="0.25">
      <c r="D854" s="95"/>
      <c r="Q854" s="109"/>
      <c r="R854" s="108"/>
      <c r="S854" s="108"/>
    </row>
    <row r="855" spans="4:19" x14ac:dyDescent="0.25">
      <c r="D855" s="95"/>
      <c r="Q855" s="109"/>
      <c r="R855" s="108"/>
      <c r="S855" s="108"/>
    </row>
    <row r="856" spans="4:19" x14ac:dyDescent="0.25">
      <c r="D856" s="95"/>
      <c r="Q856" s="109"/>
      <c r="R856" s="108"/>
      <c r="S856" s="108"/>
    </row>
    <row r="857" spans="4:19" x14ac:dyDescent="0.25">
      <c r="D857" s="95"/>
      <c r="Q857" s="109"/>
      <c r="R857" s="108"/>
      <c r="S857" s="108"/>
    </row>
    <row r="858" spans="4:19" x14ac:dyDescent="0.25">
      <c r="D858" s="95"/>
      <c r="Q858" s="109"/>
      <c r="R858" s="108"/>
      <c r="S858" s="108"/>
    </row>
    <row r="859" spans="4:19" x14ac:dyDescent="0.25">
      <c r="D859" s="95"/>
      <c r="Q859" s="109"/>
      <c r="R859" s="108"/>
      <c r="S859" s="108"/>
    </row>
    <row r="860" spans="4:19" x14ac:dyDescent="0.25">
      <c r="D860" s="95"/>
      <c r="Q860" s="109"/>
      <c r="R860" s="108"/>
      <c r="S860" s="108"/>
    </row>
    <row r="861" spans="4:19" x14ac:dyDescent="0.25">
      <c r="D861" s="95"/>
      <c r="Q861" s="109"/>
      <c r="R861" s="108"/>
      <c r="S861" s="108"/>
    </row>
    <row r="862" spans="4:19" x14ac:dyDescent="0.25">
      <c r="D862" s="95"/>
      <c r="Q862" s="109"/>
      <c r="R862" s="108"/>
      <c r="S862" s="108"/>
    </row>
    <row r="863" spans="4:19" x14ac:dyDescent="0.25">
      <c r="D863" s="95"/>
      <c r="Q863" s="109"/>
      <c r="R863" s="108"/>
      <c r="S863" s="108"/>
    </row>
    <row r="864" spans="4:19" x14ac:dyDescent="0.25">
      <c r="D864" s="95"/>
      <c r="Q864" s="109"/>
      <c r="R864" s="108"/>
      <c r="S864" s="108"/>
    </row>
    <row r="865" spans="4:19" x14ac:dyDescent="0.25">
      <c r="D865" s="95"/>
      <c r="Q865" s="109"/>
      <c r="R865" s="108"/>
      <c r="S865" s="108"/>
    </row>
    <row r="866" spans="4:19" x14ac:dyDescent="0.25">
      <c r="D866" s="95"/>
      <c r="Q866" s="109"/>
      <c r="R866" s="108"/>
      <c r="S866" s="108"/>
    </row>
    <row r="867" spans="4:19" x14ac:dyDescent="0.25">
      <c r="D867" s="95"/>
      <c r="Q867" s="109"/>
      <c r="R867" s="108"/>
      <c r="S867" s="108"/>
    </row>
    <row r="868" spans="4:19" x14ac:dyDescent="0.25">
      <c r="D868" s="95"/>
      <c r="Q868" s="109"/>
      <c r="R868" s="108"/>
      <c r="S868" s="108"/>
    </row>
    <row r="869" spans="4:19" x14ac:dyDescent="0.25">
      <c r="D869" s="95"/>
      <c r="Q869" s="109"/>
      <c r="R869" s="108"/>
      <c r="S869" s="108"/>
    </row>
    <row r="870" spans="4:19" x14ac:dyDescent="0.25">
      <c r="D870" s="95"/>
      <c r="Q870" s="109"/>
      <c r="R870" s="108"/>
      <c r="S870" s="108"/>
    </row>
    <row r="871" spans="4:19" x14ac:dyDescent="0.25">
      <c r="D871" s="95"/>
      <c r="Q871" s="109"/>
      <c r="R871" s="108"/>
      <c r="S871" s="108"/>
    </row>
    <row r="872" spans="4:19" x14ac:dyDescent="0.25">
      <c r="D872" s="95"/>
      <c r="Q872" s="109"/>
      <c r="R872" s="108"/>
      <c r="S872" s="108"/>
    </row>
    <row r="873" spans="4:19" x14ac:dyDescent="0.25">
      <c r="D873" s="95"/>
      <c r="Q873" s="109"/>
      <c r="R873" s="108"/>
      <c r="S873" s="108"/>
    </row>
    <row r="874" spans="4:19" x14ac:dyDescent="0.25">
      <c r="D874" s="95"/>
      <c r="Q874" s="109"/>
      <c r="R874" s="108"/>
      <c r="S874" s="108"/>
    </row>
    <row r="875" spans="4:19" x14ac:dyDescent="0.25">
      <c r="D875" s="95"/>
      <c r="Q875" s="109"/>
      <c r="R875" s="108"/>
      <c r="S875" s="108"/>
    </row>
    <row r="876" spans="4:19" x14ac:dyDescent="0.25">
      <c r="D876" s="95"/>
      <c r="Q876" s="109"/>
      <c r="R876" s="108"/>
      <c r="S876" s="108"/>
    </row>
    <row r="877" spans="4:19" x14ac:dyDescent="0.25">
      <c r="D877" s="95"/>
      <c r="Q877" s="109"/>
      <c r="R877" s="108"/>
      <c r="S877" s="108"/>
    </row>
    <row r="878" spans="4:19" x14ac:dyDescent="0.25">
      <c r="D878" s="95"/>
      <c r="Q878" s="109"/>
      <c r="R878" s="108"/>
      <c r="S878" s="108"/>
    </row>
    <row r="879" spans="4:19" x14ac:dyDescent="0.25">
      <c r="D879" s="95"/>
      <c r="Q879" s="109"/>
      <c r="R879" s="108"/>
      <c r="S879" s="108"/>
    </row>
    <row r="880" spans="4:19" x14ac:dyDescent="0.25">
      <c r="D880" s="95"/>
      <c r="Q880" s="109"/>
      <c r="R880" s="108"/>
      <c r="S880" s="108"/>
    </row>
    <row r="881" spans="4:19" x14ac:dyDescent="0.25">
      <c r="D881" s="95"/>
      <c r="Q881" s="109"/>
      <c r="R881" s="108"/>
      <c r="S881" s="108"/>
    </row>
    <row r="882" spans="4:19" x14ac:dyDescent="0.25">
      <c r="D882" s="95"/>
      <c r="Q882" s="109"/>
      <c r="R882" s="108"/>
      <c r="S882" s="108"/>
    </row>
    <row r="883" spans="4:19" x14ac:dyDescent="0.25">
      <c r="D883" s="95"/>
      <c r="Q883" s="109"/>
      <c r="R883" s="108"/>
      <c r="S883" s="108"/>
    </row>
    <row r="884" spans="4:19" x14ac:dyDescent="0.25">
      <c r="D884" s="95"/>
      <c r="Q884" s="109"/>
      <c r="R884" s="108"/>
      <c r="S884" s="108"/>
    </row>
    <row r="885" spans="4:19" x14ac:dyDescent="0.25">
      <c r="D885" s="95"/>
      <c r="Q885" s="109"/>
      <c r="R885" s="108"/>
      <c r="S885" s="108"/>
    </row>
    <row r="886" spans="4:19" x14ac:dyDescent="0.25">
      <c r="D886" s="95"/>
      <c r="Q886" s="109"/>
      <c r="R886" s="108"/>
      <c r="S886" s="108"/>
    </row>
    <row r="887" spans="4:19" x14ac:dyDescent="0.25">
      <c r="D887" s="95"/>
      <c r="Q887" s="109"/>
      <c r="R887" s="108"/>
      <c r="S887" s="108"/>
    </row>
    <row r="888" spans="4:19" x14ac:dyDescent="0.25">
      <c r="D888" s="95"/>
      <c r="Q888" s="109"/>
      <c r="R888" s="108"/>
      <c r="S888" s="108"/>
    </row>
    <row r="889" spans="4:19" x14ac:dyDescent="0.25">
      <c r="D889" s="95"/>
      <c r="Q889" s="109"/>
      <c r="R889" s="108"/>
      <c r="S889" s="108"/>
    </row>
    <row r="890" spans="4:19" x14ac:dyDescent="0.25">
      <c r="D890" s="95"/>
      <c r="Q890" s="109"/>
      <c r="R890" s="108"/>
      <c r="S890" s="108"/>
    </row>
    <row r="891" spans="4:19" x14ac:dyDescent="0.25">
      <c r="D891" s="95"/>
      <c r="Q891" s="109"/>
      <c r="R891" s="108"/>
      <c r="S891" s="108"/>
    </row>
    <row r="892" spans="4:19" x14ac:dyDescent="0.25">
      <c r="D892" s="95"/>
      <c r="Q892" s="109"/>
      <c r="R892" s="108"/>
      <c r="S892" s="108"/>
    </row>
    <row r="893" spans="4:19" x14ac:dyDescent="0.25">
      <c r="D893" s="95"/>
      <c r="Q893" s="109"/>
      <c r="R893" s="108"/>
      <c r="S893" s="108"/>
    </row>
    <row r="894" spans="4:19" x14ac:dyDescent="0.25">
      <c r="D894" s="95"/>
      <c r="Q894" s="109"/>
      <c r="R894" s="108"/>
      <c r="S894" s="108"/>
    </row>
    <row r="895" spans="4:19" x14ac:dyDescent="0.25">
      <c r="D895" s="95"/>
      <c r="Q895" s="109"/>
      <c r="R895" s="108"/>
      <c r="S895" s="108"/>
    </row>
    <row r="896" spans="4:19" x14ac:dyDescent="0.25">
      <c r="D896" s="95"/>
      <c r="Q896" s="109"/>
      <c r="R896" s="108"/>
      <c r="S896" s="108"/>
    </row>
    <row r="897" spans="4:19" x14ac:dyDescent="0.25">
      <c r="D897" s="95"/>
      <c r="Q897" s="109"/>
      <c r="R897" s="108"/>
      <c r="S897" s="108"/>
    </row>
    <row r="898" spans="4:19" x14ac:dyDescent="0.25">
      <c r="D898" s="95"/>
      <c r="Q898" s="109"/>
      <c r="R898" s="108"/>
      <c r="S898" s="108"/>
    </row>
    <row r="899" spans="4:19" x14ac:dyDescent="0.25">
      <c r="D899" s="95"/>
      <c r="Q899" s="109"/>
      <c r="R899" s="108"/>
      <c r="S899" s="108"/>
    </row>
    <row r="900" spans="4:19" x14ac:dyDescent="0.25">
      <c r="D900" s="95"/>
      <c r="Q900" s="109"/>
      <c r="R900" s="108"/>
      <c r="S900" s="108"/>
    </row>
    <row r="901" spans="4:19" x14ac:dyDescent="0.25">
      <c r="D901" s="95"/>
      <c r="Q901" s="109"/>
      <c r="R901" s="108"/>
      <c r="S901" s="108"/>
    </row>
    <row r="902" spans="4:19" x14ac:dyDescent="0.25">
      <c r="D902" s="95"/>
      <c r="Q902" s="109"/>
      <c r="R902" s="108"/>
      <c r="S902" s="108"/>
    </row>
  </sheetData>
  <mergeCells count="30">
    <mergeCell ref="AE17:AF17"/>
    <mergeCell ref="AG17:AH17"/>
    <mergeCell ref="AA7:AA9"/>
    <mergeCell ref="AB7:AB9"/>
    <mergeCell ref="A7:A9"/>
    <mergeCell ref="E7:E9"/>
    <mergeCell ref="B7:B9"/>
    <mergeCell ref="C7:C9"/>
    <mergeCell ref="D7:D9"/>
    <mergeCell ref="Y7:Y9"/>
    <mergeCell ref="X43:X45"/>
    <mergeCell ref="X46:X48"/>
    <mergeCell ref="X49:X51"/>
    <mergeCell ref="X40:X42"/>
    <mergeCell ref="F7:F9"/>
    <mergeCell ref="G7:G9"/>
    <mergeCell ref="H7:I9"/>
    <mergeCell ref="J7:J9"/>
    <mergeCell ref="K7:L9"/>
    <mergeCell ref="M7:N9"/>
    <mergeCell ref="O7:P9"/>
    <mergeCell ref="R7:W7"/>
    <mergeCell ref="R8:W8"/>
    <mergeCell ref="R9:S9"/>
    <mergeCell ref="X61:X63"/>
    <mergeCell ref="X64:X66"/>
    <mergeCell ref="X67:X69"/>
    <mergeCell ref="X52:X54"/>
    <mergeCell ref="X55:X57"/>
    <mergeCell ref="X58:X60"/>
  </mergeCells>
  <phoneticPr fontId="42" type="noConversion"/>
  <conditionalFormatting sqref="AA4:AB4">
    <cfRule type="cellIs" dxfId="19" priority="26" operator="lessThan">
      <formula>0</formula>
    </cfRule>
    <cfRule type="cellIs" dxfId="18" priority="27" operator="greaterThan">
      <formula>0</formula>
    </cfRule>
  </conditionalFormatting>
  <conditionalFormatting sqref="Y4">
    <cfRule type="cellIs" dxfId="17" priority="24" operator="lessThan">
      <formula>0</formula>
    </cfRule>
    <cfRule type="cellIs" dxfId="16" priority="25" operator="greaterThan">
      <formula>0</formula>
    </cfRule>
  </conditionalFormatting>
  <conditionalFormatting sqref="S7:W7 T9:W9">
    <cfRule type="cellIs" dxfId="15" priority="21" stopIfTrue="1" operator="lessThan">
      <formula>0</formula>
    </cfRule>
  </conditionalFormatting>
  <conditionalFormatting sqref="AA14:AB14">
    <cfRule type="cellIs" dxfId="14" priority="1" operator="lessThan">
      <formula>0</formula>
    </cfRule>
    <cfRule type="cellIs" dxfId="13" priority="2" operator="greaterThan">
      <formula>0</formula>
    </cfRule>
  </conditionalFormatting>
  <conditionalFormatting sqref="AA11:AB13">
    <cfRule type="cellIs" dxfId="12" priority="5" operator="lessThan">
      <formula>0</formula>
    </cfRule>
    <cfRule type="cellIs" dxfId="11" priority="6" operator="greaterThan">
      <formula>0</formula>
    </cfRule>
  </conditionalFormatting>
  <printOptions horizontalCentered="1"/>
  <pageMargins left="0.25" right="0.25" top="0.38" bottom="0.4" header="0.3" footer="0.3"/>
  <pageSetup scale="53"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956"/>
  <sheetViews>
    <sheetView showGridLines="0" topLeftCell="N1" zoomScale="85" zoomScaleNormal="85" workbookViewId="0">
      <pane ySplit="12" topLeftCell="A13" activePane="bottomLeft" state="frozen"/>
      <selection pane="bottomLeft" activeCell="AH126" sqref="AH126"/>
    </sheetView>
  </sheetViews>
  <sheetFormatPr baseColWidth="10" defaultColWidth="9.140625" defaultRowHeight="15" x14ac:dyDescent="0.25"/>
  <cols>
    <col min="1" max="1" width="16" style="95" customWidth="1"/>
    <col min="2" max="2" width="9.7109375" style="95" bestFit="1" customWidth="1"/>
    <col min="3" max="3" width="7.42578125" style="95" customWidth="1"/>
    <col min="4" max="4" width="11.42578125" style="110" bestFit="1" customWidth="1"/>
    <col min="5" max="5" width="9.42578125" style="107" customWidth="1"/>
    <col min="6" max="6" width="9.5703125" style="107" customWidth="1"/>
    <col min="7" max="7" width="9.28515625" style="107" customWidth="1"/>
    <col min="8" max="8" width="7.42578125" style="95" bestFit="1" customWidth="1"/>
    <col min="9" max="9" width="12.7109375" style="95" customWidth="1"/>
    <col min="10" max="10" width="4" style="95" customWidth="1"/>
    <col min="11" max="11" width="15.42578125" style="108" customWidth="1"/>
    <col min="12" max="12" width="7.42578125" style="95" hidden="1" customWidth="1"/>
    <col min="13" max="13" width="9.85546875" style="95" hidden="1" customWidth="1"/>
    <col min="14" max="14" width="4" style="95" customWidth="1"/>
    <col min="15" max="15" width="15.42578125" style="108" customWidth="1"/>
    <col min="16" max="16" width="6.85546875" style="95" bestFit="1" customWidth="1"/>
    <col min="17" max="17" width="12" style="111" bestFit="1" customWidth="1"/>
    <col min="18" max="18" width="6.7109375" style="111" hidden="1" customWidth="1"/>
    <col min="19" max="19" width="6" style="112" hidden="1" customWidth="1"/>
    <col min="20" max="20" width="4.140625" style="112" hidden="1" customWidth="1"/>
    <col min="21" max="21" width="1.7109375" style="95" customWidth="1"/>
    <col min="22" max="22" width="8.42578125" style="109" customWidth="1"/>
    <col min="23" max="23" width="11.42578125" style="109" customWidth="1"/>
    <col min="24" max="24" width="14.7109375" style="108" bestFit="1" customWidth="1"/>
    <col min="25" max="27" width="15.5703125" style="108" customWidth="1"/>
    <col min="28" max="28" width="15.7109375" style="95" customWidth="1"/>
    <col min="29" max="29" width="26.85546875" style="95" bestFit="1" customWidth="1"/>
    <col min="30" max="30" width="2.85546875" style="95" customWidth="1"/>
    <col min="31" max="32" width="14.7109375" style="95" customWidth="1"/>
    <col min="33" max="33" width="17.85546875" style="95" customWidth="1"/>
    <col min="34" max="34" width="17.42578125" style="25" customWidth="1"/>
    <col min="35" max="35" width="11.85546875" style="25" bestFit="1" customWidth="1"/>
    <col min="36" max="36" width="13" style="25" customWidth="1"/>
    <col min="37" max="37" width="12.85546875" style="25" bestFit="1" customWidth="1"/>
    <col min="38" max="38" width="18" style="25" bestFit="1" customWidth="1"/>
    <col min="39" max="39" width="9.140625" style="25"/>
    <col min="40" max="40" width="9.28515625" style="25" bestFit="1" customWidth="1"/>
    <col min="41" max="16384" width="9.140625" style="95"/>
  </cols>
  <sheetData>
    <row r="1" spans="1:40" s="77" customFormat="1" ht="32.25" thickBot="1" x14ac:dyDescent="0.55000000000000004">
      <c r="A1" s="67" t="s">
        <v>106</v>
      </c>
      <c r="B1" s="68"/>
      <c r="C1" s="68"/>
      <c r="D1" s="69"/>
      <c r="E1" s="70"/>
      <c r="F1" s="70"/>
      <c r="G1" s="70"/>
      <c r="H1" s="68"/>
      <c r="I1" s="68"/>
      <c r="J1" s="68"/>
      <c r="K1" s="71"/>
      <c r="L1" s="68"/>
      <c r="M1" s="68"/>
      <c r="N1" s="68"/>
      <c r="O1" s="71"/>
      <c r="P1" s="68"/>
      <c r="Q1" s="72"/>
      <c r="R1" s="72"/>
      <c r="S1" s="73"/>
      <c r="T1" s="73"/>
      <c r="U1" s="74"/>
      <c r="V1" s="75"/>
      <c r="W1" s="75"/>
      <c r="X1" s="76"/>
      <c r="Y1" s="76"/>
      <c r="Z1" s="76"/>
      <c r="AA1" s="76"/>
      <c r="AB1" s="77" t="s">
        <v>108</v>
      </c>
      <c r="AH1" s="41"/>
      <c r="AI1" s="41"/>
      <c r="AJ1" s="41"/>
      <c r="AK1" s="41"/>
      <c r="AL1" s="41"/>
      <c r="AM1" s="41"/>
      <c r="AN1" s="41"/>
    </row>
    <row r="2" spans="1:40" s="88" customFormat="1" ht="15" customHeight="1" thickBot="1" x14ac:dyDescent="0.4">
      <c r="A2" s="115" t="s">
        <v>58</v>
      </c>
      <c r="B2" s="115">
        <v>42094</v>
      </c>
      <c r="C2" s="78"/>
      <c r="D2" s="79"/>
      <c r="E2" s="80"/>
      <c r="F2" s="80"/>
      <c r="G2" s="80"/>
      <c r="H2" s="81"/>
      <c r="I2" s="81"/>
      <c r="J2" s="81"/>
      <c r="K2" s="82"/>
      <c r="L2" s="81"/>
      <c r="M2" s="81"/>
      <c r="N2" s="81"/>
      <c r="O2" s="82"/>
      <c r="P2" s="81"/>
      <c r="Q2" s="83"/>
      <c r="R2" s="83"/>
      <c r="S2" s="84"/>
      <c r="T2" s="84"/>
      <c r="U2" s="85"/>
      <c r="V2" s="86"/>
      <c r="W2" s="86"/>
      <c r="X2" s="87"/>
      <c r="Y2" s="87"/>
      <c r="Z2" s="87"/>
      <c r="AA2" s="87"/>
      <c r="AD2" s="77"/>
      <c r="AE2" s="157" t="s">
        <v>59</v>
      </c>
      <c r="AF2" s="158" t="s">
        <v>60</v>
      </c>
      <c r="AH2" s="41"/>
      <c r="AI2" s="41"/>
      <c r="AJ2" s="41"/>
      <c r="AK2" s="41"/>
      <c r="AL2" s="41"/>
      <c r="AM2" s="41"/>
      <c r="AN2" s="41"/>
    </row>
    <row r="3" spans="1:40" s="88" customFormat="1" ht="6.6" customHeight="1" thickBot="1" x14ac:dyDescent="0.3">
      <c r="A3" s="115"/>
      <c r="B3" s="115"/>
      <c r="C3" s="78"/>
      <c r="D3" s="79"/>
      <c r="E3" s="80"/>
      <c r="F3" s="80"/>
      <c r="G3" s="80"/>
      <c r="H3" s="81"/>
      <c r="I3" s="81"/>
      <c r="J3" s="81"/>
      <c r="K3" s="82"/>
      <c r="L3" s="81"/>
      <c r="M3" s="81"/>
      <c r="N3" s="81"/>
      <c r="O3" s="82"/>
      <c r="P3" s="81"/>
      <c r="Q3" s="83"/>
      <c r="R3" s="83"/>
      <c r="S3" s="84"/>
      <c r="T3" s="84"/>
      <c r="U3" s="85"/>
      <c r="V3" s="86"/>
      <c r="W3" s="86"/>
      <c r="X3" s="87"/>
      <c r="Y3" s="87"/>
      <c r="Z3" s="87"/>
      <c r="AA3" s="87"/>
      <c r="AI3" s="41"/>
      <c r="AJ3" s="41"/>
      <c r="AK3" s="41"/>
      <c r="AL3" s="41"/>
      <c r="AM3" s="41"/>
      <c r="AN3" s="41"/>
    </row>
    <row r="4" spans="1:40" s="88" customFormat="1" ht="15" customHeight="1" thickBot="1" x14ac:dyDescent="0.4">
      <c r="A4" s="115" t="s">
        <v>105</v>
      </c>
      <c r="B4" s="115">
        <v>42095</v>
      </c>
      <c r="C4" s="89"/>
      <c r="D4" s="90"/>
      <c r="E4" s="80"/>
      <c r="F4" s="80"/>
      <c r="G4" s="80"/>
      <c r="H4" s="81"/>
      <c r="I4" s="81"/>
      <c r="J4" s="81"/>
      <c r="K4" s="216"/>
      <c r="L4" s="81"/>
      <c r="M4" s="81"/>
      <c r="N4" s="81"/>
      <c r="O4" s="82"/>
      <c r="P4" s="81"/>
      <c r="Q4" s="83"/>
      <c r="R4" s="83"/>
      <c r="S4" s="84"/>
      <c r="T4" s="84"/>
      <c r="U4" s="85"/>
      <c r="V4" s="86"/>
      <c r="W4" s="86"/>
      <c r="X4" s="87"/>
      <c r="Y4" s="87"/>
      <c r="Z4" s="87"/>
      <c r="AA4" s="87"/>
      <c r="AC4" s="147" t="s">
        <v>61</v>
      </c>
      <c r="AD4" s="77"/>
      <c r="AE4" s="157">
        <f>SUM(AE6:AE8)</f>
        <v>-130460.57475042793</v>
      </c>
      <c r="AF4" s="158">
        <f>SUM(AF6:AF8)</f>
        <v>573418.88473199017</v>
      </c>
      <c r="AH4" s="215"/>
      <c r="AI4" s="41"/>
      <c r="AJ4" s="41"/>
      <c r="AK4" s="41"/>
      <c r="AL4" s="41"/>
      <c r="AM4" s="41"/>
      <c r="AN4" s="41"/>
    </row>
    <row r="5" spans="1:40" s="88" customFormat="1" ht="5.0999999999999996" customHeight="1" thickBot="1" x14ac:dyDescent="0.4">
      <c r="A5" s="78"/>
      <c r="B5" s="89"/>
      <c r="C5" s="89"/>
      <c r="D5" s="90"/>
      <c r="E5" s="80"/>
      <c r="F5" s="80"/>
      <c r="G5" s="80"/>
      <c r="H5" s="81"/>
      <c r="I5" s="81"/>
      <c r="J5" s="81"/>
      <c r="K5" s="82"/>
      <c r="L5" s="81"/>
      <c r="M5" s="81"/>
      <c r="N5" s="81"/>
      <c r="O5" s="82"/>
      <c r="P5" s="81"/>
      <c r="Q5" s="83"/>
      <c r="R5" s="83"/>
      <c r="S5" s="84"/>
      <c r="T5" s="84"/>
      <c r="U5" s="85"/>
      <c r="V5" s="86"/>
      <c r="W5" s="86"/>
      <c r="X5" s="87"/>
      <c r="Y5" s="87"/>
      <c r="Z5" s="87"/>
      <c r="AA5" s="87"/>
      <c r="AD5" s="77"/>
      <c r="AH5" s="41"/>
      <c r="AI5" s="41"/>
      <c r="AJ5" s="41"/>
      <c r="AK5" s="41"/>
      <c r="AL5" s="41"/>
      <c r="AM5" s="41"/>
      <c r="AN5" s="41"/>
    </row>
    <row r="6" spans="1:40" s="88" customFormat="1" ht="15" customHeight="1" x14ac:dyDescent="0.35">
      <c r="A6" s="78"/>
      <c r="B6" s="89"/>
      <c r="C6" s="89"/>
      <c r="D6" s="90"/>
      <c r="E6" s="80"/>
      <c r="F6" s="80"/>
      <c r="G6" s="80"/>
      <c r="H6" s="81"/>
      <c r="I6" s="81"/>
      <c r="J6" s="81"/>
      <c r="K6" s="82"/>
      <c r="L6" s="81"/>
      <c r="M6" s="81"/>
      <c r="N6" s="81"/>
      <c r="O6" s="82"/>
      <c r="P6" s="81"/>
      <c r="Q6" s="83"/>
      <c r="R6" s="83"/>
      <c r="S6" s="84"/>
      <c r="T6" s="84"/>
      <c r="U6" s="85"/>
      <c r="V6" s="86"/>
      <c r="W6" s="86"/>
      <c r="X6" s="87"/>
      <c r="Y6" s="87"/>
      <c r="Z6" s="87"/>
      <c r="AA6" s="87"/>
      <c r="AC6" s="148" t="s">
        <v>28</v>
      </c>
      <c r="AD6" s="77"/>
      <c r="AE6" s="151">
        <f>SUM(AE14:AE60)</f>
        <v>-6920.9397289154758</v>
      </c>
      <c r="AF6" s="152">
        <f>SUM(AF14:AF60)</f>
        <v>3995.2928939547928</v>
      </c>
      <c r="AH6" s="41"/>
      <c r="AI6" s="41"/>
      <c r="AJ6" s="41"/>
      <c r="AK6" s="41"/>
      <c r="AL6" s="41"/>
      <c r="AM6" s="41"/>
      <c r="AN6" s="41"/>
    </row>
    <row r="7" spans="1:40" s="88" customFormat="1" ht="15" customHeight="1" x14ac:dyDescent="0.35">
      <c r="A7" s="78"/>
      <c r="B7" s="89"/>
      <c r="C7" s="89"/>
      <c r="D7" s="90"/>
      <c r="E7" s="80"/>
      <c r="F7" s="80"/>
      <c r="G7" s="80"/>
      <c r="H7" s="81"/>
      <c r="I7" s="81"/>
      <c r="J7" s="81"/>
      <c r="K7" s="82"/>
      <c r="L7" s="81"/>
      <c r="M7" s="81"/>
      <c r="N7" s="81"/>
      <c r="O7" s="82"/>
      <c r="P7" s="81"/>
      <c r="Q7" s="83"/>
      <c r="R7" s="83"/>
      <c r="S7" s="84"/>
      <c r="T7" s="84"/>
      <c r="U7" s="85"/>
      <c r="V7" s="86"/>
      <c r="W7" s="86"/>
      <c r="X7" s="87"/>
      <c r="Y7" s="87"/>
      <c r="Z7" s="87"/>
      <c r="AA7" s="87"/>
      <c r="AC7" s="149" t="s">
        <v>37</v>
      </c>
      <c r="AD7" s="77"/>
      <c r="AE7" s="153">
        <f>SUM(AE65:AE232)</f>
        <v>-123229.81654545073</v>
      </c>
      <c r="AF7" s="154">
        <f>SUM(AF65:AF232)</f>
        <v>550700.30079289351</v>
      </c>
      <c r="AH7" s="41"/>
      <c r="AI7" s="41"/>
      <c r="AJ7" s="41"/>
      <c r="AK7" s="41"/>
      <c r="AL7" s="41"/>
      <c r="AM7" s="41"/>
      <c r="AN7" s="41"/>
    </row>
    <row r="8" spans="1:40" s="88" customFormat="1" ht="15" customHeight="1" thickBot="1" x14ac:dyDescent="0.4">
      <c r="B8" s="91"/>
      <c r="C8" s="91"/>
      <c r="D8" s="90"/>
      <c r="E8" s="80"/>
      <c r="F8" s="80"/>
      <c r="G8" s="80"/>
      <c r="H8" s="81"/>
      <c r="I8" s="81"/>
      <c r="J8" s="81"/>
      <c r="K8" s="82"/>
      <c r="L8" s="81"/>
      <c r="M8" s="81"/>
      <c r="N8" s="81"/>
      <c r="O8" s="82"/>
      <c r="P8" s="81"/>
      <c r="Q8" s="83"/>
      <c r="R8" s="83"/>
      <c r="S8" s="84"/>
      <c r="T8" s="84"/>
      <c r="U8" s="85"/>
      <c r="V8" s="86"/>
      <c r="W8" s="86"/>
      <c r="X8" s="87"/>
      <c r="Y8" s="87"/>
      <c r="Z8" s="87"/>
      <c r="AA8" s="87"/>
      <c r="AC8" s="150" t="s">
        <v>43</v>
      </c>
      <c r="AD8" s="77"/>
      <c r="AE8" s="155">
        <f>SUM(AE237:AE268)</f>
        <v>-309.81847606172443</v>
      </c>
      <c r="AF8" s="156">
        <f>SUM(AF237:AF268)</f>
        <v>18723.291045141865</v>
      </c>
      <c r="AH8" s="41"/>
      <c r="AI8" s="41"/>
      <c r="AJ8" s="41"/>
      <c r="AK8" s="41"/>
      <c r="AL8" s="41"/>
      <c r="AM8" s="41"/>
      <c r="AN8" s="41"/>
    </row>
    <row r="9" spans="1:40" s="88" customFormat="1" ht="5.0999999999999996" customHeight="1" x14ac:dyDescent="0.35">
      <c r="B9" s="91"/>
      <c r="C9" s="91"/>
      <c r="D9" s="90"/>
      <c r="E9" s="80"/>
      <c r="F9" s="80"/>
      <c r="G9" s="80"/>
      <c r="H9" s="81"/>
      <c r="I9" s="81"/>
      <c r="J9" s="81"/>
      <c r="K9" s="82"/>
      <c r="L9" s="81"/>
      <c r="M9" s="81"/>
      <c r="N9" s="81"/>
      <c r="O9" s="82"/>
      <c r="P9" s="81"/>
      <c r="Q9" s="83"/>
      <c r="R9" s="83"/>
      <c r="S9" s="84"/>
      <c r="T9" s="84"/>
      <c r="U9" s="85"/>
      <c r="V9" s="86"/>
      <c r="W9" s="86"/>
      <c r="X9" s="92"/>
      <c r="Y9" s="92"/>
      <c r="Z9" s="87"/>
      <c r="AA9" s="87"/>
      <c r="AC9" s="91"/>
      <c r="AD9" s="77"/>
      <c r="AH9" s="41"/>
      <c r="AI9" s="41"/>
      <c r="AJ9" s="41"/>
      <c r="AK9" s="41"/>
      <c r="AL9" s="41"/>
      <c r="AM9" s="41"/>
      <c r="AN9" s="41"/>
    </row>
    <row r="10" spans="1:40" s="93" customFormat="1" ht="23.25" x14ac:dyDescent="0.35">
      <c r="A10" s="271" t="s">
        <v>0</v>
      </c>
      <c r="B10" s="274" t="s">
        <v>1</v>
      </c>
      <c r="C10" s="274" t="s">
        <v>2</v>
      </c>
      <c r="D10" s="274" t="s">
        <v>3</v>
      </c>
      <c r="E10" s="275" t="s">
        <v>4</v>
      </c>
      <c r="F10" s="275" t="s">
        <v>5</v>
      </c>
      <c r="G10" s="275" t="s">
        <v>6</v>
      </c>
      <c r="H10" s="278" t="s">
        <v>7</v>
      </c>
      <c r="I10" s="271" t="s">
        <v>8</v>
      </c>
      <c r="J10" s="278" t="s">
        <v>9</v>
      </c>
      <c r="K10" s="281"/>
      <c r="L10" s="278" t="s">
        <v>7</v>
      </c>
      <c r="M10" s="271" t="s">
        <v>8</v>
      </c>
      <c r="N10" s="278" t="s">
        <v>10</v>
      </c>
      <c r="O10" s="281"/>
      <c r="P10" s="278" t="s">
        <v>11</v>
      </c>
      <c r="Q10" s="281"/>
      <c r="R10" s="271" t="s">
        <v>113</v>
      </c>
      <c r="S10" s="284" t="s">
        <v>19</v>
      </c>
      <c r="T10" s="285"/>
      <c r="U10" s="159"/>
      <c r="V10" s="266" t="s">
        <v>12</v>
      </c>
      <c r="W10" s="267"/>
      <c r="X10" s="267"/>
      <c r="Y10" s="267"/>
      <c r="Z10" s="267"/>
      <c r="AA10" s="268"/>
      <c r="AB10" s="263" t="s">
        <v>57</v>
      </c>
      <c r="AC10" s="263" t="s">
        <v>18</v>
      </c>
      <c r="AD10" s="77"/>
      <c r="AE10" s="263" t="s">
        <v>59</v>
      </c>
      <c r="AF10" s="263" t="s">
        <v>60</v>
      </c>
      <c r="AG10" s="88"/>
      <c r="AH10" s="42"/>
      <c r="AI10" s="42"/>
      <c r="AJ10" s="42"/>
      <c r="AK10" s="42"/>
      <c r="AL10" s="42"/>
      <c r="AM10" s="42"/>
      <c r="AN10" s="42"/>
    </row>
    <row r="11" spans="1:40" s="93" customFormat="1" ht="23.25" x14ac:dyDescent="0.35">
      <c r="A11" s="272"/>
      <c r="B11" s="274"/>
      <c r="C11" s="274"/>
      <c r="D11" s="274"/>
      <c r="E11" s="276"/>
      <c r="F11" s="276"/>
      <c r="G11" s="276"/>
      <c r="H11" s="279"/>
      <c r="I11" s="272"/>
      <c r="J11" s="279"/>
      <c r="K11" s="282"/>
      <c r="L11" s="279"/>
      <c r="M11" s="272"/>
      <c r="N11" s="279"/>
      <c r="O11" s="282"/>
      <c r="P11" s="279"/>
      <c r="Q11" s="282"/>
      <c r="R11" s="272"/>
      <c r="S11" s="286"/>
      <c r="T11" s="287"/>
      <c r="U11" s="160"/>
      <c r="V11" s="264" t="s">
        <v>13</v>
      </c>
      <c r="W11" s="264" t="s">
        <v>14</v>
      </c>
      <c r="X11" s="266" t="s">
        <v>26</v>
      </c>
      <c r="Y11" s="267"/>
      <c r="Z11" s="267"/>
      <c r="AA11" s="268"/>
      <c r="AB11" s="263"/>
      <c r="AC11" s="263"/>
      <c r="AD11" s="77"/>
      <c r="AE11" s="263"/>
      <c r="AF11" s="263"/>
      <c r="AG11" s="88"/>
      <c r="AH11" s="42"/>
      <c r="AI11" s="42"/>
      <c r="AJ11" s="42"/>
      <c r="AK11" s="42"/>
      <c r="AL11" s="42"/>
      <c r="AM11" s="42"/>
      <c r="AN11" s="42"/>
    </row>
    <row r="12" spans="1:40" s="93" customFormat="1" ht="23.25" x14ac:dyDescent="0.35">
      <c r="A12" s="273"/>
      <c r="B12" s="274"/>
      <c r="C12" s="274"/>
      <c r="D12" s="274"/>
      <c r="E12" s="277"/>
      <c r="F12" s="277"/>
      <c r="G12" s="277"/>
      <c r="H12" s="280"/>
      <c r="I12" s="273"/>
      <c r="J12" s="280"/>
      <c r="K12" s="283"/>
      <c r="L12" s="280"/>
      <c r="M12" s="273"/>
      <c r="N12" s="280"/>
      <c r="O12" s="283"/>
      <c r="P12" s="280"/>
      <c r="Q12" s="283"/>
      <c r="R12" s="273"/>
      <c r="S12" s="288"/>
      <c r="T12" s="289"/>
      <c r="U12" s="161"/>
      <c r="V12" s="265"/>
      <c r="W12" s="265"/>
      <c r="X12" s="269" t="s">
        <v>15</v>
      </c>
      <c r="Y12" s="270"/>
      <c r="Z12" s="94" t="s">
        <v>16</v>
      </c>
      <c r="AA12" s="94" t="s">
        <v>17</v>
      </c>
      <c r="AB12" s="263"/>
      <c r="AC12" s="263"/>
      <c r="AD12" s="77"/>
      <c r="AE12" s="263"/>
      <c r="AF12" s="263"/>
      <c r="AG12" s="88"/>
      <c r="AH12" s="42"/>
      <c r="AI12" s="42"/>
      <c r="AJ12" s="42"/>
      <c r="AK12" s="42"/>
      <c r="AL12" s="42"/>
      <c r="AM12" s="42"/>
      <c r="AN12" s="42"/>
    </row>
    <row r="13" spans="1:40" ht="15" customHeight="1" x14ac:dyDescent="0.35">
      <c r="A13" s="187"/>
      <c r="B13" s="187"/>
      <c r="C13" s="187"/>
      <c r="D13" s="187"/>
      <c r="E13" s="186"/>
      <c r="F13" s="186"/>
      <c r="G13" s="186"/>
      <c r="H13" s="187"/>
      <c r="I13" s="187"/>
      <c r="J13" s="187"/>
      <c r="K13" s="187"/>
      <c r="L13" s="187"/>
      <c r="M13" s="187"/>
      <c r="N13" s="187"/>
      <c r="O13" s="187"/>
      <c r="P13" s="187"/>
      <c r="Q13" s="187"/>
      <c r="R13" s="187"/>
      <c r="S13" s="185"/>
      <c r="T13" s="185"/>
      <c r="U13" s="184"/>
      <c r="V13" s="183"/>
      <c r="W13" s="183"/>
      <c r="X13" s="182"/>
      <c r="Y13" s="182"/>
      <c r="Z13" s="181"/>
      <c r="AA13" s="181"/>
      <c r="AB13" s="185"/>
      <c r="AC13" s="185"/>
      <c r="AD13" s="77"/>
    </row>
    <row r="14" spans="1:40" s="101" customFormat="1" ht="15" customHeight="1" x14ac:dyDescent="0.25">
      <c r="A14" s="162">
        <v>2015</v>
      </c>
      <c r="B14" s="162" t="s">
        <v>32</v>
      </c>
      <c r="C14" s="162">
        <v>131</v>
      </c>
      <c r="D14" s="162" t="s">
        <v>23</v>
      </c>
      <c r="E14" s="163">
        <v>41809</v>
      </c>
      <c r="F14" s="163">
        <v>42304</v>
      </c>
      <c r="G14" s="163">
        <v>42306</v>
      </c>
      <c r="H14" s="162" t="s">
        <v>30</v>
      </c>
      <c r="I14" s="162" t="s">
        <v>29</v>
      </c>
      <c r="J14" s="162" t="s">
        <v>26</v>
      </c>
      <c r="K14" s="217">
        <v>-2000000</v>
      </c>
      <c r="L14" s="162" t="s">
        <v>30</v>
      </c>
      <c r="M14" s="162" t="s">
        <v>25</v>
      </c>
      <c r="N14" s="162" t="s">
        <v>27</v>
      </c>
      <c r="O14" s="218">
        <v>53500000</v>
      </c>
      <c r="P14" s="162" t="s">
        <v>28</v>
      </c>
      <c r="Q14" s="164">
        <v>26.75</v>
      </c>
      <c r="R14" s="164"/>
      <c r="S14" s="218"/>
      <c r="T14" s="218">
        <v>0</v>
      </c>
      <c r="U14" s="162"/>
      <c r="V14" s="164">
        <v>27.187000000000001</v>
      </c>
      <c r="W14" s="164">
        <v>27.182666592004473</v>
      </c>
      <c r="X14" s="218">
        <v>4231.4043163550477</v>
      </c>
      <c r="Y14" s="260">
        <v>-7823.6908295618787</v>
      </c>
      <c r="Z14" s="218">
        <v>0</v>
      </c>
      <c r="AA14" s="218">
        <v>4231.4043163550477</v>
      </c>
      <c r="AB14" s="101">
        <v>18</v>
      </c>
      <c r="AC14" s="162" t="s">
        <v>31</v>
      </c>
      <c r="AD14" s="96"/>
      <c r="AE14" s="113">
        <f>-IF($X14&gt;0,$X14*(1-VLOOKUP($D14,$AH$24:$AM$35,6,FALSE))*VLOOKUP($D14,$AH$24:$AM$35,IF(($G14-$B$2)/365&lt;1,4,5),FALSE),0)</f>
        <v>-28.68892126488722</v>
      </c>
      <c r="AF14" s="113">
        <f>-IF($X14&lt;0,$X14*(1-VLOOKUP($AB14,$AH$15:$AM$21,6,FALSE))*VLOOKUP($AB14,$AH$15:$AM$21,5,FALSE),0)</f>
        <v>0</v>
      </c>
      <c r="AG14" s="102"/>
      <c r="AH14" s="47" t="s">
        <v>52</v>
      </c>
      <c r="AI14" s="47" t="s">
        <v>53</v>
      </c>
      <c r="AJ14" s="47" t="s">
        <v>54</v>
      </c>
      <c r="AK14" s="49" t="s">
        <v>47</v>
      </c>
      <c r="AL14" s="49" t="s">
        <v>48</v>
      </c>
      <c r="AM14" s="49" t="s">
        <v>55</v>
      </c>
      <c r="AN14" s="44" t="s">
        <v>56</v>
      </c>
    </row>
    <row r="15" spans="1:40" s="101" customFormat="1" ht="15" customHeight="1" x14ac:dyDescent="0.25">
      <c r="A15" s="162">
        <v>2015</v>
      </c>
      <c r="B15" s="162" t="s">
        <v>32</v>
      </c>
      <c r="C15" s="162">
        <v>132</v>
      </c>
      <c r="D15" s="162" t="s">
        <v>23</v>
      </c>
      <c r="E15" s="163">
        <v>41809</v>
      </c>
      <c r="F15" s="163">
        <v>42304</v>
      </c>
      <c r="G15" s="163">
        <v>42306</v>
      </c>
      <c r="H15" s="162" t="s">
        <v>24</v>
      </c>
      <c r="I15" s="162" t="s">
        <v>25</v>
      </c>
      <c r="J15" s="162" t="s">
        <v>26</v>
      </c>
      <c r="K15" s="217">
        <v>-2000000</v>
      </c>
      <c r="L15" s="162" t="s">
        <v>24</v>
      </c>
      <c r="M15" s="162" t="s">
        <v>29</v>
      </c>
      <c r="N15" s="162" t="s">
        <v>27</v>
      </c>
      <c r="O15" s="218">
        <v>55360000</v>
      </c>
      <c r="P15" s="162" t="s">
        <v>28</v>
      </c>
      <c r="Q15" s="164">
        <v>27.68</v>
      </c>
      <c r="R15" s="164"/>
      <c r="S15" s="218"/>
      <c r="T15" s="218">
        <v>0</v>
      </c>
      <c r="U15" s="162"/>
      <c r="V15" s="164">
        <v>27.187000000000001</v>
      </c>
      <c r="W15" s="164">
        <v>27.182666592004473</v>
      </c>
      <c r="X15" s="217">
        <v>-2880.796841462633</v>
      </c>
      <c r="Y15" s="261"/>
      <c r="Z15" s="218">
        <v>0</v>
      </c>
      <c r="AA15" s="217">
        <v>-2880.796841462633</v>
      </c>
      <c r="AB15" s="101">
        <v>18</v>
      </c>
      <c r="AC15" s="162" t="s">
        <v>31</v>
      </c>
      <c r="AD15" s="96"/>
      <c r="AE15" s="113">
        <f>-IF($X15&gt;0,$X15*(1-VLOOKUP($D15,$AH$24:$AM$35,6,FALSE))*VLOOKUP($D15,$AH$24:$AM$35,IF(($G15-$B$2)/365&lt;1,4,5),FALSE),0)</f>
        <v>0</v>
      </c>
      <c r="AF15" s="113">
        <f>-IF($X15&lt;0,$X15*(1-VLOOKUP($AB15,$AH$15:$AM$21,6,FALSE))*VLOOKUP($AB15,$AH$15:$AM$21,5,FALSE),0)</f>
        <v>10.370868629265479</v>
      </c>
      <c r="AG15" s="102"/>
      <c r="AH15" s="47"/>
      <c r="AI15" s="103"/>
      <c r="AJ15" s="104"/>
      <c r="AK15" s="50"/>
      <c r="AL15" s="51"/>
      <c r="AM15" s="52"/>
      <c r="AN15" s="46"/>
    </row>
    <row r="16" spans="1:40" s="101" customFormat="1" ht="15" customHeight="1" x14ac:dyDescent="0.25">
      <c r="A16" s="162">
        <v>2015</v>
      </c>
      <c r="B16" s="162" t="s">
        <v>32</v>
      </c>
      <c r="C16" s="162">
        <v>133</v>
      </c>
      <c r="D16" s="162" t="s">
        <v>23</v>
      </c>
      <c r="E16" s="163">
        <v>41809</v>
      </c>
      <c r="F16" s="163">
        <v>42304</v>
      </c>
      <c r="G16" s="163">
        <v>42306</v>
      </c>
      <c r="H16" s="162" t="s">
        <v>24</v>
      </c>
      <c r="I16" s="162" t="s">
        <v>25</v>
      </c>
      <c r="J16" s="162" t="s">
        <v>26</v>
      </c>
      <c r="K16" s="217">
        <v>-2000000</v>
      </c>
      <c r="L16" s="162" t="s">
        <v>24</v>
      </c>
      <c r="M16" s="162" t="s">
        <v>29</v>
      </c>
      <c r="N16" s="162" t="s">
        <v>27</v>
      </c>
      <c r="O16" s="218">
        <v>53500000</v>
      </c>
      <c r="P16" s="162" t="s">
        <v>28</v>
      </c>
      <c r="Q16" s="164">
        <v>26.75</v>
      </c>
      <c r="R16" s="164">
        <v>27.68</v>
      </c>
      <c r="S16" s="218"/>
      <c r="T16" s="218">
        <v>0</v>
      </c>
      <c r="U16" s="162"/>
      <c r="V16" s="164">
        <v>27.187000000000001</v>
      </c>
      <c r="W16" s="164">
        <v>27.182666592004473</v>
      </c>
      <c r="X16" s="217">
        <v>-9174.2983044542925</v>
      </c>
      <c r="Y16" s="261"/>
      <c r="Z16" s="218">
        <v>0</v>
      </c>
      <c r="AA16" s="217">
        <v>-9174.2983044542925</v>
      </c>
      <c r="AB16" s="101">
        <v>18</v>
      </c>
      <c r="AC16" s="162" t="s">
        <v>78</v>
      </c>
      <c r="AD16" s="96"/>
      <c r="AE16" s="113">
        <f>-IF($X16&gt;0,$X16*(1-VLOOKUP($D16,$AH$24:$AM$35,6,FALSE))*VLOOKUP($D16,$AH$24:$AM$35,IF(($G16-$B$2)/365&lt;1,4,5),FALSE),0)</f>
        <v>0</v>
      </c>
      <c r="AF16" s="113">
        <f>-IF($X16&lt;0,$X16*(1-VLOOKUP($AB16,$AH$15:$AM$21,6,FALSE))*VLOOKUP($AB16,$AH$15:$AM$21,5,FALSE),0)</f>
        <v>33.027473896035453</v>
      </c>
      <c r="AG16" s="102"/>
      <c r="AH16" s="47">
        <v>18</v>
      </c>
      <c r="AI16" s="103">
        <v>41172</v>
      </c>
      <c r="AJ16" s="104">
        <v>42358</v>
      </c>
      <c r="AK16" s="50">
        <v>159.5</v>
      </c>
      <c r="AL16" s="34">
        <v>6.0000000000000001E-3</v>
      </c>
      <c r="AM16" s="52">
        <v>0.4</v>
      </c>
      <c r="AN16" s="46">
        <v>0.25</v>
      </c>
    </row>
    <row r="17" spans="1:40" s="101" customFormat="1" ht="15" customHeight="1" x14ac:dyDescent="0.25">
      <c r="A17" s="162">
        <v>2015</v>
      </c>
      <c r="B17" s="162" t="s">
        <v>33</v>
      </c>
      <c r="C17" s="162">
        <v>134</v>
      </c>
      <c r="D17" s="162" t="s">
        <v>23</v>
      </c>
      <c r="E17" s="163">
        <v>41809</v>
      </c>
      <c r="F17" s="163">
        <v>42333</v>
      </c>
      <c r="G17" s="163">
        <v>42335</v>
      </c>
      <c r="H17" s="162" t="s">
        <v>30</v>
      </c>
      <c r="I17" s="162" t="s">
        <v>29</v>
      </c>
      <c r="J17" s="162" t="s">
        <v>26</v>
      </c>
      <c r="K17" s="217">
        <v>-2000000</v>
      </c>
      <c r="L17" s="162" t="s">
        <v>30</v>
      </c>
      <c r="M17" s="162" t="s">
        <v>25</v>
      </c>
      <c r="N17" s="162" t="s">
        <v>27</v>
      </c>
      <c r="O17" s="218">
        <v>53500000</v>
      </c>
      <c r="P17" s="162" t="s">
        <v>28</v>
      </c>
      <c r="Q17" s="164">
        <v>26.75</v>
      </c>
      <c r="R17" s="164"/>
      <c r="S17" s="218"/>
      <c r="T17" s="218">
        <v>0</v>
      </c>
      <c r="U17" s="162"/>
      <c r="V17" s="164">
        <v>27.187000000000001</v>
      </c>
      <c r="W17" s="164">
        <v>27.175216519547291</v>
      </c>
      <c r="X17" s="218">
        <v>7540.9363444216115</v>
      </c>
      <c r="Y17" s="260">
        <v>-10209.415463412537</v>
      </c>
      <c r="Z17" s="218">
        <v>0</v>
      </c>
      <c r="AA17" s="218">
        <v>7540.9363444216115</v>
      </c>
      <c r="AB17" s="101">
        <v>18</v>
      </c>
      <c r="AC17" s="162" t="s">
        <v>31</v>
      </c>
      <c r="AD17" s="96"/>
      <c r="AE17" s="113">
        <f>-IF($X17&gt;0,$X17*(1-VLOOKUP($D17,$AH$24:$AM$35,6,FALSE))*VLOOKUP($D17,$AH$24:$AM$35,IF(($G17-$B$2)/365&lt;1,4,5),FALSE),0)</f>
        <v>-51.127548415178524</v>
      </c>
      <c r="AF17" s="113">
        <f>-IF($X17&lt;0,$X17*(1-VLOOKUP($AB17,$AH$15:$AM$21,6,FALSE))*VLOOKUP($AB17,$AH$15:$AM$21,5,FALSE),0)</f>
        <v>0</v>
      </c>
      <c r="AG17" s="102"/>
      <c r="AH17" s="47">
        <v>19</v>
      </c>
      <c r="AI17" s="103">
        <v>41353</v>
      </c>
      <c r="AJ17" s="104">
        <v>42541</v>
      </c>
      <c r="AK17" s="50">
        <v>164.19</v>
      </c>
      <c r="AL17" s="34">
        <v>1.9900000000000001E-2</v>
      </c>
      <c r="AM17" s="52">
        <v>0.4</v>
      </c>
      <c r="AN17" s="46">
        <v>0.75</v>
      </c>
    </row>
    <row r="18" spans="1:40" s="101" customFormat="1" ht="15" customHeight="1" x14ac:dyDescent="0.25">
      <c r="A18" s="162">
        <v>2015</v>
      </c>
      <c r="B18" s="162" t="s">
        <v>33</v>
      </c>
      <c r="C18" s="162">
        <v>135</v>
      </c>
      <c r="D18" s="162" t="s">
        <v>23</v>
      </c>
      <c r="E18" s="163">
        <v>41809</v>
      </c>
      <c r="F18" s="163">
        <v>42333</v>
      </c>
      <c r="G18" s="163">
        <v>42335</v>
      </c>
      <c r="H18" s="162" t="s">
        <v>24</v>
      </c>
      <c r="I18" s="162" t="s">
        <v>25</v>
      </c>
      <c r="J18" s="162" t="s">
        <v>26</v>
      </c>
      <c r="K18" s="217">
        <v>-2000000</v>
      </c>
      <c r="L18" s="162" t="s">
        <v>24</v>
      </c>
      <c r="M18" s="162" t="s">
        <v>29</v>
      </c>
      <c r="N18" s="162" t="s">
        <v>27</v>
      </c>
      <c r="O18" s="218">
        <v>55360000</v>
      </c>
      <c r="P18" s="162" t="s">
        <v>28</v>
      </c>
      <c r="Q18" s="164">
        <v>27.68</v>
      </c>
      <c r="R18" s="164"/>
      <c r="S18" s="218"/>
      <c r="T18" s="218">
        <v>0</v>
      </c>
      <c r="U18" s="162"/>
      <c r="V18" s="164">
        <v>27.187000000000001</v>
      </c>
      <c r="W18" s="164">
        <v>27.175216519547291</v>
      </c>
      <c r="X18" s="217">
        <v>-5070.269965443279</v>
      </c>
      <c r="Y18" s="261"/>
      <c r="Z18" s="218">
        <v>0</v>
      </c>
      <c r="AA18" s="217">
        <v>-5070.269965443279</v>
      </c>
      <c r="AB18" s="101">
        <v>18</v>
      </c>
      <c r="AC18" s="162" t="s">
        <v>31</v>
      </c>
      <c r="AD18" s="96"/>
      <c r="AE18" s="113">
        <f>-IF($X18&gt;0,$X18*(1-VLOOKUP($D18,$AH$24:$AM$35,6,FALSE))*VLOOKUP($D18,$AH$24:$AM$35,IF(($G18-$B$2)/365&lt;1,4,5),FALSE),0)</f>
        <v>0</v>
      </c>
      <c r="AF18" s="113">
        <f>-IF($X18&lt;0,$X18*(1-VLOOKUP($AB18,$AH$15:$AM$21,6,FALSE))*VLOOKUP($AB18,$AH$15:$AM$21,5,FALSE),0)</f>
        <v>18.252971875595804</v>
      </c>
      <c r="AG18" s="102"/>
      <c r="AH18" s="47">
        <v>20</v>
      </c>
      <c r="AI18" s="103">
        <v>41537</v>
      </c>
      <c r="AJ18" s="104">
        <v>42724</v>
      </c>
      <c r="AK18" s="50">
        <v>182.82</v>
      </c>
      <c r="AL18" s="34">
        <v>3.7100000000000001E-2</v>
      </c>
      <c r="AM18" s="52">
        <v>0.4</v>
      </c>
      <c r="AN18" s="46">
        <v>1.25</v>
      </c>
    </row>
    <row r="19" spans="1:40" s="101" customFormat="1" ht="15" customHeight="1" x14ac:dyDescent="0.25">
      <c r="A19" s="162">
        <v>2015</v>
      </c>
      <c r="B19" s="162" t="s">
        <v>33</v>
      </c>
      <c r="C19" s="162">
        <v>136</v>
      </c>
      <c r="D19" s="162" t="s">
        <v>23</v>
      </c>
      <c r="E19" s="163">
        <v>41809</v>
      </c>
      <c r="F19" s="163">
        <v>42333</v>
      </c>
      <c r="G19" s="163">
        <v>42335</v>
      </c>
      <c r="H19" s="162" t="s">
        <v>24</v>
      </c>
      <c r="I19" s="162" t="s">
        <v>25</v>
      </c>
      <c r="J19" s="162" t="s">
        <v>26</v>
      </c>
      <c r="K19" s="217">
        <v>-2000000</v>
      </c>
      <c r="L19" s="162" t="s">
        <v>24</v>
      </c>
      <c r="M19" s="162" t="s">
        <v>29</v>
      </c>
      <c r="N19" s="162" t="s">
        <v>27</v>
      </c>
      <c r="O19" s="218">
        <v>53500000</v>
      </c>
      <c r="P19" s="162" t="s">
        <v>28</v>
      </c>
      <c r="Q19" s="164">
        <v>26.75</v>
      </c>
      <c r="R19" s="164">
        <v>27.68</v>
      </c>
      <c r="S19" s="218"/>
      <c r="T19" s="218">
        <v>0</v>
      </c>
      <c r="U19" s="162"/>
      <c r="V19" s="164">
        <v>27.187000000000001</v>
      </c>
      <c r="W19" s="164">
        <v>27.175216519547291</v>
      </c>
      <c r="X19" s="217">
        <v>-12680.081842390868</v>
      </c>
      <c r="Y19" s="261"/>
      <c r="Z19" s="218">
        <v>0</v>
      </c>
      <c r="AA19" s="217">
        <v>-12680.081842390868</v>
      </c>
      <c r="AB19" s="101">
        <v>18</v>
      </c>
      <c r="AC19" s="162" t="s">
        <v>78</v>
      </c>
      <c r="AD19" s="96"/>
      <c r="AE19" s="113">
        <f>-IF($X19&gt;0,$X19*(1-VLOOKUP($D19,$AH$24:$AM$35,6,FALSE))*VLOOKUP($D19,$AH$24:$AM$35,IF(($G19-$B$2)/365&lt;1,4,5),FALSE),0)</f>
        <v>0</v>
      </c>
      <c r="AF19" s="113">
        <f>-IF($X19&lt;0,$X19*(1-VLOOKUP($AB19,$AH$15:$AM$21,6,FALSE))*VLOOKUP($AB19,$AH$15:$AM$21,5,FALSE),0)</f>
        <v>45.648294632607126</v>
      </c>
      <c r="AG19" s="102"/>
      <c r="AH19" s="47">
        <v>21</v>
      </c>
      <c r="AI19" s="103">
        <v>41718</v>
      </c>
      <c r="AJ19" s="104">
        <v>42906</v>
      </c>
      <c r="AK19" s="50">
        <v>240.68</v>
      </c>
      <c r="AL19" s="34">
        <v>6.7699999999999996E-2</v>
      </c>
      <c r="AM19" s="52">
        <v>0.4</v>
      </c>
      <c r="AN19" s="46">
        <v>1.75</v>
      </c>
    </row>
    <row r="20" spans="1:40" s="101" customFormat="1" ht="15" customHeight="1" x14ac:dyDescent="0.25">
      <c r="A20" s="162">
        <v>2015</v>
      </c>
      <c r="B20" s="162" t="s">
        <v>34</v>
      </c>
      <c r="C20" s="162">
        <v>137</v>
      </c>
      <c r="D20" s="162" t="s">
        <v>23</v>
      </c>
      <c r="E20" s="163">
        <v>41809</v>
      </c>
      <c r="F20" s="163">
        <v>42366</v>
      </c>
      <c r="G20" s="163">
        <v>42368</v>
      </c>
      <c r="H20" s="162" t="s">
        <v>30</v>
      </c>
      <c r="I20" s="162" t="s">
        <v>29</v>
      </c>
      <c r="J20" s="162" t="s">
        <v>26</v>
      </c>
      <c r="K20" s="217">
        <v>-2000000</v>
      </c>
      <c r="L20" s="162" t="s">
        <v>30</v>
      </c>
      <c r="M20" s="162" t="s">
        <v>25</v>
      </c>
      <c r="N20" s="162" t="s">
        <v>27</v>
      </c>
      <c r="O20" s="218">
        <v>53500000</v>
      </c>
      <c r="P20" s="162" t="s">
        <v>28</v>
      </c>
      <c r="Q20" s="164">
        <v>26.75</v>
      </c>
      <c r="R20" s="164"/>
      <c r="S20" s="218"/>
      <c r="T20" s="218">
        <v>0</v>
      </c>
      <c r="U20" s="162"/>
      <c r="V20" s="164">
        <v>27.187000000000001</v>
      </c>
      <c r="W20" s="164">
        <v>27.138530741096716</v>
      </c>
      <c r="X20" s="218">
        <v>11844.232659739229</v>
      </c>
      <c r="Y20" s="260">
        <v>-11101.163336957723</v>
      </c>
      <c r="Z20" s="218">
        <v>0</v>
      </c>
      <c r="AA20" s="218">
        <v>11844.232659739229</v>
      </c>
      <c r="AB20" s="101">
        <v>18</v>
      </c>
      <c r="AC20" s="162" t="s">
        <v>31</v>
      </c>
      <c r="AD20" s="105"/>
      <c r="AE20" s="113">
        <f>-IF($X20&gt;0,$X20*(1-VLOOKUP($D20,$AH$24:$AM$35,6,FALSE))*VLOOKUP($D20,$AH$24:$AM$35,IF(($G20-$B$2)/365&lt;1,4,5),FALSE),0)</f>
        <v>-80.303897433031963</v>
      </c>
      <c r="AF20" s="113">
        <f>-IF($X20&lt;0,$X20*(1-VLOOKUP($AB20,$AH$15:$AM$21,6,FALSE))*VLOOKUP($AB20,$AH$15:$AM$21,5,FALSE),0)</f>
        <v>0</v>
      </c>
      <c r="AG20" s="102"/>
      <c r="AH20" s="47">
        <v>22</v>
      </c>
      <c r="AI20" s="103">
        <v>41902</v>
      </c>
      <c r="AJ20" s="104">
        <v>43089</v>
      </c>
      <c r="AK20" s="50">
        <v>257.48</v>
      </c>
      <c r="AL20" s="34">
        <v>9.2299999999999993E-2</v>
      </c>
      <c r="AM20" s="52">
        <v>0.4</v>
      </c>
      <c r="AN20" s="46">
        <v>2.25</v>
      </c>
    </row>
    <row r="21" spans="1:40" s="101" customFormat="1" ht="15" customHeight="1" x14ac:dyDescent="0.25">
      <c r="A21" s="162">
        <v>2015</v>
      </c>
      <c r="B21" s="162" t="s">
        <v>34</v>
      </c>
      <c r="C21" s="162">
        <v>138</v>
      </c>
      <c r="D21" s="162" t="s">
        <v>23</v>
      </c>
      <c r="E21" s="163">
        <v>41809</v>
      </c>
      <c r="F21" s="163">
        <v>42366</v>
      </c>
      <c r="G21" s="163">
        <v>42368</v>
      </c>
      <c r="H21" s="162" t="s">
        <v>24</v>
      </c>
      <c r="I21" s="162" t="s">
        <v>25</v>
      </c>
      <c r="J21" s="162" t="s">
        <v>26</v>
      </c>
      <c r="K21" s="217">
        <v>-2000000</v>
      </c>
      <c r="L21" s="162" t="s">
        <v>24</v>
      </c>
      <c r="M21" s="162" t="s">
        <v>29</v>
      </c>
      <c r="N21" s="162" t="s">
        <v>27</v>
      </c>
      <c r="O21" s="218">
        <v>55360000</v>
      </c>
      <c r="P21" s="162" t="s">
        <v>28</v>
      </c>
      <c r="Q21" s="164">
        <v>27.68</v>
      </c>
      <c r="R21" s="164"/>
      <c r="S21" s="218"/>
      <c r="T21" s="218">
        <v>0</v>
      </c>
      <c r="U21" s="162"/>
      <c r="V21" s="164">
        <v>27.187000000000001</v>
      </c>
      <c r="W21" s="164">
        <v>27.138530741096716</v>
      </c>
      <c r="X21" s="217">
        <v>-7020.7957524125186</v>
      </c>
      <c r="Y21" s="261"/>
      <c r="Z21" s="218">
        <v>0</v>
      </c>
      <c r="AA21" s="217">
        <v>-7020.7957524125186</v>
      </c>
      <c r="AB21" s="101">
        <v>18</v>
      </c>
      <c r="AC21" s="162" t="s">
        <v>31</v>
      </c>
      <c r="AD21" s="96"/>
      <c r="AE21" s="113">
        <f>-IF($X21&gt;0,$X21*(1-VLOOKUP($D21,$AH$24:$AM$35,6,FALSE))*VLOOKUP($D21,$AH$24:$AM$35,IF(($G21-$B$2)/365&lt;1,4,5),FALSE),0)</f>
        <v>0</v>
      </c>
      <c r="AF21" s="113">
        <f>-IF($X21&lt;0,$X21*(1-VLOOKUP($AB21,$AH$15:$AM$21,6,FALSE))*VLOOKUP($AB21,$AH$15:$AM$21,5,FALSE),0)</f>
        <v>25.274864708685069</v>
      </c>
      <c r="AG21" s="102"/>
      <c r="AH21" s="47">
        <v>23</v>
      </c>
      <c r="AI21" s="103">
        <v>42083</v>
      </c>
      <c r="AJ21" s="104">
        <v>43271</v>
      </c>
      <c r="AK21" s="50">
        <v>322.63</v>
      </c>
      <c r="AL21" s="34">
        <v>0.13800000000000001</v>
      </c>
      <c r="AM21" s="52">
        <v>0.4</v>
      </c>
      <c r="AN21" s="46">
        <v>2.75</v>
      </c>
    </row>
    <row r="22" spans="1:40" s="101" customFormat="1" ht="15" customHeight="1" x14ac:dyDescent="0.2">
      <c r="A22" s="165">
        <v>2015</v>
      </c>
      <c r="B22" s="165" t="s">
        <v>34</v>
      </c>
      <c r="C22" s="165">
        <v>139</v>
      </c>
      <c r="D22" s="165" t="s">
        <v>23</v>
      </c>
      <c r="E22" s="166">
        <v>41809</v>
      </c>
      <c r="F22" s="166">
        <v>42366</v>
      </c>
      <c r="G22" s="166">
        <v>42368</v>
      </c>
      <c r="H22" s="165" t="s">
        <v>24</v>
      </c>
      <c r="I22" s="165" t="s">
        <v>25</v>
      </c>
      <c r="J22" s="165" t="s">
        <v>26</v>
      </c>
      <c r="K22" s="180">
        <v>-2000000</v>
      </c>
      <c r="L22" s="165" t="s">
        <v>24</v>
      </c>
      <c r="M22" s="165" t="s">
        <v>29</v>
      </c>
      <c r="N22" s="165" t="s">
        <v>27</v>
      </c>
      <c r="O22" s="219">
        <v>53500000</v>
      </c>
      <c r="P22" s="165" t="s">
        <v>28</v>
      </c>
      <c r="Q22" s="167">
        <v>26.75</v>
      </c>
      <c r="R22" s="167">
        <v>27.68</v>
      </c>
      <c r="S22" s="219"/>
      <c r="T22" s="219">
        <v>0</v>
      </c>
      <c r="U22" s="165"/>
      <c r="V22" s="167">
        <v>27.187000000000001</v>
      </c>
      <c r="W22" s="167">
        <v>27.138530741096716</v>
      </c>
      <c r="X22" s="180">
        <v>-15924.600244284435</v>
      </c>
      <c r="Y22" s="262"/>
      <c r="Z22" s="219">
        <v>0</v>
      </c>
      <c r="AA22" s="180">
        <v>-15924.600244284435</v>
      </c>
      <c r="AB22" s="101">
        <v>18</v>
      </c>
      <c r="AC22" s="162" t="s">
        <v>78</v>
      </c>
      <c r="AD22" s="96"/>
      <c r="AE22" s="113">
        <f>-IF($X22&gt;0,$X22*(1-VLOOKUP($D22,$AH$24:$AM$35,6,FALSE))*VLOOKUP($D22,$AH$24:$AM$35,IF(($G22-$B$2)/365&lt;1,4,5),FALSE),0)</f>
        <v>0</v>
      </c>
      <c r="AF22" s="113">
        <f>-IF($X22&lt;0,$X22*(1-VLOOKUP($AB22,$AH$15:$AM$21,6,FALSE))*VLOOKUP($AB22,$AH$15:$AM$21,5,FALSE),0)</f>
        <v>57.328560879423968</v>
      </c>
      <c r="AG22" s="102"/>
      <c r="AH22" s="43"/>
      <c r="AI22" s="43"/>
      <c r="AJ22" s="43"/>
      <c r="AK22" s="43"/>
      <c r="AL22" s="43"/>
      <c r="AM22" s="43"/>
      <c r="AN22" s="43"/>
    </row>
    <row r="23" spans="1:40" s="101" customFormat="1" ht="15" customHeight="1" x14ac:dyDescent="0.2">
      <c r="A23" s="168"/>
      <c r="B23" s="168"/>
      <c r="C23" s="168"/>
      <c r="D23" s="168"/>
      <c r="E23" s="169"/>
      <c r="F23" s="169"/>
      <c r="G23" s="169"/>
      <c r="H23" s="168"/>
      <c r="I23" s="168"/>
      <c r="J23" s="168"/>
      <c r="K23" s="188">
        <v>-6000000</v>
      </c>
      <c r="L23" s="168"/>
      <c r="M23" s="168"/>
      <c r="N23" s="168"/>
      <c r="O23" s="170">
        <v>160500000</v>
      </c>
      <c r="P23" s="168"/>
      <c r="Q23" s="171">
        <v>26.75</v>
      </c>
      <c r="R23" s="171"/>
      <c r="S23" s="170"/>
      <c r="T23" s="170"/>
      <c r="U23" s="168"/>
      <c r="V23" s="171"/>
      <c r="W23" s="171"/>
      <c r="X23" s="188">
        <v>-29134.26962993214</v>
      </c>
      <c r="Y23" s="188">
        <v>-29134.26962993214</v>
      </c>
      <c r="Z23" s="170">
        <v>0</v>
      </c>
      <c r="AA23" s="188">
        <v>-29134.26962993214</v>
      </c>
      <c r="AC23" s="162"/>
      <c r="AD23" s="96"/>
      <c r="AE23" s="113"/>
      <c r="AF23" s="113"/>
      <c r="AG23" s="102"/>
      <c r="AH23" s="43"/>
      <c r="AI23" s="36" t="s">
        <v>49</v>
      </c>
      <c r="AJ23" s="36" t="s">
        <v>50</v>
      </c>
      <c r="AK23" s="36" t="s">
        <v>49</v>
      </c>
      <c r="AL23" s="36" t="s">
        <v>50</v>
      </c>
      <c r="AM23" s="36"/>
      <c r="AN23" s="43"/>
    </row>
    <row r="24" spans="1:40" s="101" customFormat="1" ht="15" customHeight="1" x14ac:dyDescent="0.2">
      <c r="A24" s="168"/>
      <c r="B24" s="168"/>
      <c r="C24" s="168"/>
      <c r="D24" s="168"/>
      <c r="E24" s="169"/>
      <c r="F24" s="169"/>
      <c r="G24" s="169"/>
      <c r="H24" s="168"/>
      <c r="I24" s="168"/>
      <c r="J24" s="168"/>
      <c r="K24" s="170"/>
      <c r="L24" s="168"/>
      <c r="M24" s="168"/>
      <c r="N24" s="168"/>
      <c r="O24" s="170"/>
      <c r="P24" s="168"/>
      <c r="Q24" s="171"/>
      <c r="R24" s="171"/>
      <c r="S24" s="170"/>
      <c r="T24" s="170"/>
      <c r="U24" s="168"/>
      <c r="V24" s="171"/>
      <c r="W24" s="171"/>
      <c r="X24" s="170"/>
      <c r="Y24" s="170"/>
      <c r="Z24" s="170"/>
      <c r="AA24" s="170"/>
      <c r="AC24" s="162"/>
      <c r="AD24" s="96"/>
      <c r="AE24" s="113"/>
      <c r="AF24" s="113"/>
      <c r="AG24" s="102"/>
      <c r="AH24" s="44" t="s">
        <v>45</v>
      </c>
      <c r="AI24" s="37">
        <v>51</v>
      </c>
      <c r="AJ24" s="38">
        <v>59</v>
      </c>
      <c r="AK24" s="293">
        <v>1.0500000000000001E-2</v>
      </c>
      <c r="AL24" s="26">
        <v>2.1899999999999999E-2</v>
      </c>
      <c r="AM24" s="26">
        <v>0.4</v>
      </c>
      <c r="AN24" s="43"/>
    </row>
    <row r="25" spans="1:40" s="101" customFormat="1" ht="15" customHeight="1" x14ac:dyDescent="0.2">
      <c r="A25" s="162">
        <v>2016</v>
      </c>
      <c r="B25" s="162" t="s">
        <v>114</v>
      </c>
      <c r="C25" s="162">
        <v>393</v>
      </c>
      <c r="D25" s="162" t="s">
        <v>23</v>
      </c>
      <c r="E25" s="163">
        <v>42031</v>
      </c>
      <c r="F25" s="163">
        <v>42396</v>
      </c>
      <c r="G25" s="163">
        <v>42398</v>
      </c>
      <c r="H25" s="162" t="s">
        <v>30</v>
      </c>
      <c r="I25" s="162" t="s">
        <v>29</v>
      </c>
      <c r="J25" s="162" t="s">
        <v>26</v>
      </c>
      <c r="K25" s="217">
        <v>-2000000</v>
      </c>
      <c r="L25" s="162" t="s">
        <v>30</v>
      </c>
      <c r="M25" s="162" t="s">
        <v>25</v>
      </c>
      <c r="N25" s="162" t="s">
        <v>27</v>
      </c>
      <c r="O25" s="218">
        <v>54640000</v>
      </c>
      <c r="P25" s="162" t="s">
        <v>28</v>
      </c>
      <c r="Q25" s="164">
        <v>27.32</v>
      </c>
      <c r="R25" s="164"/>
      <c r="S25" s="218"/>
      <c r="T25" s="218">
        <v>0</v>
      </c>
      <c r="U25" s="162"/>
      <c r="V25" s="164">
        <v>27.187000000000001</v>
      </c>
      <c r="W25" s="164">
        <v>27.121009408062427</v>
      </c>
      <c r="X25" s="218">
        <v>31750.012347451673</v>
      </c>
      <c r="Y25" s="261">
        <v>21220.832477811004</v>
      </c>
      <c r="Z25" s="218">
        <v>14638.657589110453</v>
      </c>
      <c r="AA25" s="218">
        <v>17111.354758341222</v>
      </c>
      <c r="AB25" s="101">
        <v>19</v>
      </c>
      <c r="AC25" s="162" t="s">
        <v>78</v>
      </c>
      <c r="AD25" s="96"/>
      <c r="AE25" s="113">
        <f>-IF($X25&gt;0,$X25*(1-VLOOKUP($D25,$AH$24:$AM$35,6,FALSE))*VLOOKUP($D25,$AH$24:$AM$35,IF(($G25-$B$2)/365&lt;1,4,5),FALSE),0)</f>
        <v>-215.26508371572231</v>
      </c>
      <c r="AF25" s="113">
        <f>-IF($X25&lt;0,$X25*(1-VLOOKUP($AB25,$AH$15:$AM$21,6,FALSE))*VLOOKUP($AB25,$AH$15:$AM$21,5,FALSE),0)</f>
        <v>0</v>
      </c>
      <c r="AG25" s="102"/>
      <c r="AH25" s="44" t="s">
        <v>46</v>
      </c>
      <c r="AI25" s="39">
        <v>50</v>
      </c>
      <c r="AJ25" s="40">
        <v>59</v>
      </c>
      <c r="AK25" s="294">
        <v>1.03E-2</v>
      </c>
      <c r="AL25" s="27">
        <v>2.1899999999999999E-2</v>
      </c>
      <c r="AM25" s="27">
        <v>0.4</v>
      </c>
      <c r="AN25" s="43"/>
    </row>
    <row r="26" spans="1:40" s="101" customFormat="1" ht="15" customHeight="1" x14ac:dyDescent="0.2">
      <c r="A26" s="162">
        <v>2016</v>
      </c>
      <c r="B26" s="162" t="s">
        <v>114</v>
      </c>
      <c r="C26" s="162">
        <v>394</v>
      </c>
      <c r="D26" s="162" t="s">
        <v>23</v>
      </c>
      <c r="E26" s="163">
        <v>42031</v>
      </c>
      <c r="F26" s="163">
        <v>42396</v>
      </c>
      <c r="G26" s="163">
        <v>42398</v>
      </c>
      <c r="H26" s="162" t="s">
        <v>24</v>
      </c>
      <c r="I26" s="162" t="s">
        <v>25</v>
      </c>
      <c r="J26" s="162" t="s">
        <v>26</v>
      </c>
      <c r="K26" s="217">
        <v>-2000000</v>
      </c>
      <c r="L26" s="162" t="s">
        <v>24</v>
      </c>
      <c r="M26" s="162" t="s">
        <v>29</v>
      </c>
      <c r="N26" s="162" t="s">
        <v>27</v>
      </c>
      <c r="O26" s="218">
        <v>56600000</v>
      </c>
      <c r="P26" s="162" t="s">
        <v>28</v>
      </c>
      <c r="Q26" s="164">
        <v>28.3</v>
      </c>
      <c r="R26" s="164"/>
      <c r="S26" s="218"/>
      <c r="T26" s="218">
        <v>0</v>
      </c>
      <c r="U26" s="162"/>
      <c r="V26" s="164">
        <v>27.187000000000001</v>
      </c>
      <c r="W26" s="164">
        <v>27.121009408062427</v>
      </c>
      <c r="X26" s="217">
        <v>-4519.7562346053664</v>
      </c>
      <c r="Y26" s="261"/>
      <c r="Z26" s="218">
        <v>0</v>
      </c>
      <c r="AA26" s="217">
        <v>-4519.7562346053664</v>
      </c>
      <c r="AB26" s="101">
        <v>19</v>
      </c>
      <c r="AC26" s="162" t="s">
        <v>31</v>
      </c>
      <c r="AD26" s="96"/>
      <c r="AE26" s="113">
        <f>-IF($X26&gt;0,$X26*(1-VLOOKUP($D26,$AH$24:$AM$35,6,FALSE))*VLOOKUP($D26,$AH$24:$AM$35,IF(($G26-$B$2)/365&lt;1,4,5),FALSE),0)</f>
        <v>0</v>
      </c>
      <c r="AF26" s="113">
        <f>-IF($X26&lt;0,$X26*(1-VLOOKUP($AB26,$AH$15:$AM$21,6,FALSE))*VLOOKUP($AB26,$AH$15:$AM$21,5,FALSE),0)</f>
        <v>53.965889441188075</v>
      </c>
      <c r="AG26" s="102"/>
      <c r="AH26" s="44" t="s">
        <v>156</v>
      </c>
      <c r="AI26" s="39">
        <v>24.34</v>
      </c>
      <c r="AJ26" s="40">
        <v>25.77</v>
      </c>
      <c r="AK26" s="294">
        <v>5.0000000000000001E-3</v>
      </c>
      <c r="AL26" s="27">
        <v>9.5999999999999992E-3</v>
      </c>
      <c r="AM26" s="27">
        <v>0.4</v>
      </c>
      <c r="AN26" s="43"/>
    </row>
    <row r="27" spans="1:40" s="101" customFormat="1" ht="15" customHeight="1" x14ac:dyDescent="0.2">
      <c r="A27" s="162">
        <v>2016</v>
      </c>
      <c r="B27" s="162" t="s">
        <v>114</v>
      </c>
      <c r="C27" s="162">
        <v>395</v>
      </c>
      <c r="D27" s="162" t="s">
        <v>23</v>
      </c>
      <c r="E27" s="163">
        <v>42031</v>
      </c>
      <c r="F27" s="163">
        <v>42396</v>
      </c>
      <c r="G27" s="163">
        <v>42398</v>
      </c>
      <c r="H27" s="162" t="s">
        <v>24</v>
      </c>
      <c r="I27" s="162" t="s">
        <v>25</v>
      </c>
      <c r="J27" s="162" t="s">
        <v>26</v>
      </c>
      <c r="K27" s="217">
        <v>-2000000</v>
      </c>
      <c r="L27" s="162" t="s">
        <v>24</v>
      </c>
      <c r="M27" s="162" t="s">
        <v>29</v>
      </c>
      <c r="N27" s="162" t="s">
        <v>27</v>
      </c>
      <c r="O27" s="218">
        <v>54640000</v>
      </c>
      <c r="P27" s="162" t="s">
        <v>28</v>
      </c>
      <c r="Q27" s="164">
        <v>27.32</v>
      </c>
      <c r="R27" s="164">
        <v>28.3</v>
      </c>
      <c r="S27" s="218"/>
      <c r="T27" s="218">
        <v>0</v>
      </c>
      <c r="U27" s="162"/>
      <c r="V27" s="164">
        <v>27.187000000000001</v>
      </c>
      <c r="W27" s="164">
        <v>27.121009408062427</v>
      </c>
      <c r="X27" s="217">
        <v>-6009.423635035304</v>
      </c>
      <c r="Y27" s="261"/>
      <c r="Z27" s="218">
        <v>0</v>
      </c>
      <c r="AA27" s="217">
        <v>-6009.423635035304</v>
      </c>
      <c r="AB27" s="101">
        <v>19</v>
      </c>
      <c r="AC27" s="162" t="s">
        <v>31</v>
      </c>
      <c r="AD27" s="96"/>
      <c r="AE27" s="113">
        <f>-IF($X27&gt;0,$X27*(1-VLOOKUP($D27,$AH$24:$AM$35,6,FALSE))*VLOOKUP($D27,$AH$24:$AM$35,IF(($G27-$B$2)/365&lt;1,4,5),FALSE),0)</f>
        <v>0</v>
      </c>
      <c r="AF27" s="113">
        <f>-IF($X27&lt;0,$X27*(1-VLOOKUP($AB27,$AH$15:$AM$21,6,FALSE))*VLOOKUP($AB27,$AH$15:$AM$21,5,FALSE),0)</f>
        <v>71.752518202321539</v>
      </c>
      <c r="AG27" s="102"/>
      <c r="AH27" s="44" t="s">
        <v>154</v>
      </c>
      <c r="AI27" s="39">
        <v>24.34</v>
      </c>
      <c r="AJ27" s="40">
        <v>25.77</v>
      </c>
      <c r="AK27" s="294">
        <v>5.0000000000000001E-3</v>
      </c>
      <c r="AL27" s="27">
        <v>9.5999999999999992E-3</v>
      </c>
      <c r="AM27" s="27">
        <v>0.4</v>
      </c>
      <c r="AN27" s="43"/>
    </row>
    <row r="28" spans="1:40" s="101" customFormat="1" ht="15" customHeight="1" x14ac:dyDescent="0.2">
      <c r="A28" s="162">
        <v>2016</v>
      </c>
      <c r="B28" s="162" t="s">
        <v>115</v>
      </c>
      <c r="C28" s="162">
        <v>396</v>
      </c>
      <c r="D28" s="162" t="s">
        <v>23</v>
      </c>
      <c r="E28" s="163">
        <v>42031</v>
      </c>
      <c r="F28" s="163">
        <v>42425</v>
      </c>
      <c r="G28" s="163">
        <v>42429</v>
      </c>
      <c r="H28" s="162" t="s">
        <v>30</v>
      </c>
      <c r="I28" s="162" t="s">
        <v>29</v>
      </c>
      <c r="J28" s="162" t="s">
        <v>26</v>
      </c>
      <c r="K28" s="217">
        <v>-2000000</v>
      </c>
      <c r="L28" s="162" t="s">
        <v>30</v>
      </c>
      <c r="M28" s="162" t="s">
        <v>25</v>
      </c>
      <c r="N28" s="162" t="s">
        <v>27</v>
      </c>
      <c r="O28" s="218">
        <v>54640000</v>
      </c>
      <c r="P28" s="162" t="s">
        <v>28</v>
      </c>
      <c r="Q28" s="164">
        <v>27.32</v>
      </c>
      <c r="R28" s="164"/>
      <c r="S28" s="218"/>
      <c r="T28" s="218">
        <v>0</v>
      </c>
      <c r="U28" s="162"/>
      <c r="V28" s="164">
        <v>27.187000000000001</v>
      </c>
      <c r="W28" s="164">
        <v>27.107857878080313</v>
      </c>
      <c r="X28" s="218">
        <v>34888.395080256647</v>
      </c>
      <c r="Y28" s="261">
        <v>22622.084743241372</v>
      </c>
      <c r="Z28" s="218">
        <v>15606.14425421612</v>
      </c>
      <c r="AA28" s="218">
        <v>19282.250826040527</v>
      </c>
      <c r="AB28" s="101">
        <v>19</v>
      </c>
      <c r="AC28" s="162" t="s">
        <v>78</v>
      </c>
      <c r="AD28" s="96"/>
      <c r="AE28" s="113">
        <f>-IF($X28&gt;0,$X28*(1-VLOOKUP($D28,$AH$24:$AM$35,6,FALSE))*VLOOKUP($D28,$AH$24:$AM$35,IF(($G28-$B$2)/365&lt;1,4,5),FALSE),0)</f>
        <v>-236.54331864414004</v>
      </c>
      <c r="AF28" s="113">
        <f>-IF($X28&lt;0,$X28*(1-VLOOKUP($AB28,$AH$15:$AM$21,6,FALSE))*VLOOKUP($AB28,$AH$15:$AM$21,5,FALSE),0)</f>
        <v>0</v>
      </c>
      <c r="AG28" s="102"/>
      <c r="AH28" s="44" t="s">
        <v>124</v>
      </c>
      <c r="AI28" s="39">
        <v>24.34</v>
      </c>
      <c r="AJ28" s="40">
        <v>25.77</v>
      </c>
      <c r="AK28" s="294">
        <v>5.0000000000000001E-3</v>
      </c>
      <c r="AL28" s="27">
        <v>9.5999999999999992E-3</v>
      </c>
      <c r="AM28" s="27">
        <v>0.4</v>
      </c>
      <c r="AN28" s="43"/>
    </row>
    <row r="29" spans="1:40" s="101" customFormat="1" ht="15" customHeight="1" x14ac:dyDescent="0.2">
      <c r="A29" s="162">
        <v>2016</v>
      </c>
      <c r="B29" s="162" t="s">
        <v>115</v>
      </c>
      <c r="C29" s="162">
        <v>397</v>
      </c>
      <c r="D29" s="162" t="s">
        <v>23</v>
      </c>
      <c r="E29" s="163">
        <v>42031</v>
      </c>
      <c r="F29" s="163">
        <v>42425</v>
      </c>
      <c r="G29" s="163">
        <v>42429</v>
      </c>
      <c r="H29" s="162" t="s">
        <v>24</v>
      </c>
      <c r="I29" s="162" t="s">
        <v>25</v>
      </c>
      <c r="J29" s="162" t="s">
        <v>26</v>
      </c>
      <c r="K29" s="217">
        <v>-2000000</v>
      </c>
      <c r="L29" s="162" t="s">
        <v>24</v>
      </c>
      <c r="M29" s="162" t="s">
        <v>29</v>
      </c>
      <c r="N29" s="162" t="s">
        <v>27</v>
      </c>
      <c r="O29" s="218">
        <v>56600000</v>
      </c>
      <c r="P29" s="162" t="s">
        <v>28</v>
      </c>
      <c r="Q29" s="164">
        <v>28.3</v>
      </c>
      <c r="R29" s="164"/>
      <c r="S29" s="218"/>
      <c r="T29" s="218">
        <v>0</v>
      </c>
      <c r="U29" s="162"/>
      <c r="V29" s="164">
        <v>27.187000000000001</v>
      </c>
      <c r="W29" s="164">
        <v>27.107857878080313</v>
      </c>
      <c r="X29" s="217">
        <v>-5484.7227098533249</v>
      </c>
      <c r="Y29" s="261"/>
      <c r="Z29" s="218">
        <v>0</v>
      </c>
      <c r="AA29" s="217">
        <v>-5484.7227098533249</v>
      </c>
      <c r="AB29" s="101">
        <v>19</v>
      </c>
      <c r="AC29" s="162" t="s">
        <v>31</v>
      </c>
      <c r="AD29" s="96"/>
      <c r="AE29" s="113">
        <f>-IF($X29&gt;0,$X29*(1-VLOOKUP($D29,$AH$24:$AM$35,6,FALSE))*VLOOKUP($D29,$AH$24:$AM$35,IF(($G29-$B$2)/365&lt;1,4,5),FALSE),0)</f>
        <v>0</v>
      </c>
      <c r="AF29" s="113">
        <f>-IF($X29&lt;0,$X29*(1-VLOOKUP($AB29,$AH$15:$AM$21,6,FALSE))*VLOOKUP($AB29,$AH$15:$AM$21,5,FALSE),0)</f>
        <v>65.487589155648692</v>
      </c>
      <c r="AG29" s="102"/>
      <c r="AH29" s="44" t="s">
        <v>40</v>
      </c>
      <c r="AI29" s="39">
        <v>48.02</v>
      </c>
      <c r="AJ29" s="40">
        <v>55.59</v>
      </c>
      <c r="AK29" s="294">
        <v>9.9000000000000008E-3</v>
      </c>
      <c r="AL29" s="27">
        <v>2.07E-2</v>
      </c>
      <c r="AM29" s="27">
        <v>0.4</v>
      </c>
      <c r="AN29" s="43"/>
    </row>
    <row r="30" spans="1:40" s="101" customFormat="1" ht="15" customHeight="1" x14ac:dyDescent="0.2">
      <c r="A30" s="162">
        <v>2016</v>
      </c>
      <c r="B30" s="162" t="s">
        <v>115</v>
      </c>
      <c r="C30" s="162">
        <v>398</v>
      </c>
      <c r="D30" s="162" t="s">
        <v>23</v>
      </c>
      <c r="E30" s="163">
        <v>42031</v>
      </c>
      <c r="F30" s="163">
        <v>42425</v>
      </c>
      <c r="G30" s="163">
        <v>42429</v>
      </c>
      <c r="H30" s="162" t="s">
        <v>24</v>
      </c>
      <c r="I30" s="162" t="s">
        <v>25</v>
      </c>
      <c r="J30" s="162" t="s">
        <v>26</v>
      </c>
      <c r="K30" s="217">
        <v>-2000000</v>
      </c>
      <c r="L30" s="162" t="s">
        <v>24</v>
      </c>
      <c r="M30" s="162" t="s">
        <v>29</v>
      </c>
      <c r="N30" s="162" t="s">
        <v>27</v>
      </c>
      <c r="O30" s="218">
        <v>54640000</v>
      </c>
      <c r="P30" s="162" t="s">
        <v>28</v>
      </c>
      <c r="Q30" s="164">
        <v>27.32</v>
      </c>
      <c r="R30" s="164">
        <v>28.3</v>
      </c>
      <c r="S30" s="218"/>
      <c r="T30" s="218">
        <v>0</v>
      </c>
      <c r="U30" s="162"/>
      <c r="V30" s="164">
        <v>27.187000000000001</v>
      </c>
      <c r="W30" s="164">
        <v>27.107857878080313</v>
      </c>
      <c r="X30" s="217">
        <v>-6781.58762716195</v>
      </c>
      <c r="Y30" s="261"/>
      <c r="Z30" s="218">
        <v>0</v>
      </c>
      <c r="AA30" s="217">
        <v>-6781.58762716195</v>
      </c>
      <c r="AB30" s="101">
        <v>19</v>
      </c>
      <c r="AC30" s="162" t="s">
        <v>31</v>
      </c>
      <c r="AD30" s="96"/>
      <c r="AE30" s="113">
        <f>-IF($X30&gt;0,$X30*(1-VLOOKUP($D30,$AH$24:$AM$35,6,FALSE))*VLOOKUP($D30,$AH$24:$AM$35,IF(($G30-$B$2)/365&lt;1,4,5),FALSE),0)</f>
        <v>0</v>
      </c>
      <c r="AF30" s="113">
        <f>-IF($X30&lt;0,$X30*(1-VLOOKUP($AB30,$AH$15:$AM$21,6,FALSE))*VLOOKUP($AB30,$AH$15:$AM$21,5,FALSE),0)</f>
        <v>80.972156268313682</v>
      </c>
      <c r="AG30" s="102"/>
      <c r="AH30" s="44" t="s">
        <v>38</v>
      </c>
      <c r="AI30" s="39">
        <v>50</v>
      </c>
      <c r="AJ30" s="40">
        <v>59</v>
      </c>
      <c r="AK30" s="294">
        <v>1.03E-2</v>
      </c>
      <c r="AL30" s="27">
        <v>2.1899999999999999E-2</v>
      </c>
      <c r="AM30" s="27">
        <v>0.4</v>
      </c>
      <c r="AN30" s="43"/>
    </row>
    <row r="31" spans="1:40" s="101" customFormat="1" ht="15" customHeight="1" x14ac:dyDescent="0.2">
      <c r="A31" s="162">
        <v>2016</v>
      </c>
      <c r="B31" s="162" t="s">
        <v>116</v>
      </c>
      <c r="C31" s="162">
        <v>399</v>
      </c>
      <c r="D31" s="162" t="s">
        <v>23</v>
      </c>
      <c r="E31" s="163">
        <v>42031</v>
      </c>
      <c r="F31" s="163">
        <v>42458</v>
      </c>
      <c r="G31" s="163">
        <v>42460</v>
      </c>
      <c r="H31" s="162" t="s">
        <v>30</v>
      </c>
      <c r="I31" s="162" t="s">
        <v>29</v>
      </c>
      <c r="J31" s="162" t="s">
        <v>26</v>
      </c>
      <c r="K31" s="217">
        <v>-2000000</v>
      </c>
      <c r="L31" s="162" t="s">
        <v>30</v>
      </c>
      <c r="M31" s="162" t="s">
        <v>25</v>
      </c>
      <c r="N31" s="162" t="s">
        <v>27</v>
      </c>
      <c r="O31" s="218">
        <v>54640000</v>
      </c>
      <c r="P31" s="162" t="s">
        <v>28</v>
      </c>
      <c r="Q31" s="164">
        <v>27.32</v>
      </c>
      <c r="R31" s="164"/>
      <c r="S31" s="218"/>
      <c r="T31" s="218">
        <v>0</v>
      </c>
      <c r="U31" s="162"/>
      <c r="V31" s="164">
        <v>27.187000000000001</v>
      </c>
      <c r="W31" s="164">
        <v>27.096295170388728</v>
      </c>
      <c r="X31" s="218">
        <v>38026.347813866691</v>
      </c>
      <c r="Y31" s="261">
        <v>23933.59155522925</v>
      </c>
      <c r="Z31" s="218">
        <v>16456.749888643233</v>
      </c>
      <c r="AA31" s="218">
        <v>21569.597925223457</v>
      </c>
      <c r="AB31" s="101">
        <v>19</v>
      </c>
      <c r="AC31" s="162" t="s">
        <v>31</v>
      </c>
      <c r="AD31" s="96"/>
      <c r="AE31" s="113">
        <f>-IF($X31&gt;0,$X31*(1-VLOOKUP($D31,$AH$24:$AM$35,6,FALSE))*VLOOKUP($D31,$AH$24:$AM$35,IF(($G31-$B$2)/365&lt;1,4,5),FALSE),0)</f>
        <v>-558.98731286384032</v>
      </c>
      <c r="AF31" s="113">
        <f>-IF($X31&lt;0,$X31*(1-VLOOKUP($AB31,$AH$15:$AM$21,6,FALSE))*VLOOKUP($AB31,$AH$15:$AM$21,5,FALSE),0)</f>
        <v>0</v>
      </c>
      <c r="AG31" s="102"/>
      <c r="AH31" s="44" t="s">
        <v>41</v>
      </c>
      <c r="AI31" s="39">
        <v>18.18</v>
      </c>
      <c r="AJ31" s="40">
        <v>35.08</v>
      </c>
      <c r="AK31" s="294">
        <v>3.8E-3</v>
      </c>
      <c r="AL31" s="27">
        <v>1.3100000000000001E-2</v>
      </c>
      <c r="AM31" s="27">
        <v>0.4</v>
      </c>
      <c r="AN31" s="43"/>
    </row>
    <row r="32" spans="1:40" s="101" customFormat="1" ht="15" customHeight="1" x14ac:dyDescent="0.2">
      <c r="A32" s="162">
        <v>2016</v>
      </c>
      <c r="B32" s="162" t="s">
        <v>116</v>
      </c>
      <c r="C32" s="162">
        <v>400</v>
      </c>
      <c r="D32" s="162" t="s">
        <v>23</v>
      </c>
      <c r="E32" s="163">
        <v>42031</v>
      </c>
      <c r="F32" s="163">
        <v>42458</v>
      </c>
      <c r="G32" s="163">
        <v>42460</v>
      </c>
      <c r="H32" s="162" t="s">
        <v>24</v>
      </c>
      <c r="I32" s="162" t="s">
        <v>25</v>
      </c>
      <c r="J32" s="162" t="s">
        <v>26</v>
      </c>
      <c r="K32" s="217">
        <v>-2000000</v>
      </c>
      <c r="L32" s="162" t="s">
        <v>24</v>
      </c>
      <c r="M32" s="162" t="s">
        <v>29</v>
      </c>
      <c r="N32" s="162" t="s">
        <v>27</v>
      </c>
      <c r="O32" s="218">
        <v>56600000</v>
      </c>
      <c r="P32" s="162" t="s">
        <v>28</v>
      </c>
      <c r="Q32" s="164">
        <v>28.3</v>
      </c>
      <c r="R32" s="164"/>
      <c r="S32" s="218"/>
      <c r="T32" s="218">
        <v>0</v>
      </c>
      <c r="U32" s="162"/>
      <c r="V32" s="164">
        <v>27.187000000000001</v>
      </c>
      <c r="W32" s="164">
        <v>27.096295170388728</v>
      </c>
      <c r="X32" s="217">
        <v>-6611.659167206064</v>
      </c>
      <c r="Y32" s="261"/>
      <c r="Z32" s="218">
        <v>0</v>
      </c>
      <c r="AA32" s="217">
        <v>-6611.659167206064</v>
      </c>
      <c r="AB32" s="101">
        <v>19</v>
      </c>
      <c r="AC32" s="162" t="s">
        <v>31</v>
      </c>
      <c r="AD32" s="96"/>
      <c r="AE32" s="113">
        <f>-IF($X32&gt;0,$X32*(1-VLOOKUP($D32,$AH$24:$AM$35,6,FALSE))*VLOOKUP($D32,$AH$24:$AM$35,IF(($G32-$B$2)/365&lt;1,4,5),FALSE),0)</f>
        <v>0</v>
      </c>
      <c r="AF32" s="113">
        <f>-IF($X32&lt;0,$X32*(1-VLOOKUP($AB32,$AH$15:$AM$21,6,FALSE))*VLOOKUP($AB32,$AH$15:$AM$21,5,FALSE),0)</f>
        <v>78.943210456440411</v>
      </c>
      <c r="AG32" s="102"/>
      <c r="AH32" s="44" t="s">
        <v>35</v>
      </c>
      <c r="AI32" s="39">
        <v>15.25</v>
      </c>
      <c r="AJ32" s="40">
        <v>25.25</v>
      </c>
      <c r="AK32" s="294">
        <v>2.8999999999999998E-3</v>
      </c>
      <c r="AL32" s="27">
        <v>8.6999999999999994E-3</v>
      </c>
      <c r="AM32" s="27">
        <v>0.35</v>
      </c>
      <c r="AN32" s="43"/>
    </row>
    <row r="33" spans="1:40" s="101" customFormat="1" ht="15" customHeight="1" x14ac:dyDescent="0.2">
      <c r="A33" s="162">
        <v>2016</v>
      </c>
      <c r="B33" s="162" t="s">
        <v>116</v>
      </c>
      <c r="C33" s="162">
        <v>401</v>
      </c>
      <c r="D33" s="162" t="s">
        <v>23</v>
      </c>
      <c r="E33" s="163">
        <v>42031</v>
      </c>
      <c r="F33" s="163">
        <v>42458</v>
      </c>
      <c r="G33" s="163">
        <v>42460</v>
      </c>
      <c r="H33" s="162" t="s">
        <v>24</v>
      </c>
      <c r="I33" s="162" t="s">
        <v>25</v>
      </c>
      <c r="J33" s="162" t="s">
        <v>26</v>
      </c>
      <c r="K33" s="217">
        <v>-2000000</v>
      </c>
      <c r="L33" s="162" t="s">
        <v>24</v>
      </c>
      <c r="M33" s="162" t="s">
        <v>29</v>
      </c>
      <c r="N33" s="162" t="s">
        <v>27</v>
      </c>
      <c r="O33" s="218">
        <v>54640000</v>
      </c>
      <c r="P33" s="162" t="s">
        <v>28</v>
      </c>
      <c r="Q33" s="164">
        <v>27.32</v>
      </c>
      <c r="R33" s="164">
        <v>28.3</v>
      </c>
      <c r="S33" s="218"/>
      <c r="T33" s="218">
        <v>0</v>
      </c>
      <c r="U33" s="162"/>
      <c r="V33" s="164">
        <v>27.187000000000001</v>
      </c>
      <c r="W33" s="164">
        <v>27.096295170388728</v>
      </c>
      <c r="X33" s="217">
        <v>-7481.0970914313748</v>
      </c>
      <c r="Y33" s="261"/>
      <c r="Z33" s="218">
        <v>0</v>
      </c>
      <c r="AA33" s="217">
        <v>-7481.0970914313748</v>
      </c>
      <c r="AB33" s="101">
        <v>19</v>
      </c>
      <c r="AC33" s="162" t="s">
        <v>31</v>
      </c>
      <c r="AD33" s="96"/>
      <c r="AE33" s="113">
        <f>-IF($X33&gt;0,$X33*(1-VLOOKUP($D33,$AH$24:$AM$35,6,FALSE))*VLOOKUP($D33,$AH$24:$AM$35,IF(($G33-$B$2)/365&lt;1,4,5),FALSE),0)</f>
        <v>0</v>
      </c>
      <c r="AF33" s="113">
        <f>-IF($X33&lt;0,$X33*(1-VLOOKUP($AB33,$AH$15:$AM$21,6,FALSE))*VLOOKUP($AB33,$AH$15:$AM$21,5,FALSE),0)</f>
        <v>89.32429927169062</v>
      </c>
      <c r="AG33" s="102"/>
      <c r="AH33" s="44" t="s">
        <v>127</v>
      </c>
      <c r="AI33" s="39">
        <v>13.94</v>
      </c>
      <c r="AJ33" s="40">
        <v>34.08</v>
      </c>
      <c r="AK33" s="294">
        <v>2.8999999999999998E-3</v>
      </c>
      <c r="AL33" s="27">
        <v>1.2699999999999999E-2</v>
      </c>
      <c r="AM33" s="27">
        <v>0.4</v>
      </c>
      <c r="AN33" s="43"/>
    </row>
    <row r="34" spans="1:40" s="101" customFormat="1" ht="15" customHeight="1" x14ac:dyDescent="0.2">
      <c r="A34" s="162">
        <v>2016</v>
      </c>
      <c r="B34" s="162" t="s">
        <v>117</v>
      </c>
      <c r="C34" s="162">
        <v>390</v>
      </c>
      <c r="D34" s="162" t="s">
        <v>23</v>
      </c>
      <c r="E34" s="163">
        <v>42031</v>
      </c>
      <c r="F34" s="163">
        <v>42487</v>
      </c>
      <c r="G34" s="163">
        <v>42489</v>
      </c>
      <c r="H34" s="162" t="s">
        <v>30</v>
      </c>
      <c r="I34" s="162" t="s">
        <v>29</v>
      </c>
      <c r="J34" s="162" t="s">
        <v>26</v>
      </c>
      <c r="K34" s="217">
        <v>-2000000</v>
      </c>
      <c r="L34" s="162" t="s">
        <v>30</v>
      </c>
      <c r="M34" s="162" t="s">
        <v>25</v>
      </c>
      <c r="N34" s="162" t="s">
        <v>27</v>
      </c>
      <c r="O34" s="218">
        <v>54640000</v>
      </c>
      <c r="P34" s="162" t="s">
        <v>28</v>
      </c>
      <c r="Q34" s="164">
        <v>27.32</v>
      </c>
      <c r="R34" s="164"/>
      <c r="S34" s="218"/>
      <c r="T34" s="218">
        <v>0</v>
      </c>
      <c r="U34" s="162"/>
      <c r="V34" s="164">
        <v>27.187000000000001</v>
      </c>
      <c r="W34" s="164">
        <v>27.081519390831701</v>
      </c>
      <c r="X34" s="218">
        <v>40767.003392376049</v>
      </c>
      <c r="Y34" s="261">
        <v>24618.830022078611</v>
      </c>
      <c r="Z34" s="218">
        <v>17543.723777415598</v>
      </c>
      <c r="AA34" s="218">
        <v>23223.279614960451</v>
      </c>
      <c r="AB34" s="101">
        <v>19</v>
      </c>
      <c r="AC34" s="162" t="s">
        <v>31</v>
      </c>
      <c r="AD34" s="96"/>
      <c r="AE34" s="113">
        <f>-IF($X34&gt;0,$X34*(1-VLOOKUP($D34,$AH$24:$AM$35,6,FALSE))*VLOOKUP($D34,$AH$24:$AM$35,IF(($G34-$B$2)/365&lt;1,4,5),FALSE),0)</f>
        <v>-599.27494986792794</v>
      </c>
      <c r="AF34" s="113">
        <f>-IF($X34&lt;0,$X34*(1-VLOOKUP($AB34,$AH$15:$AM$21,6,FALSE))*VLOOKUP($AB34,$AH$15:$AM$21,5,FALSE),0)</f>
        <v>0</v>
      </c>
      <c r="AG34" s="102"/>
      <c r="AH34" s="44" t="s">
        <v>23</v>
      </c>
      <c r="AI34" s="39">
        <v>55</v>
      </c>
      <c r="AJ34" s="40">
        <v>66</v>
      </c>
      <c r="AK34" s="294">
        <v>1.1299999999999999E-2</v>
      </c>
      <c r="AL34" s="27">
        <v>2.4500000000000001E-2</v>
      </c>
      <c r="AM34" s="27">
        <v>0.4</v>
      </c>
      <c r="AN34" s="43"/>
    </row>
    <row r="35" spans="1:40" s="101" customFormat="1" ht="15" customHeight="1" x14ac:dyDescent="0.2">
      <c r="A35" s="162">
        <v>2016</v>
      </c>
      <c r="B35" s="162" t="s">
        <v>117</v>
      </c>
      <c r="C35" s="162">
        <v>391</v>
      </c>
      <c r="D35" s="162" t="s">
        <v>23</v>
      </c>
      <c r="E35" s="163">
        <v>42031</v>
      </c>
      <c r="F35" s="163">
        <v>42487</v>
      </c>
      <c r="G35" s="163">
        <v>42489</v>
      </c>
      <c r="H35" s="162" t="s">
        <v>24</v>
      </c>
      <c r="I35" s="162" t="s">
        <v>25</v>
      </c>
      <c r="J35" s="162" t="s">
        <v>26</v>
      </c>
      <c r="K35" s="217">
        <v>-2000000</v>
      </c>
      <c r="L35" s="162" t="s">
        <v>24</v>
      </c>
      <c r="M35" s="162" t="s">
        <v>29</v>
      </c>
      <c r="N35" s="162" t="s">
        <v>27</v>
      </c>
      <c r="O35" s="218">
        <v>56600000</v>
      </c>
      <c r="P35" s="162" t="s">
        <v>28</v>
      </c>
      <c r="Q35" s="164">
        <v>28.3</v>
      </c>
      <c r="R35" s="164"/>
      <c r="S35" s="218"/>
      <c r="T35" s="218">
        <v>0</v>
      </c>
      <c r="U35" s="162"/>
      <c r="V35" s="164">
        <v>27.187000000000001</v>
      </c>
      <c r="W35" s="164">
        <v>27.081519390831701</v>
      </c>
      <c r="X35" s="217">
        <v>-7668.4705281791139</v>
      </c>
      <c r="Y35" s="261"/>
      <c r="Z35" s="218">
        <v>0</v>
      </c>
      <c r="AA35" s="217">
        <v>-7668.4705281791139</v>
      </c>
      <c r="AB35" s="101">
        <v>19</v>
      </c>
      <c r="AC35" s="162" t="s">
        <v>31</v>
      </c>
      <c r="AD35" s="96"/>
      <c r="AE35" s="113">
        <f>-IF($X35&gt;0,$X35*(1-VLOOKUP($D35,$AH$24:$AM$35,6,FALSE))*VLOOKUP($D35,$AH$24:$AM$35,IF(($G35-$B$2)/365&lt;1,4,5),FALSE),0)</f>
        <v>0</v>
      </c>
      <c r="AF35" s="113">
        <f>-IF($X35&lt;0,$X35*(1-VLOOKUP($AB35,$AH$15:$AM$21,6,FALSE))*VLOOKUP($AB35,$AH$15:$AM$21,5,FALSE),0)</f>
        <v>91.561538106458627</v>
      </c>
      <c r="AG35" s="102"/>
      <c r="AH35" s="44" t="s">
        <v>163</v>
      </c>
      <c r="AI35" s="30">
        <v>42.13</v>
      </c>
      <c r="AJ35" s="31">
        <v>53.43</v>
      </c>
      <c r="AK35" s="295">
        <v>8.6999999999999994E-3</v>
      </c>
      <c r="AL35" s="28">
        <v>1.9900000000000001E-2</v>
      </c>
      <c r="AM35" s="28">
        <v>0.4</v>
      </c>
      <c r="AN35" s="43"/>
    </row>
    <row r="36" spans="1:40" s="101" customFormat="1" ht="15" customHeight="1" x14ac:dyDescent="0.2">
      <c r="A36" s="162">
        <v>2016</v>
      </c>
      <c r="B36" s="162" t="s">
        <v>117</v>
      </c>
      <c r="C36" s="162">
        <v>392</v>
      </c>
      <c r="D36" s="162" t="s">
        <v>23</v>
      </c>
      <c r="E36" s="163">
        <v>42031</v>
      </c>
      <c r="F36" s="163">
        <v>42487</v>
      </c>
      <c r="G36" s="163">
        <v>42489</v>
      </c>
      <c r="H36" s="162" t="s">
        <v>24</v>
      </c>
      <c r="I36" s="162" t="s">
        <v>25</v>
      </c>
      <c r="J36" s="162" t="s">
        <v>26</v>
      </c>
      <c r="K36" s="217">
        <v>-2000000</v>
      </c>
      <c r="L36" s="162" t="s">
        <v>24</v>
      </c>
      <c r="M36" s="162" t="s">
        <v>29</v>
      </c>
      <c r="N36" s="162" t="s">
        <v>27</v>
      </c>
      <c r="O36" s="218">
        <v>54640000</v>
      </c>
      <c r="P36" s="162" t="s">
        <v>28</v>
      </c>
      <c r="Q36" s="164">
        <v>27.32</v>
      </c>
      <c r="R36" s="164">
        <v>28.3</v>
      </c>
      <c r="S36" s="218"/>
      <c r="T36" s="218">
        <v>0</v>
      </c>
      <c r="U36" s="162"/>
      <c r="V36" s="164">
        <v>27.187000000000001</v>
      </c>
      <c r="W36" s="164">
        <v>27.081519390831701</v>
      </c>
      <c r="X36" s="217">
        <v>-8479.7028421183259</v>
      </c>
      <c r="Y36" s="261"/>
      <c r="Z36" s="218">
        <v>0</v>
      </c>
      <c r="AA36" s="217">
        <v>-8479.7028421183259</v>
      </c>
      <c r="AB36" s="101">
        <v>19</v>
      </c>
      <c r="AC36" s="162" t="s">
        <v>31</v>
      </c>
      <c r="AD36" s="96"/>
      <c r="AE36" s="113">
        <f>-IF($X36&gt;0,$X36*(1-VLOOKUP($D36,$AH$24:$AM$35,6,FALSE))*VLOOKUP($D36,$AH$24:$AM$35,IF(($G36-$B$2)/365&lt;1,4,5),FALSE),0)</f>
        <v>0</v>
      </c>
      <c r="AF36" s="113">
        <f>-IF($X36&lt;0,$X36*(1-VLOOKUP($AB36,$AH$15:$AM$21,6,FALSE))*VLOOKUP($AB36,$AH$15:$AM$21,5,FALSE),0)</f>
        <v>101.24765193489282</v>
      </c>
      <c r="AG36" s="102"/>
      <c r="AH36" s="43"/>
      <c r="AI36" s="43"/>
      <c r="AJ36" s="43"/>
      <c r="AK36" s="43"/>
      <c r="AL36" s="43"/>
      <c r="AM36" s="43"/>
      <c r="AN36" s="43"/>
    </row>
    <row r="37" spans="1:40" s="101" customFormat="1" ht="15" customHeight="1" x14ac:dyDescent="0.2">
      <c r="A37" s="162">
        <v>2016</v>
      </c>
      <c r="B37" s="162" t="s">
        <v>118</v>
      </c>
      <c r="C37" s="162">
        <v>402</v>
      </c>
      <c r="D37" s="162" t="s">
        <v>23</v>
      </c>
      <c r="E37" s="163">
        <v>42031</v>
      </c>
      <c r="F37" s="163">
        <v>42517</v>
      </c>
      <c r="G37" s="163">
        <v>42521</v>
      </c>
      <c r="H37" s="162" t="s">
        <v>30</v>
      </c>
      <c r="I37" s="162" t="s">
        <v>29</v>
      </c>
      <c r="J37" s="162" t="s">
        <v>26</v>
      </c>
      <c r="K37" s="217">
        <v>-2000000</v>
      </c>
      <c r="L37" s="162" t="s">
        <v>30</v>
      </c>
      <c r="M37" s="162" t="s">
        <v>25</v>
      </c>
      <c r="N37" s="162" t="s">
        <v>27</v>
      </c>
      <c r="O37" s="218">
        <v>54640000</v>
      </c>
      <c r="P37" s="162" t="s">
        <v>28</v>
      </c>
      <c r="Q37" s="164">
        <v>27.32</v>
      </c>
      <c r="R37" s="164"/>
      <c r="S37" s="218"/>
      <c r="T37" s="218">
        <v>0</v>
      </c>
      <c r="U37" s="162"/>
      <c r="V37" s="164">
        <v>27.187000000000001</v>
      </c>
      <c r="W37" s="164">
        <v>27.064086499492284</v>
      </c>
      <c r="X37" s="218">
        <v>43544.764020393326</v>
      </c>
      <c r="Y37" s="261">
        <v>25453.902744475687</v>
      </c>
      <c r="Z37" s="218">
        <v>18826.166955362245</v>
      </c>
      <c r="AA37" s="218">
        <v>24718.597065031081</v>
      </c>
      <c r="AB37" s="101">
        <v>19</v>
      </c>
      <c r="AC37" s="162" t="s">
        <v>31</v>
      </c>
      <c r="AD37" s="96"/>
      <c r="AE37" s="113">
        <f>-IF($X37&gt;0,$X37*(1-VLOOKUP($D37,$AH$24:$AM$35,6,FALSE))*VLOOKUP($D37,$AH$24:$AM$35,IF(($G37-$B$2)/365&lt;1,4,5),FALSE),0)</f>
        <v>-640.1080310997819</v>
      </c>
      <c r="AF37" s="113">
        <f>-IF($X37&lt;0,$X37*(1-VLOOKUP($AB37,$AH$15:$AM$21,6,FALSE))*VLOOKUP($AB37,$AH$15:$AM$21,5,FALSE),0)</f>
        <v>0</v>
      </c>
      <c r="AG37" s="102"/>
      <c r="AH37" s="43"/>
      <c r="AI37" s="43"/>
      <c r="AJ37" s="43"/>
      <c r="AK37" s="43"/>
      <c r="AL37" s="43"/>
      <c r="AM37" s="43"/>
      <c r="AN37" s="43"/>
    </row>
    <row r="38" spans="1:40" s="101" customFormat="1" ht="15" customHeight="1" x14ac:dyDescent="0.2">
      <c r="A38" s="162">
        <v>2016</v>
      </c>
      <c r="B38" s="162" t="s">
        <v>118</v>
      </c>
      <c r="C38" s="162">
        <v>403</v>
      </c>
      <c r="D38" s="162" t="s">
        <v>23</v>
      </c>
      <c r="E38" s="163">
        <v>42031</v>
      </c>
      <c r="F38" s="163">
        <v>42517</v>
      </c>
      <c r="G38" s="163">
        <v>42521</v>
      </c>
      <c r="H38" s="162" t="s">
        <v>24</v>
      </c>
      <c r="I38" s="162" t="s">
        <v>25</v>
      </c>
      <c r="J38" s="162" t="s">
        <v>26</v>
      </c>
      <c r="K38" s="217">
        <v>-2000000</v>
      </c>
      <c r="L38" s="162" t="s">
        <v>24</v>
      </c>
      <c r="M38" s="162" t="s">
        <v>29</v>
      </c>
      <c r="N38" s="162" t="s">
        <v>27</v>
      </c>
      <c r="O38" s="218">
        <v>56600000</v>
      </c>
      <c r="P38" s="162" t="s">
        <v>28</v>
      </c>
      <c r="Q38" s="164">
        <v>28.3</v>
      </c>
      <c r="R38" s="164"/>
      <c r="S38" s="218"/>
      <c r="T38" s="218">
        <v>0</v>
      </c>
      <c r="U38" s="162"/>
      <c r="V38" s="164">
        <v>27.187000000000001</v>
      </c>
      <c r="W38" s="164">
        <v>27.064086499492284</v>
      </c>
      <c r="X38" s="217">
        <v>-8713.9530441946354</v>
      </c>
      <c r="Y38" s="261"/>
      <c r="Z38" s="218">
        <v>0</v>
      </c>
      <c r="AA38" s="217">
        <v>-8713.9530441946354</v>
      </c>
      <c r="AB38" s="101">
        <v>19</v>
      </c>
      <c r="AC38" s="162" t="s">
        <v>31</v>
      </c>
      <c r="AD38" s="96"/>
      <c r="AE38" s="113">
        <f>-IF($X38&gt;0,$X38*(1-VLOOKUP($D38,$AH$24:$AM$35,6,FALSE))*VLOOKUP($D38,$AH$24:$AM$35,IF(($G38-$B$2)/365&lt;1,4,5),FALSE),0)</f>
        <v>0</v>
      </c>
      <c r="AF38" s="113">
        <f>-IF($X38&lt;0,$X38*(1-VLOOKUP($AB38,$AH$15:$AM$21,6,FALSE))*VLOOKUP($AB38,$AH$15:$AM$21,5,FALSE),0)</f>
        <v>104.04459934768394</v>
      </c>
      <c r="AG38" s="102"/>
      <c r="AH38" s="43"/>
      <c r="AI38" s="43"/>
      <c r="AJ38" s="43"/>
      <c r="AK38" s="43"/>
      <c r="AL38" s="43"/>
      <c r="AM38" s="43"/>
      <c r="AN38" s="43"/>
    </row>
    <row r="39" spans="1:40" s="101" customFormat="1" ht="15" customHeight="1" x14ac:dyDescent="0.2">
      <c r="A39" s="162">
        <v>2016</v>
      </c>
      <c r="B39" s="162" t="s">
        <v>118</v>
      </c>
      <c r="C39" s="162">
        <v>404</v>
      </c>
      <c r="D39" s="162" t="s">
        <v>23</v>
      </c>
      <c r="E39" s="163">
        <v>42031</v>
      </c>
      <c r="F39" s="163">
        <v>42517</v>
      </c>
      <c r="G39" s="163">
        <v>42521</v>
      </c>
      <c r="H39" s="162" t="s">
        <v>24</v>
      </c>
      <c r="I39" s="162" t="s">
        <v>25</v>
      </c>
      <c r="J39" s="162" t="s">
        <v>26</v>
      </c>
      <c r="K39" s="217">
        <v>-2000000</v>
      </c>
      <c r="L39" s="162" t="s">
        <v>24</v>
      </c>
      <c r="M39" s="162" t="s">
        <v>29</v>
      </c>
      <c r="N39" s="162" t="s">
        <v>27</v>
      </c>
      <c r="O39" s="218">
        <v>54640000</v>
      </c>
      <c r="P39" s="162" t="s">
        <v>28</v>
      </c>
      <c r="Q39" s="164">
        <v>27.32</v>
      </c>
      <c r="R39" s="164">
        <v>28.3</v>
      </c>
      <c r="S39" s="218"/>
      <c r="T39" s="218">
        <v>0</v>
      </c>
      <c r="U39" s="162"/>
      <c r="V39" s="164">
        <v>27.187000000000001</v>
      </c>
      <c r="W39" s="164">
        <v>27.064086499492284</v>
      </c>
      <c r="X39" s="217">
        <v>-9376.9082317230059</v>
      </c>
      <c r="Y39" s="261"/>
      <c r="Z39" s="218">
        <v>0</v>
      </c>
      <c r="AA39" s="217">
        <v>-9376.9082317230059</v>
      </c>
      <c r="AB39" s="101">
        <v>19</v>
      </c>
      <c r="AC39" s="162" t="s">
        <v>31</v>
      </c>
      <c r="AD39" s="96"/>
      <c r="AE39" s="113">
        <f>-IF($X39&gt;0,$X39*(1-VLOOKUP($D39,$AH$24:$AM$35,6,FALSE))*VLOOKUP($D39,$AH$24:$AM$35,IF(($G39-$B$2)/365&lt;1,4,5),FALSE),0)</f>
        <v>0</v>
      </c>
      <c r="AF39" s="113">
        <f>-IF($X39&lt;0,$X39*(1-VLOOKUP($AB39,$AH$15:$AM$21,6,FALSE))*VLOOKUP($AB39,$AH$15:$AM$21,5,FALSE),0)</f>
        <v>111.96028428677269</v>
      </c>
      <c r="AG39" s="102"/>
      <c r="AH39" s="214"/>
      <c r="AI39" s="43"/>
      <c r="AJ39" s="43"/>
      <c r="AK39" s="43"/>
      <c r="AL39" s="43"/>
      <c r="AM39" s="43"/>
      <c r="AN39" s="43"/>
    </row>
    <row r="40" spans="1:40" s="101" customFormat="1" ht="15" customHeight="1" x14ac:dyDescent="0.2">
      <c r="A40" s="162">
        <v>2016</v>
      </c>
      <c r="B40" s="162" t="s">
        <v>119</v>
      </c>
      <c r="C40" s="162">
        <v>405</v>
      </c>
      <c r="D40" s="162" t="s">
        <v>23</v>
      </c>
      <c r="E40" s="163">
        <v>42031</v>
      </c>
      <c r="F40" s="163">
        <v>42549</v>
      </c>
      <c r="G40" s="163">
        <v>42551</v>
      </c>
      <c r="H40" s="162" t="s">
        <v>30</v>
      </c>
      <c r="I40" s="162" t="s">
        <v>29</v>
      </c>
      <c r="J40" s="162" t="s">
        <v>26</v>
      </c>
      <c r="K40" s="217">
        <v>-2000000</v>
      </c>
      <c r="L40" s="162" t="s">
        <v>30</v>
      </c>
      <c r="M40" s="162" t="s">
        <v>25</v>
      </c>
      <c r="N40" s="162" t="s">
        <v>27</v>
      </c>
      <c r="O40" s="218">
        <v>54640000</v>
      </c>
      <c r="P40" s="162" t="s">
        <v>28</v>
      </c>
      <c r="Q40" s="164">
        <v>27.32</v>
      </c>
      <c r="R40" s="164"/>
      <c r="S40" s="218"/>
      <c r="T40" s="218">
        <v>0</v>
      </c>
      <c r="U40" s="162"/>
      <c r="V40" s="164">
        <v>27.187000000000001</v>
      </c>
      <c r="W40" s="164">
        <v>27.047409697794937</v>
      </c>
      <c r="X40" s="218">
        <v>46291.736266652239</v>
      </c>
      <c r="Y40" s="261">
        <v>26320.79993066948</v>
      </c>
      <c r="Z40" s="218">
        <v>20052.988722923732</v>
      </c>
      <c r="AA40" s="218">
        <v>26238.747543728507</v>
      </c>
      <c r="AB40" s="101">
        <v>19</v>
      </c>
      <c r="AC40" s="162" t="s">
        <v>31</v>
      </c>
      <c r="AD40" s="96"/>
      <c r="AE40" s="113">
        <f>-IF($X40&gt;0,$X40*(1-VLOOKUP($D40,$AH$24:$AM$35,6,FALSE))*VLOOKUP($D40,$AH$24:$AM$35,IF(($G40-$B$2)/365&lt;1,4,5),FALSE),0)</f>
        <v>-680.48852311978794</v>
      </c>
      <c r="AF40" s="113">
        <f>-IF($X40&lt;0,$X40*(1-VLOOKUP($AB40,$AH$15:$AM$21,6,FALSE))*VLOOKUP($AB40,$AH$15:$AM$21,5,FALSE),0)</f>
        <v>0</v>
      </c>
      <c r="AG40" s="102"/>
      <c r="AH40" s="43"/>
      <c r="AI40" s="43"/>
      <c r="AJ40" s="43"/>
      <c r="AK40" s="43"/>
      <c r="AL40" s="43"/>
      <c r="AM40" s="43"/>
      <c r="AN40" s="43"/>
    </row>
    <row r="41" spans="1:40" s="101" customFormat="1" ht="15" customHeight="1" x14ac:dyDescent="0.2">
      <c r="A41" s="162">
        <v>2016</v>
      </c>
      <c r="B41" s="162" t="s">
        <v>119</v>
      </c>
      <c r="C41" s="162">
        <v>406</v>
      </c>
      <c r="D41" s="162" t="s">
        <v>23</v>
      </c>
      <c r="E41" s="163">
        <v>42031</v>
      </c>
      <c r="F41" s="163">
        <v>42549</v>
      </c>
      <c r="G41" s="163">
        <v>42551</v>
      </c>
      <c r="H41" s="162" t="s">
        <v>24</v>
      </c>
      <c r="I41" s="162" t="s">
        <v>25</v>
      </c>
      <c r="J41" s="162" t="s">
        <v>26</v>
      </c>
      <c r="K41" s="217">
        <v>-2000000</v>
      </c>
      <c r="L41" s="162" t="s">
        <v>24</v>
      </c>
      <c r="M41" s="162" t="s">
        <v>29</v>
      </c>
      <c r="N41" s="162" t="s">
        <v>27</v>
      </c>
      <c r="O41" s="218">
        <v>56600000</v>
      </c>
      <c r="P41" s="162" t="s">
        <v>28</v>
      </c>
      <c r="Q41" s="164">
        <v>28.3</v>
      </c>
      <c r="R41" s="164"/>
      <c r="S41" s="218"/>
      <c r="T41" s="218">
        <v>0</v>
      </c>
      <c r="U41" s="162"/>
      <c r="V41" s="164">
        <v>27.187000000000001</v>
      </c>
      <c r="W41" s="164">
        <v>27.047409697794937</v>
      </c>
      <c r="X41" s="217">
        <v>-9816.4618891886348</v>
      </c>
      <c r="Y41" s="261"/>
      <c r="Z41" s="218">
        <v>0</v>
      </c>
      <c r="AA41" s="217">
        <v>-9816.4618891886348</v>
      </c>
      <c r="AB41" s="101">
        <v>19</v>
      </c>
      <c r="AC41" s="162" t="s">
        <v>31</v>
      </c>
      <c r="AD41" s="96"/>
      <c r="AE41" s="113">
        <f>-IF($X41&gt;0,$X41*(1-VLOOKUP($D41,$AH$24:$AM$35,6,FALSE))*VLOOKUP($D41,$AH$24:$AM$35,IF(($G41-$B$2)/365&lt;1,4,5),FALSE),0)</f>
        <v>0</v>
      </c>
      <c r="AF41" s="113">
        <f>-IF($X41&lt;0,$X41*(1-VLOOKUP($AB41,$AH$15:$AM$21,6,FALSE))*VLOOKUP($AB41,$AH$15:$AM$21,5,FALSE),0)</f>
        <v>117.20855495691229</v>
      </c>
      <c r="AG41" s="102"/>
      <c r="AH41" s="43"/>
      <c r="AI41" s="43"/>
      <c r="AJ41" s="43"/>
      <c r="AK41" s="43"/>
      <c r="AL41" s="43"/>
      <c r="AM41" s="43"/>
      <c r="AN41" s="43"/>
    </row>
    <row r="42" spans="1:40" s="101" customFormat="1" ht="15" customHeight="1" x14ac:dyDescent="0.2">
      <c r="A42" s="162">
        <v>2016</v>
      </c>
      <c r="B42" s="162" t="s">
        <v>119</v>
      </c>
      <c r="C42" s="162">
        <v>407</v>
      </c>
      <c r="D42" s="162" t="s">
        <v>23</v>
      </c>
      <c r="E42" s="163">
        <v>42031</v>
      </c>
      <c r="F42" s="163">
        <v>42549</v>
      </c>
      <c r="G42" s="163">
        <v>42551</v>
      </c>
      <c r="H42" s="162" t="s">
        <v>24</v>
      </c>
      <c r="I42" s="162" t="s">
        <v>25</v>
      </c>
      <c r="J42" s="162" t="s">
        <v>26</v>
      </c>
      <c r="K42" s="217">
        <v>-2000000</v>
      </c>
      <c r="L42" s="162" t="s">
        <v>24</v>
      </c>
      <c r="M42" s="162" t="s">
        <v>29</v>
      </c>
      <c r="N42" s="162" t="s">
        <v>27</v>
      </c>
      <c r="O42" s="218">
        <v>54640000</v>
      </c>
      <c r="P42" s="162" t="s">
        <v>28</v>
      </c>
      <c r="Q42" s="164">
        <v>27.32</v>
      </c>
      <c r="R42" s="164">
        <v>28.3</v>
      </c>
      <c r="S42" s="218"/>
      <c r="T42" s="218">
        <v>0</v>
      </c>
      <c r="U42" s="162"/>
      <c r="V42" s="164">
        <v>27.187000000000001</v>
      </c>
      <c r="W42" s="164">
        <v>27.047409697794937</v>
      </c>
      <c r="X42" s="217">
        <v>-10154.474446794124</v>
      </c>
      <c r="Y42" s="261"/>
      <c r="Z42" s="218">
        <v>0</v>
      </c>
      <c r="AA42" s="217">
        <v>-10154.474446794124</v>
      </c>
      <c r="AB42" s="101">
        <v>19</v>
      </c>
      <c r="AC42" s="162" t="s">
        <v>31</v>
      </c>
      <c r="AD42" s="96"/>
      <c r="AE42" s="113">
        <f>-IF($X42&gt;0,$X42*(1-VLOOKUP($D42,$AH$24:$AM$35,6,FALSE))*VLOOKUP($D42,$AH$24:$AM$35,IF(($G42-$B$2)/365&lt;1,4,5),FALSE),0)</f>
        <v>0</v>
      </c>
      <c r="AF42" s="113">
        <f>-IF($X42&lt;0,$X42*(1-VLOOKUP($AB42,$AH$15:$AM$21,6,FALSE))*VLOOKUP($AB42,$AH$15:$AM$21,5,FALSE),0)</f>
        <v>121.24442489472183</v>
      </c>
      <c r="AG42" s="102"/>
      <c r="AH42" s="43"/>
      <c r="AI42" s="43"/>
      <c r="AJ42" s="43"/>
      <c r="AK42" s="43"/>
      <c r="AL42" s="43"/>
      <c r="AM42" s="43"/>
      <c r="AN42" s="43"/>
    </row>
    <row r="43" spans="1:40" s="101" customFormat="1" ht="15" customHeight="1" x14ac:dyDescent="0.2">
      <c r="A43" s="162">
        <v>2016</v>
      </c>
      <c r="B43" s="162" t="s">
        <v>130</v>
      </c>
      <c r="C43" s="162">
        <v>480</v>
      </c>
      <c r="D43" s="162" t="s">
        <v>23</v>
      </c>
      <c r="E43" s="163">
        <v>42160</v>
      </c>
      <c r="F43" s="163">
        <v>42578</v>
      </c>
      <c r="G43" s="163">
        <v>42580</v>
      </c>
      <c r="H43" s="162" t="s">
        <v>30</v>
      </c>
      <c r="I43" s="162" t="s">
        <v>29</v>
      </c>
      <c r="J43" s="162" t="s">
        <v>26</v>
      </c>
      <c r="K43" s="217">
        <v>-2000000</v>
      </c>
      <c r="L43" s="162" t="s">
        <v>30</v>
      </c>
      <c r="M43" s="162" t="s">
        <v>25</v>
      </c>
      <c r="N43" s="162" t="s">
        <v>27</v>
      </c>
      <c r="O43" s="218">
        <v>54000000</v>
      </c>
      <c r="P43" s="162" t="s">
        <v>28</v>
      </c>
      <c r="Q43" s="164">
        <v>27</v>
      </c>
      <c r="R43" s="164"/>
      <c r="S43" s="218"/>
      <c r="T43" s="218">
        <v>0</v>
      </c>
      <c r="U43" s="162"/>
      <c r="V43" s="164">
        <v>27.187000000000001</v>
      </c>
      <c r="W43" s="164">
        <v>27.030899436014927</v>
      </c>
      <c r="X43" s="218">
        <v>37110.164268159409</v>
      </c>
      <c r="Y43" s="261">
        <v>3431.9328368693823</v>
      </c>
      <c r="Z43" s="218">
        <v>0</v>
      </c>
      <c r="AA43" s="218">
        <v>37110.164268159409</v>
      </c>
      <c r="AB43" s="101">
        <v>19</v>
      </c>
      <c r="AC43" s="162" t="s">
        <v>31</v>
      </c>
      <c r="AD43" s="96"/>
      <c r="AE43" s="113">
        <f>-IF($X43&gt;0,$X43*(1-VLOOKUP($D43,$AH$24:$AM$35,6,FALSE))*VLOOKUP($D43,$AH$24:$AM$35,IF(($G43-$B$2)/365&lt;1,4,5),FALSE),0)</f>
        <v>-545.51941474194325</v>
      </c>
      <c r="AF43" s="113">
        <f>-IF($X43&lt;0,$X43*(1-VLOOKUP($AB43,$AH$15:$AM$21,6,FALSE))*VLOOKUP($AB43,$AH$15:$AM$21,5,FALSE),0)</f>
        <v>0</v>
      </c>
      <c r="AG43" s="102"/>
      <c r="AH43" s="43"/>
      <c r="AI43" s="43"/>
      <c r="AJ43" s="43"/>
      <c r="AK43" s="43"/>
      <c r="AL43" s="43"/>
      <c r="AM43" s="43"/>
      <c r="AN43" s="43"/>
    </row>
    <row r="44" spans="1:40" s="101" customFormat="1" ht="15" customHeight="1" x14ac:dyDescent="0.2">
      <c r="A44" s="162">
        <v>2016</v>
      </c>
      <c r="B44" s="162" t="s">
        <v>130</v>
      </c>
      <c r="C44" s="162">
        <v>481</v>
      </c>
      <c r="D44" s="162" t="s">
        <v>23</v>
      </c>
      <c r="E44" s="163">
        <v>42160</v>
      </c>
      <c r="F44" s="163">
        <v>42578</v>
      </c>
      <c r="G44" s="163">
        <v>42580</v>
      </c>
      <c r="H44" s="162" t="s">
        <v>24</v>
      </c>
      <c r="I44" s="162" t="s">
        <v>25</v>
      </c>
      <c r="J44" s="162" t="s">
        <v>26</v>
      </c>
      <c r="K44" s="217">
        <v>-2000000</v>
      </c>
      <c r="L44" s="162" t="s">
        <v>24</v>
      </c>
      <c r="M44" s="162" t="s">
        <v>29</v>
      </c>
      <c r="N44" s="162" t="s">
        <v>27</v>
      </c>
      <c r="O44" s="218">
        <v>55800000</v>
      </c>
      <c r="P44" s="162" t="s">
        <v>28</v>
      </c>
      <c r="Q44" s="164">
        <v>27.9</v>
      </c>
      <c r="R44" s="164"/>
      <c r="S44" s="218"/>
      <c r="T44" s="218">
        <v>0</v>
      </c>
      <c r="U44" s="162"/>
      <c r="V44" s="164">
        <v>27.187000000000001</v>
      </c>
      <c r="W44" s="164">
        <v>27.030899436014927</v>
      </c>
      <c r="X44" s="217">
        <v>-14501.843537409575</v>
      </c>
      <c r="Y44" s="261"/>
      <c r="Z44" s="218">
        <v>0</v>
      </c>
      <c r="AA44" s="217">
        <v>-14501.843537409575</v>
      </c>
      <c r="AB44" s="101">
        <v>19</v>
      </c>
      <c r="AC44" s="162" t="s">
        <v>31</v>
      </c>
      <c r="AD44" s="96"/>
      <c r="AE44" s="113">
        <f>-IF($X44&gt;0,$X44*(1-VLOOKUP($D44,$AH$24:$AM$35,6,FALSE))*VLOOKUP($D44,$AH$24:$AM$35,IF(($G44-$B$2)/365&lt;1,4,5),FALSE),0)</f>
        <v>0</v>
      </c>
      <c r="AF44" s="113">
        <f>-IF($X44&lt;0,$X44*(1-VLOOKUP($AB44,$AH$15:$AM$21,6,FALSE))*VLOOKUP($AB44,$AH$15:$AM$21,5,FALSE),0)</f>
        <v>173.15201183667031</v>
      </c>
      <c r="AG44" s="102"/>
      <c r="AH44" s="43"/>
      <c r="AI44" s="43"/>
      <c r="AJ44" s="43"/>
      <c r="AK44" s="43"/>
      <c r="AL44" s="43"/>
      <c r="AM44" s="43"/>
      <c r="AN44" s="43"/>
    </row>
    <row r="45" spans="1:40" s="101" customFormat="1" ht="15" customHeight="1" x14ac:dyDescent="0.2">
      <c r="A45" s="162">
        <v>2016</v>
      </c>
      <c r="B45" s="162" t="s">
        <v>130</v>
      </c>
      <c r="C45" s="162">
        <v>482</v>
      </c>
      <c r="D45" s="162" t="s">
        <v>23</v>
      </c>
      <c r="E45" s="163">
        <v>42160</v>
      </c>
      <c r="F45" s="163">
        <v>42578</v>
      </c>
      <c r="G45" s="163">
        <v>42580</v>
      </c>
      <c r="H45" s="162" t="s">
        <v>24</v>
      </c>
      <c r="I45" s="162" t="s">
        <v>25</v>
      </c>
      <c r="J45" s="162" t="s">
        <v>26</v>
      </c>
      <c r="K45" s="217">
        <v>-2000000</v>
      </c>
      <c r="L45" s="162" t="s">
        <v>24</v>
      </c>
      <c r="M45" s="162" t="s">
        <v>29</v>
      </c>
      <c r="N45" s="162" t="s">
        <v>27</v>
      </c>
      <c r="O45" s="218">
        <v>54000000</v>
      </c>
      <c r="P45" s="162" t="s">
        <v>28</v>
      </c>
      <c r="Q45" s="164">
        <v>27</v>
      </c>
      <c r="R45" s="164">
        <v>27.9</v>
      </c>
      <c r="S45" s="218"/>
      <c r="T45" s="218">
        <v>0</v>
      </c>
      <c r="U45" s="162"/>
      <c r="V45" s="164">
        <v>27.187000000000001</v>
      </c>
      <c r="W45" s="164">
        <v>27.030899436014927</v>
      </c>
      <c r="X45" s="217">
        <v>-19176.387893880452</v>
      </c>
      <c r="Y45" s="261"/>
      <c r="Z45" s="218">
        <v>0</v>
      </c>
      <c r="AA45" s="217">
        <v>-19176.387893880452</v>
      </c>
      <c r="AB45" s="101">
        <v>19</v>
      </c>
      <c r="AC45" s="162" t="s">
        <v>31</v>
      </c>
      <c r="AD45" s="96"/>
      <c r="AE45" s="113">
        <f>-IF($X45&gt;0,$X45*(1-VLOOKUP($D45,$AH$24:$AM$35,6,FALSE))*VLOOKUP($D45,$AH$24:$AM$35,IF(($G45-$B$2)/365&lt;1,4,5),FALSE),0)</f>
        <v>0</v>
      </c>
      <c r="AF45" s="113">
        <f>-IF($X45&lt;0,$X45*(1-VLOOKUP($AB45,$AH$15:$AM$21,6,FALSE))*VLOOKUP($AB45,$AH$15:$AM$21,5,FALSE),0)</f>
        <v>228.96607145293262</v>
      </c>
      <c r="AG45" s="102"/>
      <c r="AH45" s="43"/>
      <c r="AI45" s="43"/>
      <c r="AJ45" s="43"/>
      <c r="AK45" s="43"/>
      <c r="AL45" s="43"/>
      <c r="AM45" s="43"/>
      <c r="AN45" s="43"/>
    </row>
    <row r="46" spans="1:40" s="101" customFormat="1" ht="15" customHeight="1" x14ac:dyDescent="0.2">
      <c r="A46" s="162">
        <v>2016</v>
      </c>
      <c r="B46" s="162" t="s">
        <v>131</v>
      </c>
      <c r="C46" s="162">
        <v>483</v>
      </c>
      <c r="D46" s="162" t="s">
        <v>23</v>
      </c>
      <c r="E46" s="163">
        <v>42160</v>
      </c>
      <c r="F46" s="163">
        <v>42611</v>
      </c>
      <c r="G46" s="163">
        <v>42613</v>
      </c>
      <c r="H46" s="162" t="s">
        <v>30</v>
      </c>
      <c r="I46" s="162" t="s">
        <v>29</v>
      </c>
      <c r="J46" s="162" t="s">
        <v>26</v>
      </c>
      <c r="K46" s="217">
        <v>-2000000</v>
      </c>
      <c r="L46" s="162" t="s">
        <v>30</v>
      </c>
      <c r="M46" s="162" t="s">
        <v>25</v>
      </c>
      <c r="N46" s="162" t="s">
        <v>27</v>
      </c>
      <c r="O46" s="218">
        <v>54000000</v>
      </c>
      <c r="P46" s="162" t="s">
        <v>28</v>
      </c>
      <c r="Q46" s="164">
        <v>27</v>
      </c>
      <c r="R46" s="164"/>
      <c r="S46" s="218"/>
      <c r="T46" s="218">
        <v>0</v>
      </c>
      <c r="U46" s="162"/>
      <c r="V46" s="164">
        <v>27.187000000000001</v>
      </c>
      <c r="W46" s="164">
        <v>27.011664085977479</v>
      </c>
      <c r="X46" s="218">
        <v>39747.794259854643</v>
      </c>
      <c r="Y46" s="261">
        <v>4328.9627198838207</v>
      </c>
      <c r="Z46" s="218">
        <v>0</v>
      </c>
      <c r="AA46" s="218">
        <v>39747.794259854643</v>
      </c>
      <c r="AB46" s="101">
        <v>19</v>
      </c>
      <c r="AC46" s="162" t="s">
        <v>31</v>
      </c>
      <c r="AD46" s="96"/>
      <c r="AE46" s="113">
        <f>-IF($X46&gt;0,$X46*(1-VLOOKUP($D46,$AH$24:$AM$35,6,FALSE))*VLOOKUP($D46,$AH$24:$AM$35,IF(($G46-$B$2)/365&lt;1,4,5),FALSE),0)</f>
        <v>-584.29257561986321</v>
      </c>
      <c r="AF46" s="113">
        <f>-IF($X46&lt;0,$X46*(1-VLOOKUP($AB46,$AH$15:$AM$21,6,FALSE))*VLOOKUP($AB46,$AH$15:$AM$21,5,FALSE),0)</f>
        <v>0</v>
      </c>
      <c r="AG46" s="102"/>
      <c r="AH46" s="43"/>
      <c r="AI46" s="43"/>
      <c r="AJ46" s="43"/>
      <c r="AK46" s="43"/>
      <c r="AL46" s="43"/>
      <c r="AM46" s="43"/>
      <c r="AN46" s="43"/>
    </row>
    <row r="47" spans="1:40" s="101" customFormat="1" ht="15" customHeight="1" x14ac:dyDescent="0.2">
      <c r="A47" s="162">
        <v>2016</v>
      </c>
      <c r="B47" s="162" t="s">
        <v>131</v>
      </c>
      <c r="C47" s="162">
        <v>484</v>
      </c>
      <c r="D47" s="162" t="s">
        <v>23</v>
      </c>
      <c r="E47" s="163">
        <v>42160</v>
      </c>
      <c r="F47" s="163">
        <v>42611</v>
      </c>
      <c r="G47" s="163">
        <v>42613</v>
      </c>
      <c r="H47" s="162" t="s">
        <v>24</v>
      </c>
      <c r="I47" s="162" t="s">
        <v>25</v>
      </c>
      <c r="J47" s="162" t="s">
        <v>26</v>
      </c>
      <c r="K47" s="217">
        <v>-2000000</v>
      </c>
      <c r="L47" s="162" t="s">
        <v>24</v>
      </c>
      <c r="M47" s="162" t="s">
        <v>29</v>
      </c>
      <c r="N47" s="162" t="s">
        <v>27</v>
      </c>
      <c r="O47" s="218">
        <v>55800000</v>
      </c>
      <c r="P47" s="162" t="s">
        <v>28</v>
      </c>
      <c r="Q47" s="164">
        <v>27.9</v>
      </c>
      <c r="R47" s="164"/>
      <c r="S47" s="218"/>
      <c r="T47" s="218">
        <v>0</v>
      </c>
      <c r="U47" s="162"/>
      <c r="V47" s="164">
        <v>27.187000000000001</v>
      </c>
      <c r="W47" s="164">
        <v>27.011664085977479</v>
      </c>
      <c r="X47" s="217">
        <v>-15556.848253786497</v>
      </c>
      <c r="Y47" s="261"/>
      <c r="Z47" s="218">
        <v>0</v>
      </c>
      <c r="AA47" s="217">
        <v>-15556.848253786497</v>
      </c>
      <c r="AB47" s="101">
        <v>19</v>
      </c>
      <c r="AC47" s="162" t="s">
        <v>31</v>
      </c>
      <c r="AD47" s="96"/>
      <c r="AE47" s="113">
        <f>-IF($X47&gt;0,$X47*(1-VLOOKUP($D47,$AH$24:$AM$35,6,FALSE))*VLOOKUP($D47,$AH$24:$AM$35,IF(($G47-$B$2)/365&lt;1,4,5),FALSE),0)</f>
        <v>0</v>
      </c>
      <c r="AF47" s="113">
        <f>-IF($X47&lt;0,$X47*(1-VLOOKUP($AB47,$AH$15:$AM$21,6,FALSE))*VLOOKUP($AB47,$AH$15:$AM$21,5,FALSE),0)</f>
        <v>185.74876815021076</v>
      </c>
      <c r="AG47" s="102"/>
      <c r="AH47" s="43"/>
      <c r="AI47" s="43"/>
      <c r="AJ47" s="43"/>
      <c r="AK47" s="43"/>
      <c r="AL47" s="43"/>
      <c r="AM47" s="43"/>
      <c r="AN47" s="43"/>
    </row>
    <row r="48" spans="1:40" s="101" customFormat="1" ht="15" customHeight="1" x14ac:dyDescent="0.2">
      <c r="A48" s="162">
        <v>2016</v>
      </c>
      <c r="B48" s="162" t="s">
        <v>131</v>
      </c>
      <c r="C48" s="162">
        <v>485</v>
      </c>
      <c r="D48" s="162" t="s">
        <v>23</v>
      </c>
      <c r="E48" s="163">
        <v>42160</v>
      </c>
      <c r="F48" s="163">
        <v>42611</v>
      </c>
      <c r="G48" s="163">
        <v>42613</v>
      </c>
      <c r="H48" s="162" t="s">
        <v>24</v>
      </c>
      <c r="I48" s="162" t="s">
        <v>25</v>
      </c>
      <c r="J48" s="162" t="s">
        <v>26</v>
      </c>
      <c r="K48" s="217">
        <v>-2000000</v>
      </c>
      <c r="L48" s="162" t="s">
        <v>24</v>
      </c>
      <c r="M48" s="162" t="s">
        <v>29</v>
      </c>
      <c r="N48" s="162" t="s">
        <v>27</v>
      </c>
      <c r="O48" s="218">
        <v>54000000</v>
      </c>
      <c r="P48" s="162" t="s">
        <v>28</v>
      </c>
      <c r="Q48" s="164">
        <v>27</v>
      </c>
      <c r="R48" s="164">
        <v>27.9</v>
      </c>
      <c r="S48" s="218"/>
      <c r="T48" s="218">
        <v>0</v>
      </c>
      <c r="U48" s="162"/>
      <c r="V48" s="164">
        <v>27.187000000000001</v>
      </c>
      <c r="W48" s="164">
        <v>27.011664085977479</v>
      </c>
      <c r="X48" s="217">
        <v>-19861.983286184324</v>
      </c>
      <c r="Y48" s="261"/>
      <c r="Z48" s="218">
        <v>0</v>
      </c>
      <c r="AA48" s="217">
        <v>-19861.983286184324</v>
      </c>
      <c r="AB48" s="101">
        <v>19</v>
      </c>
      <c r="AC48" s="162" t="s">
        <v>31</v>
      </c>
      <c r="AD48" s="96"/>
      <c r="AE48" s="113">
        <f>-IF($X48&gt;0,$X48*(1-VLOOKUP($D48,$AH$24:$AM$35,6,FALSE))*VLOOKUP($D48,$AH$24:$AM$35,IF(($G48-$B$2)/365&lt;1,4,5),FALSE),0)</f>
        <v>0</v>
      </c>
      <c r="AF48" s="113">
        <f>-IF($X48&lt;0,$X48*(1-VLOOKUP($AB48,$AH$15:$AM$21,6,FALSE))*VLOOKUP($AB48,$AH$15:$AM$21,5,FALSE),0)</f>
        <v>237.15208043704081</v>
      </c>
      <c r="AG48" s="102"/>
      <c r="AH48" s="43"/>
      <c r="AI48" s="43"/>
      <c r="AJ48" s="43"/>
      <c r="AK48" s="43"/>
      <c r="AL48" s="43"/>
      <c r="AM48" s="43"/>
      <c r="AN48" s="43"/>
    </row>
    <row r="49" spans="1:40" s="101" customFormat="1" ht="15" customHeight="1" x14ac:dyDescent="0.2">
      <c r="A49" s="162">
        <v>2016</v>
      </c>
      <c r="B49" s="162" t="s">
        <v>132</v>
      </c>
      <c r="C49" s="162">
        <v>486</v>
      </c>
      <c r="D49" s="162" t="s">
        <v>23</v>
      </c>
      <c r="E49" s="163">
        <v>42160</v>
      </c>
      <c r="F49" s="163">
        <v>42640</v>
      </c>
      <c r="G49" s="163">
        <v>42643</v>
      </c>
      <c r="H49" s="162" t="s">
        <v>30</v>
      </c>
      <c r="I49" s="162" t="s">
        <v>29</v>
      </c>
      <c r="J49" s="162" t="s">
        <v>26</v>
      </c>
      <c r="K49" s="217">
        <v>-2000000</v>
      </c>
      <c r="L49" s="162" t="s">
        <v>30</v>
      </c>
      <c r="M49" s="162" t="s">
        <v>25</v>
      </c>
      <c r="N49" s="162" t="s">
        <v>27</v>
      </c>
      <c r="O49" s="218">
        <v>54000000</v>
      </c>
      <c r="P49" s="162" t="s">
        <v>28</v>
      </c>
      <c r="Q49" s="164">
        <v>27</v>
      </c>
      <c r="R49" s="164"/>
      <c r="S49" s="218"/>
      <c r="T49" s="218">
        <v>0</v>
      </c>
      <c r="U49" s="162"/>
      <c r="V49" s="164">
        <v>27.187000000000001</v>
      </c>
      <c r="W49" s="164">
        <v>26.993352754911346</v>
      </c>
      <c r="X49" s="218">
        <v>42045.269745785714</v>
      </c>
      <c r="Y49" s="261">
        <v>5281.7559734179013</v>
      </c>
      <c r="Z49" s="218">
        <v>489.00173528924336</v>
      </c>
      <c r="AA49" s="218">
        <v>41556.268010496467</v>
      </c>
      <c r="AB49" s="101">
        <v>19</v>
      </c>
      <c r="AC49" s="162" t="s">
        <v>31</v>
      </c>
      <c r="AD49" s="96"/>
      <c r="AE49" s="113">
        <f>-IF($X49&gt;0,$X49*(1-VLOOKUP($D49,$AH$24:$AM$35,6,FALSE))*VLOOKUP($D49,$AH$24:$AM$35,IF(($G49-$B$2)/365&lt;1,4,5),FALSE),0)</f>
        <v>-618.06546526304999</v>
      </c>
      <c r="AF49" s="113">
        <f>-IF($X49&lt;0,$X49*(1-VLOOKUP($AB49,$AH$15:$AM$21,6,FALSE))*VLOOKUP($AB49,$AH$15:$AM$21,5,FALSE),0)</f>
        <v>0</v>
      </c>
      <c r="AG49" s="102"/>
      <c r="AH49" s="43"/>
      <c r="AI49" s="43"/>
      <c r="AJ49" s="43"/>
      <c r="AK49" s="43"/>
      <c r="AL49" s="43"/>
      <c r="AM49" s="43"/>
      <c r="AN49" s="43"/>
    </row>
    <row r="50" spans="1:40" s="101" customFormat="1" ht="15" customHeight="1" x14ac:dyDescent="0.2">
      <c r="A50" s="162">
        <v>2016</v>
      </c>
      <c r="B50" s="162" t="s">
        <v>132</v>
      </c>
      <c r="C50" s="162">
        <v>487</v>
      </c>
      <c r="D50" s="162" t="s">
        <v>23</v>
      </c>
      <c r="E50" s="163">
        <v>42160</v>
      </c>
      <c r="F50" s="163">
        <v>42640</v>
      </c>
      <c r="G50" s="163">
        <v>42643</v>
      </c>
      <c r="H50" s="162" t="s">
        <v>24</v>
      </c>
      <c r="I50" s="162" t="s">
        <v>25</v>
      </c>
      <c r="J50" s="162" t="s">
        <v>26</v>
      </c>
      <c r="K50" s="217">
        <v>-2000000</v>
      </c>
      <c r="L50" s="162" t="s">
        <v>24</v>
      </c>
      <c r="M50" s="162" t="s">
        <v>29</v>
      </c>
      <c r="N50" s="162" t="s">
        <v>27</v>
      </c>
      <c r="O50" s="218">
        <v>55800000</v>
      </c>
      <c r="P50" s="162" t="s">
        <v>28</v>
      </c>
      <c r="Q50" s="164">
        <v>27.9</v>
      </c>
      <c r="R50" s="164"/>
      <c r="S50" s="218"/>
      <c r="T50" s="218">
        <v>0</v>
      </c>
      <c r="U50" s="162"/>
      <c r="V50" s="164">
        <v>27.187000000000001</v>
      </c>
      <c r="W50" s="164">
        <v>26.993352754911346</v>
      </c>
      <c r="X50" s="217">
        <v>-16409.45217129758</v>
      </c>
      <c r="Y50" s="261"/>
      <c r="Z50" s="218">
        <v>0</v>
      </c>
      <c r="AA50" s="217">
        <v>-16409.45217129758</v>
      </c>
      <c r="AB50" s="101">
        <v>19</v>
      </c>
      <c r="AC50" s="162" t="s">
        <v>31</v>
      </c>
      <c r="AD50" s="96"/>
      <c r="AE50" s="113">
        <f>-IF($X50&gt;0,$X50*(1-VLOOKUP($D50,$AH$24:$AM$35,6,FALSE))*VLOOKUP($D50,$AH$24:$AM$35,IF(($G50-$B$2)/365&lt;1,4,5),FALSE),0)</f>
        <v>0</v>
      </c>
      <c r="AF50" s="113">
        <f>-IF($X50&lt;0,$X50*(1-VLOOKUP($AB50,$AH$15:$AM$21,6,FALSE))*VLOOKUP($AB50,$AH$15:$AM$21,5,FALSE),0)</f>
        <v>195.92885892529313</v>
      </c>
      <c r="AG50" s="102"/>
      <c r="AH50" s="43"/>
      <c r="AI50" s="43"/>
      <c r="AJ50" s="43"/>
      <c r="AK50" s="43"/>
      <c r="AL50" s="43"/>
      <c r="AM50" s="43"/>
      <c r="AN50" s="43"/>
    </row>
    <row r="51" spans="1:40" s="101" customFormat="1" ht="15" customHeight="1" x14ac:dyDescent="0.2">
      <c r="A51" s="162">
        <v>2016</v>
      </c>
      <c r="B51" s="162" t="s">
        <v>132</v>
      </c>
      <c r="C51" s="162">
        <v>488</v>
      </c>
      <c r="D51" s="162" t="s">
        <v>23</v>
      </c>
      <c r="E51" s="163">
        <v>42160</v>
      </c>
      <c r="F51" s="163">
        <v>42640</v>
      </c>
      <c r="G51" s="163">
        <v>42643</v>
      </c>
      <c r="H51" s="162" t="s">
        <v>24</v>
      </c>
      <c r="I51" s="162" t="s">
        <v>25</v>
      </c>
      <c r="J51" s="162" t="s">
        <v>26</v>
      </c>
      <c r="K51" s="217">
        <v>-2000000</v>
      </c>
      <c r="L51" s="162" t="s">
        <v>24</v>
      </c>
      <c r="M51" s="162" t="s">
        <v>29</v>
      </c>
      <c r="N51" s="162" t="s">
        <v>27</v>
      </c>
      <c r="O51" s="218">
        <v>54000000</v>
      </c>
      <c r="P51" s="162" t="s">
        <v>28</v>
      </c>
      <c r="Q51" s="164">
        <v>27</v>
      </c>
      <c r="R51" s="164">
        <v>27.9</v>
      </c>
      <c r="S51" s="218"/>
      <c r="T51" s="218">
        <v>0</v>
      </c>
      <c r="U51" s="162"/>
      <c r="V51" s="164">
        <v>27.187000000000001</v>
      </c>
      <c r="W51" s="164">
        <v>26.993352754911346</v>
      </c>
      <c r="X51" s="217">
        <v>-20354.061601070232</v>
      </c>
      <c r="Y51" s="261"/>
      <c r="Z51" s="218">
        <v>0</v>
      </c>
      <c r="AA51" s="217">
        <v>-20354.061601070232</v>
      </c>
      <c r="AB51" s="101">
        <v>19</v>
      </c>
      <c r="AC51" s="162" t="s">
        <v>31</v>
      </c>
      <c r="AD51" s="96"/>
      <c r="AE51" s="113">
        <f>-IF($X51&gt;0,$X51*(1-VLOOKUP($D51,$AH$24:$AM$35,6,FALSE))*VLOOKUP($D51,$AH$24:$AM$35,IF(($G51-$B$2)/365&lt;1,4,5),FALSE),0)</f>
        <v>0</v>
      </c>
      <c r="AF51" s="113">
        <f>-IF($X51&lt;0,$X51*(1-VLOOKUP($AB51,$AH$15:$AM$21,6,FALSE))*VLOOKUP($AB51,$AH$15:$AM$21,5,FALSE),0)</f>
        <v>243.02749551677857</v>
      </c>
      <c r="AG51" s="102"/>
      <c r="AH51" s="43"/>
      <c r="AI51" s="43"/>
      <c r="AJ51" s="43"/>
      <c r="AK51" s="43"/>
      <c r="AL51" s="43"/>
      <c r="AM51" s="43"/>
      <c r="AN51" s="43"/>
    </row>
    <row r="52" spans="1:40" s="101" customFormat="1" ht="15" customHeight="1" x14ac:dyDescent="0.2">
      <c r="A52" s="162">
        <v>2016</v>
      </c>
      <c r="B52" s="162" t="s">
        <v>133</v>
      </c>
      <c r="C52" s="162">
        <v>489</v>
      </c>
      <c r="D52" s="162" t="s">
        <v>23</v>
      </c>
      <c r="E52" s="163">
        <v>42160</v>
      </c>
      <c r="F52" s="163">
        <v>42669</v>
      </c>
      <c r="G52" s="163">
        <v>42674</v>
      </c>
      <c r="H52" s="162" t="s">
        <v>30</v>
      </c>
      <c r="I52" s="162" t="s">
        <v>29</v>
      </c>
      <c r="J52" s="162" t="s">
        <v>26</v>
      </c>
      <c r="K52" s="217">
        <v>-2000000</v>
      </c>
      <c r="L52" s="162" t="s">
        <v>30</v>
      </c>
      <c r="M52" s="162" t="s">
        <v>25</v>
      </c>
      <c r="N52" s="162" t="s">
        <v>27</v>
      </c>
      <c r="O52" s="218">
        <v>54000000</v>
      </c>
      <c r="P52" s="162" t="s">
        <v>28</v>
      </c>
      <c r="Q52" s="164">
        <v>27</v>
      </c>
      <c r="R52" s="164"/>
      <c r="S52" s="218"/>
      <c r="T52" s="218">
        <v>0</v>
      </c>
      <c r="U52" s="162"/>
      <c r="V52" s="164">
        <v>27.187000000000001</v>
      </c>
      <c r="W52" s="164">
        <v>26.978242127733818</v>
      </c>
      <c r="X52" s="218">
        <v>44583.925810831402</v>
      </c>
      <c r="Y52" s="261">
        <v>5937.5996466398719</v>
      </c>
      <c r="Z52" s="218">
        <v>1600.608545715377</v>
      </c>
      <c r="AA52" s="218">
        <v>42983.317265116028</v>
      </c>
      <c r="AB52" s="101">
        <v>19</v>
      </c>
      <c r="AC52" s="162" t="s">
        <v>31</v>
      </c>
      <c r="AD52" s="96"/>
      <c r="AE52" s="113">
        <f>-IF($X52&gt;0,$X52*(1-VLOOKUP($D52,$AH$24:$AM$35,6,FALSE))*VLOOKUP($D52,$AH$24:$AM$35,IF(($G52-$B$2)/365&lt;1,4,5),FALSE),0)</f>
        <v>-655.38370941922165</v>
      </c>
      <c r="AF52" s="113">
        <f>-IF($X52&lt;0,$X52*(1-VLOOKUP($AB52,$AH$15:$AM$21,6,FALSE))*VLOOKUP($AB52,$AH$15:$AM$21,5,FALSE),0)</f>
        <v>0</v>
      </c>
      <c r="AG52" s="102"/>
      <c r="AH52" s="43"/>
      <c r="AI52" s="43"/>
      <c r="AJ52" s="43"/>
      <c r="AK52" s="43"/>
      <c r="AL52" s="43"/>
      <c r="AM52" s="43"/>
      <c r="AN52" s="43"/>
    </row>
    <row r="53" spans="1:40" s="101" customFormat="1" ht="15" customHeight="1" x14ac:dyDescent="0.2">
      <c r="A53" s="162">
        <v>2016</v>
      </c>
      <c r="B53" s="162" t="s">
        <v>133</v>
      </c>
      <c r="C53" s="162">
        <v>490</v>
      </c>
      <c r="D53" s="162" t="s">
        <v>23</v>
      </c>
      <c r="E53" s="163">
        <v>42160</v>
      </c>
      <c r="F53" s="163">
        <v>42669</v>
      </c>
      <c r="G53" s="163">
        <v>42674</v>
      </c>
      <c r="H53" s="162" t="s">
        <v>24</v>
      </c>
      <c r="I53" s="162" t="s">
        <v>25</v>
      </c>
      <c r="J53" s="162" t="s">
        <v>26</v>
      </c>
      <c r="K53" s="217">
        <v>-2000000</v>
      </c>
      <c r="L53" s="162" t="s">
        <v>24</v>
      </c>
      <c r="M53" s="162" t="s">
        <v>29</v>
      </c>
      <c r="N53" s="162" t="s">
        <v>27</v>
      </c>
      <c r="O53" s="218">
        <v>55800000</v>
      </c>
      <c r="P53" s="162" t="s">
        <v>28</v>
      </c>
      <c r="Q53" s="164">
        <v>27.9</v>
      </c>
      <c r="R53" s="164"/>
      <c r="S53" s="218"/>
      <c r="T53" s="218">
        <v>0</v>
      </c>
      <c r="U53" s="162"/>
      <c r="V53" s="164">
        <v>27.187000000000001</v>
      </c>
      <c r="W53" s="164">
        <v>26.978242127733818</v>
      </c>
      <c r="X53" s="217">
        <v>-17743.125400786514</v>
      </c>
      <c r="Y53" s="261"/>
      <c r="Z53" s="218">
        <v>0</v>
      </c>
      <c r="AA53" s="217">
        <v>-17743.125400786514</v>
      </c>
      <c r="AB53" s="101">
        <v>19</v>
      </c>
      <c r="AC53" s="162" t="s">
        <v>31</v>
      </c>
      <c r="AD53" s="96"/>
      <c r="AE53" s="113">
        <f>-IF($X53&gt;0,$X53*(1-VLOOKUP($D53,$AH$24:$AM$35,6,FALSE))*VLOOKUP($D53,$AH$24:$AM$35,IF(($G53-$B$2)/365&lt;1,4,5),FALSE),0)</f>
        <v>0</v>
      </c>
      <c r="AF53" s="113">
        <f>-IF($X53&lt;0,$X53*(1-VLOOKUP($AB53,$AH$15:$AM$21,6,FALSE))*VLOOKUP($AB53,$AH$15:$AM$21,5,FALSE),0)</f>
        <v>211.85291728539096</v>
      </c>
      <c r="AG53" s="102"/>
      <c r="AH53" s="43"/>
      <c r="AI53" s="43"/>
      <c r="AJ53" s="43"/>
      <c r="AK53" s="43"/>
      <c r="AL53" s="43"/>
      <c r="AM53" s="43"/>
      <c r="AN53" s="43"/>
    </row>
    <row r="54" spans="1:40" s="101" customFormat="1" ht="15" customHeight="1" x14ac:dyDescent="0.2">
      <c r="A54" s="162">
        <v>2016</v>
      </c>
      <c r="B54" s="162" t="s">
        <v>133</v>
      </c>
      <c r="C54" s="162">
        <v>491</v>
      </c>
      <c r="D54" s="162" t="s">
        <v>23</v>
      </c>
      <c r="E54" s="163">
        <v>42160</v>
      </c>
      <c r="F54" s="163">
        <v>42669</v>
      </c>
      <c r="G54" s="163">
        <v>42674</v>
      </c>
      <c r="H54" s="162" t="s">
        <v>24</v>
      </c>
      <c r="I54" s="162" t="s">
        <v>25</v>
      </c>
      <c r="J54" s="162" t="s">
        <v>26</v>
      </c>
      <c r="K54" s="217">
        <v>-2000000</v>
      </c>
      <c r="L54" s="162" t="s">
        <v>24</v>
      </c>
      <c r="M54" s="162" t="s">
        <v>29</v>
      </c>
      <c r="N54" s="162" t="s">
        <v>27</v>
      </c>
      <c r="O54" s="218">
        <v>54000000</v>
      </c>
      <c r="P54" s="162" t="s">
        <v>28</v>
      </c>
      <c r="Q54" s="164">
        <v>27</v>
      </c>
      <c r="R54" s="164">
        <v>27.9</v>
      </c>
      <c r="S54" s="218"/>
      <c r="T54" s="218">
        <v>0</v>
      </c>
      <c r="U54" s="162"/>
      <c r="V54" s="164">
        <v>27.187000000000001</v>
      </c>
      <c r="W54" s="164">
        <v>26.978242127733818</v>
      </c>
      <c r="X54" s="217">
        <v>-20903.200763405013</v>
      </c>
      <c r="Y54" s="261"/>
      <c r="Z54" s="218">
        <v>0</v>
      </c>
      <c r="AA54" s="217">
        <v>-20903.200763405013</v>
      </c>
      <c r="AB54" s="101">
        <v>19</v>
      </c>
      <c r="AC54" s="162" t="s">
        <v>31</v>
      </c>
      <c r="AD54" s="96"/>
      <c r="AE54" s="113">
        <f>-IF($X54&gt;0,$X54*(1-VLOOKUP($D54,$AH$24:$AM$35,6,FALSE))*VLOOKUP($D54,$AH$24:$AM$35,IF(($G54-$B$2)/365&lt;1,4,5),FALSE),0)</f>
        <v>0</v>
      </c>
      <c r="AF54" s="113">
        <f>-IF($X54&lt;0,$X54*(1-VLOOKUP($AB54,$AH$15:$AM$21,6,FALSE))*VLOOKUP($AB54,$AH$15:$AM$21,5,FALSE),0)</f>
        <v>249.58421711505585</v>
      </c>
      <c r="AG54" s="102"/>
      <c r="AH54" s="43"/>
      <c r="AI54" s="43"/>
      <c r="AJ54" s="43"/>
      <c r="AK54" s="43"/>
      <c r="AL54" s="43"/>
      <c r="AM54" s="43"/>
      <c r="AN54" s="43"/>
    </row>
    <row r="55" spans="1:40" s="101" customFormat="1" ht="15" customHeight="1" x14ac:dyDescent="0.2">
      <c r="A55" s="162">
        <v>2016</v>
      </c>
      <c r="B55" s="162" t="s">
        <v>134</v>
      </c>
      <c r="C55" s="162">
        <v>492</v>
      </c>
      <c r="D55" s="162" t="s">
        <v>23</v>
      </c>
      <c r="E55" s="163">
        <v>42160</v>
      </c>
      <c r="F55" s="163">
        <v>42702</v>
      </c>
      <c r="G55" s="163">
        <v>42704</v>
      </c>
      <c r="H55" s="162" t="s">
        <v>30</v>
      </c>
      <c r="I55" s="162" t="s">
        <v>29</v>
      </c>
      <c r="J55" s="162" t="s">
        <v>26</v>
      </c>
      <c r="K55" s="217">
        <v>-2000000</v>
      </c>
      <c r="L55" s="162" t="s">
        <v>30</v>
      </c>
      <c r="M55" s="162" t="s">
        <v>25</v>
      </c>
      <c r="N55" s="162" t="s">
        <v>27</v>
      </c>
      <c r="O55" s="218">
        <v>54000000</v>
      </c>
      <c r="P55" s="162" t="s">
        <v>28</v>
      </c>
      <c r="Q55" s="164">
        <v>27</v>
      </c>
      <c r="R55" s="164"/>
      <c r="S55" s="218"/>
      <c r="T55" s="218">
        <v>0</v>
      </c>
      <c r="U55" s="162"/>
      <c r="V55" s="164">
        <v>27.187000000000001</v>
      </c>
      <c r="W55" s="164">
        <v>26.963621375281406</v>
      </c>
      <c r="X55" s="218">
        <v>47309.570266152121</v>
      </c>
      <c r="Y55" s="261">
        <v>6604.451735447481</v>
      </c>
      <c r="Z55" s="218">
        <v>2676.1779319964844</v>
      </c>
      <c r="AA55" s="218">
        <v>44633.392334155636</v>
      </c>
      <c r="AB55" s="101">
        <v>19</v>
      </c>
      <c r="AC55" s="162" t="s">
        <v>31</v>
      </c>
      <c r="AD55" s="96"/>
      <c r="AE55" s="113">
        <f>-IF($X55&gt;0,$X55*(1-VLOOKUP($D55,$AH$24:$AM$35,6,FALSE))*VLOOKUP($D55,$AH$24:$AM$35,IF(($G55-$B$2)/365&lt;1,4,5),FALSE),0)</f>
        <v>-695.45068291243615</v>
      </c>
      <c r="AF55" s="113">
        <f>-IF($X55&lt;0,$X55*(1-VLOOKUP($AB55,$AH$15:$AM$21,6,FALSE))*VLOOKUP($AB55,$AH$15:$AM$21,5,FALSE),0)</f>
        <v>0</v>
      </c>
      <c r="AG55" s="102"/>
      <c r="AH55" s="43"/>
      <c r="AI55" s="43"/>
      <c r="AJ55" s="43"/>
      <c r="AK55" s="43"/>
      <c r="AL55" s="43"/>
      <c r="AM55" s="43"/>
      <c r="AN55" s="43"/>
    </row>
    <row r="56" spans="1:40" s="101" customFormat="1" ht="15.75" x14ac:dyDescent="0.2">
      <c r="A56" s="162">
        <v>2016</v>
      </c>
      <c r="B56" s="162" t="s">
        <v>134</v>
      </c>
      <c r="C56" s="162">
        <v>493</v>
      </c>
      <c r="D56" s="162" t="s">
        <v>23</v>
      </c>
      <c r="E56" s="163">
        <v>42160</v>
      </c>
      <c r="F56" s="163">
        <v>42702</v>
      </c>
      <c r="G56" s="163">
        <v>42704</v>
      </c>
      <c r="H56" s="162" t="s">
        <v>24</v>
      </c>
      <c r="I56" s="162" t="s">
        <v>25</v>
      </c>
      <c r="J56" s="162" t="s">
        <v>26</v>
      </c>
      <c r="K56" s="217">
        <v>-2000000</v>
      </c>
      <c r="L56" s="162" t="s">
        <v>24</v>
      </c>
      <c r="M56" s="162" t="s">
        <v>29</v>
      </c>
      <c r="N56" s="162" t="s">
        <v>27</v>
      </c>
      <c r="O56" s="218">
        <v>55800000</v>
      </c>
      <c r="P56" s="162" t="s">
        <v>28</v>
      </c>
      <c r="Q56" s="164">
        <v>27.9</v>
      </c>
      <c r="R56" s="164"/>
      <c r="S56" s="218"/>
      <c r="T56" s="218">
        <v>0</v>
      </c>
      <c r="U56" s="162"/>
      <c r="V56" s="164">
        <v>27.187000000000001</v>
      </c>
      <c r="W56" s="164">
        <v>26.963621375281406</v>
      </c>
      <c r="X56" s="217">
        <v>-19275.524953732023</v>
      </c>
      <c r="Y56" s="261"/>
      <c r="Z56" s="218">
        <v>0</v>
      </c>
      <c r="AA56" s="217">
        <v>-19275.524953732023</v>
      </c>
      <c r="AB56" s="101">
        <v>19</v>
      </c>
      <c r="AC56" s="162" t="s">
        <v>31</v>
      </c>
      <c r="AD56" s="96"/>
      <c r="AE56" s="113">
        <f>-IF($X56&gt;0,$X56*(1-VLOOKUP($D56,$AH$24:$AM$35,6,FALSE))*VLOOKUP($D56,$AH$24:$AM$35,IF(($G56-$B$2)/365&lt;1,4,5),FALSE),0)</f>
        <v>0</v>
      </c>
      <c r="AF56" s="113">
        <f>-IF($X56&lt;0,$X56*(1-VLOOKUP($AB56,$AH$15:$AM$21,6,FALSE))*VLOOKUP($AB56,$AH$15:$AM$21,5,FALSE),0)</f>
        <v>230.14976794756035</v>
      </c>
      <c r="AG56" s="102"/>
      <c r="AH56" s="43"/>
      <c r="AI56" s="43"/>
      <c r="AJ56" s="43"/>
      <c r="AK56" s="43"/>
      <c r="AL56" s="43"/>
      <c r="AM56" s="43"/>
      <c r="AN56" s="43"/>
    </row>
    <row r="57" spans="1:40" s="101" customFormat="1" ht="15.75" x14ac:dyDescent="0.2">
      <c r="A57" s="162">
        <v>2016</v>
      </c>
      <c r="B57" s="162" t="s">
        <v>134</v>
      </c>
      <c r="C57" s="162">
        <v>494</v>
      </c>
      <c r="D57" s="162" t="s">
        <v>23</v>
      </c>
      <c r="E57" s="163">
        <v>42160</v>
      </c>
      <c r="F57" s="163">
        <v>42702</v>
      </c>
      <c r="G57" s="163">
        <v>42704</v>
      </c>
      <c r="H57" s="162" t="s">
        <v>24</v>
      </c>
      <c r="I57" s="162" t="s">
        <v>25</v>
      </c>
      <c r="J57" s="162" t="s">
        <v>26</v>
      </c>
      <c r="K57" s="217">
        <v>-2000000</v>
      </c>
      <c r="L57" s="162" t="s">
        <v>24</v>
      </c>
      <c r="M57" s="162" t="s">
        <v>29</v>
      </c>
      <c r="N57" s="162" t="s">
        <v>27</v>
      </c>
      <c r="O57" s="218">
        <v>54000000</v>
      </c>
      <c r="P57" s="162" t="s">
        <v>28</v>
      </c>
      <c r="Q57" s="164">
        <v>27</v>
      </c>
      <c r="R57" s="164">
        <v>27.9</v>
      </c>
      <c r="S57" s="218"/>
      <c r="T57" s="218">
        <v>0</v>
      </c>
      <c r="U57" s="162"/>
      <c r="V57" s="164">
        <v>27.187000000000001</v>
      </c>
      <c r="W57" s="164">
        <v>26.963621375281406</v>
      </c>
      <c r="X57" s="217">
        <v>-21429.59357697262</v>
      </c>
      <c r="Y57" s="261"/>
      <c r="Z57" s="218">
        <v>0</v>
      </c>
      <c r="AA57" s="217">
        <v>-21429.59357697262</v>
      </c>
      <c r="AB57" s="101">
        <v>19</v>
      </c>
      <c r="AC57" s="162" t="s">
        <v>31</v>
      </c>
      <c r="AD57" s="96"/>
      <c r="AE57" s="113">
        <f>-IF($X57&gt;0,$X57*(1-VLOOKUP($D57,$AH$24:$AM$35,6,FALSE))*VLOOKUP($D57,$AH$24:$AM$35,IF(($G57-$B$2)/365&lt;1,4,5),FALSE),0)</f>
        <v>0</v>
      </c>
      <c r="AF57" s="113">
        <f>-IF($X57&lt;0,$X57*(1-VLOOKUP($AB57,$AH$15:$AM$21,6,FALSE))*VLOOKUP($AB57,$AH$15:$AM$21,5,FALSE),0)</f>
        <v>255.8693473090531</v>
      </c>
      <c r="AG57" s="102"/>
      <c r="AH57" s="43"/>
      <c r="AI57" s="43"/>
      <c r="AJ57" s="43"/>
      <c r="AK57" s="43"/>
      <c r="AL57" s="43"/>
      <c r="AM57" s="43"/>
      <c r="AN57" s="43"/>
    </row>
    <row r="58" spans="1:40" s="101" customFormat="1" ht="15.75" x14ac:dyDescent="0.2">
      <c r="A58" s="162">
        <v>2016</v>
      </c>
      <c r="B58" s="162" t="s">
        <v>135</v>
      </c>
      <c r="C58" s="162">
        <v>495</v>
      </c>
      <c r="D58" s="162" t="s">
        <v>23</v>
      </c>
      <c r="E58" s="163">
        <v>42160</v>
      </c>
      <c r="F58" s="163">
        <v>42732</v>
      </c>
      <c r="G58" s="163">
        <v>42734</v>
      </c>
      <c r="H58" s="162" t="s">
        <v>30</v>
      </c>
      <c r="I58" s="162" t="s">
        <v>29</v>
      </c>
      <c r="J58" s="162" t="s">
        <v>26</v>
      </c>
      <c r="K58" s="217">
        <v>-2000000</v>
      </c>
      <c r="L58" s="162" t="s">
        <v>30</v>
      </c>
      <c r="M58" s="162" t="s">
        <v>25</v>
      </c>
      <c r="N58" s="162" t="s">
        <v>27</v>
      </c>
      <c r="O58" s="218">
        <v>54000000</v>
      </c>
      <c r="P58" s="162" t="s">
        <v>28</v>
      </c>
      <c r="Q58" s="164">
        <v>27</v>
      </c>
      <c r="R58" s="164"/>
      <c r="S58" s="218"/>
      <c r="T58" s="218">
        <v>0</v>
      </c>
      <c r="U58" s="162"/>
      <c r="V58" s="164">
        <v>27.187000000000001</v>
      </c>
      <c r="W58" s="164">
        <v>26.948716632643027</v>
      </c>
      <c r="X58" s="218">
        <v>49757.843165623359</v>
      </c>
      <c r="Y58" s="261">
        <v>7358.7135982742548</v>
      </c>
      <c r="Z58" s="218">
        <v>3772.6389345623297</v>
      </c>
      <c r="AA58" s="218">
        <v>45985.204231061027</v>
      </c>
      <c r="AB58" s="101">
        <v>19</v>
      </c>
      <c r="AC58" s="162" t="s">
        <v>31</v>
      </c>
      <c r="AD58" s="96"/>
      <c r="AE58" s="113">
        <f>-IF($X58&gt;0,$X58*(1-VLOOKUP($D58,$AH$24:$AM$35,6,FALSE))*VLOOKUP($D58,$AH$24:$AM$35,IF(($G58-$B$2)/365&lt;1,4,5),FALSE),0)</f>
        <v>-731.44029453466339</v>
      </c>
      <c r="AF58" s="113">
        <f>-IF($X58&lt;0,$X58*(1-VLOOKUP($AB58,$AH$15:$AM$21,6,FALSE))*VLOOKUP($AB58,$AH$15:$AM$21,5,FALSE),0)</f>
        <v>0</v>
      </c>
      <c r="AG58" s="102"/>
      <c r="AH58" s="43"/>
      <c r="AI58" s="43"/>
      <c r="AJ58" s="43"/>
      <c r="AK58" s="43"/>
      <c r="AL58" s="43"/>
      <c r="AM58" s="43"/>
      <c r="AN58" s="43"/>
    </row>
    <row r="59" spans="1:40" s="101" customFormat="1" ht="15.75" x14ac:dyDescent="0.2">
      <c r="A59" s="162">
        <v>2016</v>
      </c>
      <c r="B59" s="162" t="s">
        <v>135</v>
      </c>
      <c r="C59" s="162">
        <v>496</v>
      </c>
      <c r="D59" s="162" t="s">
        <v>23</v>
      </c>
      <c r="E59" s="163">
        <v>42160</v>
      </c>
      <c r="F59" s="163">
        <v>42732</v>
      </c>
      <c r="G59" s="163">
        <v>42734</v>
      </c>
      <c r="H59" s="162" t="s">
        <v>24</v>
      </c>
      <c r="I59" s="162" t="s">
        <v>25</v>
      </c>
      <c r="J59" s="162" t="s">
        <v>26</v>
      </c>
      <c r="K59" s="217">
        <v>-2000000</v>
      </c>
      <c r="L59" s="162" t="s">
        <v>24</v>
      </c>
      <c r="M59" s="162" t="s">
        <v>29</v>
      </c>
      <c r="N59" s="162" t="s">
        <v>27</v>
      </c>
      <c r="O59" s="218">
        <v>55800000</v>
      </c>
      <c r="P59" s="162" t="s">
        <v>28</v>
      </c>
      <c r="Q59" s="164">
        <v>27.9</v>
      </c>
      <c r="R59" s="164"/>
      <c r="S59" s="218"/>
      <c r="T59" s="218">
        <v>0</v>
      </c>
      <c r="U59" s="162"/>
      <c r="V59" s="164">
        <v>27.187000000000001</v>
      </c>
      <c r="W59" s="164">
        <v>26.948716632643027</v>
      </c>
      <c r="X59" s="217">
        <v>-20569.748407455234</v>
      </c>
      <c r="Y59" s="261"/>
      <c r="Z59" s="218">
        <v>0</v>
      </c>
      <c r="AA59" s="217">
        <v>-20569.748407455234</v>
      </c>
      <c r="AB59" s="101">
        <v>19</v>
      </c>
      <c r="AC59" s="162" t="s">
        <v>31</v>
      </c>
      <c r="AD59" s="96"/>
      <c r="AE59" s="113">
        <f>-IF($X59&gt;0,$X59*(1-VLOOKUP($D59,$AH$24:$AM$35,6,FALSE))*VLOOKUP($D59,$AH$24:$AM$35,IF(($G59-$B$2)/365&lt;1,4,5),FALSE),0)</f>
        <v>0</v>
      </c>
      <c r="AF59" s="113">
        <f>-IF($X59&lt;0,$X59*(1-VLOOKUP($AB59,$AH$15:$AM$21,6,FALSE))*VLOOKUP($AB59,$AH$15:$AM$21,5,FALSE),0)</f>
        <v>245.60279598501549</v>
      </c>
      <c r="AG59" s="102"/>
      <c r="AH59" s="43"/>
      <c r="AI59" s="43"/>
      <c r="AJ59" s="43"/>
      <c r="AK59" s="43"/>
      <c r="AL59" s="43"/>
      <c r="AM59" s="43"/>
      <c r="AN59" s="43"/>
    </row>
    <row r="60" spans="1:40" s="101" customFormat="1" ht="15.75" x14ac:dyDescent="0.2">
      <c r="A60" s="165">
        <v>2016</v>
      </c>
      <c r="B60" s="165" t="s">
        <v>135</v>
      </c>
      <c r="C60" s="165">
        <v>497</v>
      </c>
      <c r="D60" s="165" t="s">
        <v>23</v>
      </c>
      <c r="E60" s="166">
        <v>42160</v>
      </c>
      <c r="F60" s="166">
        <v>42732</v>
      </c>
      <c r="G60" s="166">
        <v>42734</v>
      </c>
      <c r="H60" s="165" t="s">
        <v>24</v>
      </c>
      <c r="I60" s="165" t="s">
        <v>25</v>
      </c>
      <c r="J60" s="165" t="s">
        <v>26</v>
      </c>
      <c r="K60" s="180">
        <v>-2000000</v>
      </c>
      <c r="L60" s="165" t="s">
        <v>24</v>
      </c>
      <c r="M60" s="165" t="s">
        <v>29</v>
      </c>
      <c r="N60" s="165" t="s">
        <v>27</v>
      </c>
      <c r="O60" s="219">
        <v>54000000</v>
      </c>
      <c r="P60" s="165" t="s">
        <v>28</v>
      </c>
      <c r="Q60" s="167">
        <v>27</v>
      </c>
      <c r="R60" s="167">
        <v>27.9</v>
      </c>
      <c r="S60" s="219"/>
      <c r="T60" s="219">
        <v>0</v>
      </c>
      <c r="U60" s="165"/>
      <c r="V60" s="167">
        <v>27.187000000000001</v>
      </c>
      <c r="W60" s="167">
        <v>26.948716632643027</v>
      </c>
      <c r="X60" s="180">
        <v>-21829.38115989387</v>
      </c>
      <c r="Y60" s="262"/>
      <c r="Z60" s="219">
        <v>0</v>
      </c>
      <c r="AA60" s="180">
        <v>-21829.38115989387</v>
      </c>
      <c r="AB60" s="101">
        <v>19</v>
      </c>
      <c r="AC60" s="162" t="s">
        <v>31</v>
      </c>
      <c r="AD60" s="96"/>
      <c r="AE60" s="113">
        <f>-IF($X60&gt;0,$X60*(1-VLOOKUP($D60,$AH$24:$AM$35,6,FALSE))*VLOOKUP($D60,$AH$24:$AM$35,IF(($G60-$B$2)/365&lt;1,4,5),FALSE),0)</f>
        <v>0</v>
      </c>
      <c r="AF60" s="113">
        <f>-IF($X60&lt;0,$X60*(1-VLOOKUP($AB60,$AH$15:$AM$21,6,FALSE))*VLOOKUP($AB60,$AH$15:$AM$21,5,FALSE),0)</f>
        <v>260.64281104913283</v>
      </c>
      <c r="AG60" s="102"/>
      <c r="AH60" s="43"/>
      <c r="AI60" s="43"/>
      <c r="AJ60" s="43"/>
      <c r="AK60" s="43"/>
      <c r="AL60" s="43"/>
      <c r="AM60" s="43"/>
      <c r="AN60" s="43"/>
    </row>
    <row r="61" spans="1:40" s="101" customFormat="1" ht="15.75" x14ac:dyDescent="0.2">
      <c r="A61" s="168"/>
      <c r="B61" s="168"/>
      <c r="C61" s="168"/>
      <c r="D61" s="168"/>
      <c r="E61" s="169"/>
      <c r="F61" s="169"/>
      <c r="G61" s="169"/>
      <c r="H61" s="168"/>
      <c r="I61" s="168"/>
      <c r="J61" s="168"/>
      <c r="K61" s="188">
        <v>-24000000</v>
      </c>
      <c r="L61" s="168"/>
      <c r="M61" s="168"/>
      <c r="N61" s="168"/>
      <c r="O61" s="170">
        <v>651840000</v>
      </c>
      <c r="P61" s="168"/>
      <c r="Q61" s="171">
        <v>27.16</v>
      </c>
      <c r="R61" s="171"/>
      <c r="S61" s="170"/>
      <c r="T61" s="170"/>
      <c r="U61" s="168"/>
      <c r="V61" s="171"/>
      <c r="W61" s="171"/>
      <c r="X61" s="170">
        <v>177113.4579840381</v>
      </c>
      <c r="Y61" s="170">
        <v>177113.4579840381</v>
      </c>
      <c r="Z61" s="170">
        <v>111662.85833523484</v>
      </c>
      <c r="AA61" s="170">
        <v>65450.59964880332</v>
      </c>
      <c r="AC61" s="162"/>
      <c r="AD61" s="96"/>
      <c r="AE61" s="113"/>
      <c r="AF61" s="113"/>
      <c r="AG61" s="102"/>
      <c r="AH61" s="43"/>
      <c r="AI61" s="43"/>
      <c r="AJ61" s="43"/>
      <c r="AK61" s="43"/>
      <c r="AL61" s="43"/>
      <c r="AM61" s="43"/>
      <c r="AN61" s="43"/>
    </row>
    <row r="62" spans="1:40" s="101" customFormat="1" ht="15.75" x14ac:dyDescent="0.2">
      <c r="A62" s="168"/>
      <c r="B62" s="168"/>
      <c r="C62" s="168"/>
      <c r="D62" s="168"/>
      <c r="E62" s="169"/>
      <c r="F62" s="169"/>
      <c r="G62" s="169"/>
      <c r="H62" s="168"/>
      <c r="I62" s="168"/>
      <c r="J62" s="168"/>
      <c r="K62" s="170"/>
      <c r="L62" s="168"/>
      <c r="M62" s="168"/>
      <c r="N62" s="168"/>
      <c r="O62" s="170"/>
      <c r="P62" s="168"/>
      <c r="Q62" s="171"/>
      <c r="R62" s="171"/>
      <c r="S62" s="170"/>
      <c r="T62" s="170"/>
      <c r="U62" s="168"/>
      <c r="V62" s="171"/>
      <c r="W62" s="171"/>
      <c r="X62" s="170"/>
      <c r="Y62" s="170"/>
      <c r="Z62" s="170"/>
      <c r="AA62" s="170"/>
      <c r="AC62" s="162"/>
      <c r="AD62" s="96"/>
      <c r="AE62" s="113"/>
      <c r="AF62" s="113"/>
      <c r="AG62" s="102"/>
      <c r="AH62" s="43"/>
      <c r="AI62" s="43"/>
      <c r="AJ62" s="43"/>
      <c r="AK62" s="43"/>
      <c r="AL62" s="43"/>
      <c r="AM62" s="43"/>
      <c r="AN62" s="43"/>
    </row>
    <row r="63" spans="1:40" s="101" customFormat="1" ht="15.75" x14ac:dyDescent="0.2">
      <c r="A63" s="168"/>
      <c r="B63" s="168"/>
      <c r="C63" s="168"/>
      <c r="D63" s="168"/>
      <c r="E63" s="169"/>
      <c r="F63" s="169"/>
      <c r="G63" s="169"/>
      <c r="H63" s="168"/>
      <c r="I63" s="168" t="s">
        <v>79</v>
      </c>
      <c r="J63" s="168"/>
      <c r="K63" s="172">
        <v>-30000000</v>
      </c>
      <c r="L63" s="173"/>
      <c r="M63" s="173"/>
      <c r="N63" s="173"/>
      <c r="O63" s="174">
        <v>812340000</v>
      </c>
      <c r="P63" s="173"/>
      <c r="Q63" s="175">
        <v>27.077999999999999</v>
      </c>
      <c r="R63" s="175"/>
      <c r="S63" s="174"/>
      <c r="T63" s="174"/>
      <c r="U63" s="173"/>
      <c r="V63" s="175"/>
      <c r="W63" s="175"/>
      <c r="X63" s="174">
        <v>147979.18835410598</v>
      </c>
      <c r="Y63" s="174">
        <v>147979.18835410598</v>
      </c>
      <c r="Z63" s="174">
        <v>111662.85833523484</v>
      </c>
      <c r="AA63" s="174">
        <v>36316.33001887118</v>
      </c>
      <c r="AC63" s="162"/>
      <c r="AD63" s="96"/>
      <c r="AE63" s="113"/>
      <c r="AF63" s="113"/>
      <c r="AG63" s="102"/>
      <c r="AH63" s="43"/>
      <c r="AI63" s="43"/>
      <c r="AJ63" s="43"/>
      <c r="AK63" s="43"/>
      <c r="AL63" s="43"/>
      <c r="AM63" s="43"/>
      <c r="AN63" s="43"/>
    </row>
    <row r="64" spans="1:40" s="101" customFormat="1" ht="15.75" x14ac:dyDescent="0.2">
      <c r="A64" s="168"/>
      <c r="B64" s="168"/>
      <c r="C64" s="168"/>
      <c r="D64" s="168"/>
      <c r="E64" s="169"/>
      <c r="F64" s="169"/>
      <c r="G64" s="169"/>
      <c r="H64" s="168"/>
      <c r="I64" s="168"/>
      <c r="J64" s="168"/>
      <c r="K64" s="170"/>
      <c r="L64" s="168"/>
      <c r="M64" s="168"/>
      <c r="N64" s="168"/>
      <c r="O64" s="170"/>
      <c r="P64" s="168"/>
      <c r="Q64" s="171"/>
      <c r="R64" s="171"/>
      <c r="S64" s="170"/>
      <c r="T64" s="170"/>
      <c r="U64" s="168"/>
      <c r="V64" s="171"/>
      <c r="W64" s="171"/>
      <c r="X64" s="170"/>
      <c r="Y64" s="170"/>
      <c r="Z64" s="170"/>
      <c r="AA64" s="170"/>
      <c r="AC64" s="162"/>
      <c r="AD64" s="96"/>
      <c r="AE64" s="113"/>
      <c r="AF64" s="113"/>
      <c r="AG64" s="102"/>
      <c r="AH64" s="43"/>
      <c r="AI64" s="43"/>
      <c r="AJ64" s="43"/>
      <c r="AK64" s="43"/>
      <c r="AL64" s="43"/>
      <c r="AM64" s="43"/>
      <c r="AN64" s="43"/>
    </row>
    <row r="65" spans="1:40" s="101" customFormat="1" ht="15.75" x14ac:dyDescent="0.2">
      <c r="A65" s="162">
        <v>2015</v>
      </c>
      <c r="B65" s="162" t="s">
        <v>80</v>
      </c>
      <c r="C65" s="162">
        <v>278</v>
      </c>
      <c r="D65" s="162" t="s">
        <v>40</v>
      </c>
      <c r="E65" s="163">
        <v>41880</v>
      </c>
      <c r="F65" s="163">
        <v>42304</v>
      </c>
      <c r="G65" s="163">
        <v>42306</v>
      </c>
      <c r="H65" s="162" t="s">
        <v>30</v>
      </c>
      <c r="I65" s="162" t="s">
        <v>25</v>
      </c>
      <c r="J65" s="162" t="s">
        <v>26</v>
      </c>
      <c r="K65" s="218">
        <v>12639405.204461001</v>
      </c>
      <c r="L65" s="162" t="s">
        <v>30</v>
      </c>
      <c r="M65" s="162" t="s">
        <v>29</v>
      </c>
      <c r="N65" s="162" t="s">
        <v>36</v>
      </c>
      <c r="O65" s="217">
        <v>-17000000</v>
      </c>
      <c r="P65" s="162" t="s">
        <v>37</v>
      </c>
      <c r="Q65" s="164">
        <v>1.345</v>
      </c>
      <c r="R65" s="164"/>
      <c r="S65" s="218"/>
      <c r="T65" s="218">
        <v>0</v>
      </c>
      <c r="U65" s="162"/>
      <c r="V65" s="164">
        <v>1.1203000000000001</v>
      </c>
      <c r="W65" s="164">
        <v>1.1207948816145867</v>
      </c>
      <c r="X65" s="218">
        <v>1.1227659232815658E-5</v>
      </c>
      <c r="Y65" s="260">
        <v>-2366884.479650171</v>
      </c>
      <c r="Z65" s="218">
        <v>0</v>
      </c>
      <c r="AA65" s="218">
        <v>1.1227659232815658E-5</v>
      </c>
      <c r="AB65" s="101">
        <v>18</v>
      </c>
      <c r="AC65" s="162" t="s">
        <v>31</v>
      </c>
      <c r="AD65" s="96"/>
      <c r="AE65" s="113">
        <f>-IF($X65&gt;0,$X65*(1-VLOOKUP($D65,$AH$24:$AM$35,6,FALSE))*VLOOKUP($D65,$AH$24:$AM$35,IF(($G65-$B$2)/365&lt;1,4,5),FALSE),0)</f>
        <v>-6.6692295842925007E-8</v>
      </c>
      <c r="AF65" s="113">
        <f>-IF($X65&lt;0,$X65*(1-VLOOKUP($AB65,$AH$15:$AM$21,6,FALSE))*VLOOKUP($AB65,$AH$15:$AM$21,5,FALSE),0)</f>
        <v>0</v>
      </c>
      <c r="AG65" s="102"/>
      <c r="AH65" s="43"/>
      <c r="AI65" s="43"/>
      <c r="AJ65" s="43"/>
      <c r="AK65" s="43"/>
      <c r="AL65" s="43"/>
      <c r="AM65" s="43"/>
      <c r="AN65" s="43"/>
    </row>
    <row r="66" spans="1:40" s="101" customFormat="1" ht="15.75" x14ac:dyDescent="0.2">
      <c r="A66" s="162">
        <v>2015</v>
      </c>
      <c r="B66" s="162" t="s">
        <v>80</v>
      </c>
      <c r="C66" s="162">
        <v>279</v>
      </c>
      <c r="D66" s="162" t="s">
        <v>40</v>
      </c>
      <c r="E66" s="163">
        <v>41880</v>
      </c>
      <c r="F66" s="163">
        <v>42304</v>
      </c>
      <c r="G66" s="163">
        <v>42306</v>
      </c>
      <c r="H66" s="162" t="s">
        <v>24</v>
      </c>
      <c r="I66" s="162" t="s">
        <v>29</v>
      </c>
      <c r="J66" s="162" t="s">
        <v>26</v>
      </c>
      <c r="K66" s="218">
        <v>13219284.6034215</v>
      </c>
      <c r="L66" s="162" t="s">
        <v>24</v>
      </c>
      <c r="M66" s="162" t="s">
        <v>25</v>
      </c>
      <c r="N66" s="162" t="s">
        <v>36</v>
      </c>
      <c r="O66" s="217">
        <v>-17000000</v>
      </c>
      <c r="P66" s="162" t="s">
        <v>37</v>
      </c>
      <c r="Q66" s="164">
        <v>1.286</v>
      </c>
      <c r="R66" s="164"/>
      <c r="S66" s="218"/>
      <c r="T66" s="218">
        <v>0</v>
      </c>
      <c r="U66" s="162"/>
      <c r="V66" s="164">
        <v>1.1203000000000001</v>
      </c>
      <c r="W66" s="164">
        <v>1.1207948816145867</v>
      </c>
      <c r="X66" s="217">
        <v>-1948907.1943418963</v>
      </c>
      <c r="Y66" s="261"/>
      <c r="Z66" s="217">
        <v>-1948521.9942588042</v>
      </c>
      <c r="AA66" s="217">
        <v>-385.20008309208788</v>
      </c>
      <c r="AB66" s="101">
        <v>18</v>
      </c>
      <c r="AC66" s="162" t="s">
        <v>31</v>
      </c>
      <c r="AD66" s="96"/>
      <c r="AE66" s="113">
        <f>-IF($X66&gt;0,$X66*(1-VLOOKUP($D66,$AH$24:$AM$35,6,FALSE))*VLOOKUP($D66,$AH$24:$AM$35,IF(($G66-$B$2)/365&lt;1,4,5),FALSE),0)</f>
        <v>0</v>
      </c>
      <c r="AF66" s="113">
        <f>-IF($X66&lt;0,$X66*(1-VLOOKUP($AB66,$AH$15:$AM$21,6,FALSE))*VLOOKUP($AB66,$AH$15:$AM$21,5,FALSE),0)</f>
        <v>7016.0658996308257</v>
      </c>
      <c r="AG66" s="102"/>
      <c r="AH66" s="43"/>
      <c r="AI66" s="43"/>
      <c r="AJ66" s="43"/>
      <c r="AK66" s="43"/>
      <c r="AL66" s="43"/>
      <c r="AM66" s="43"/>
      <c r="AN66" s="43"/>
    </row>
    <row r="67" spans="1:40" s="101" customFormat="1" ht="15.75" x14ac:dyDescent="0.2">
      <c r="A67" s="162">
        <v>2015</v>
      </c>
      <c r="B67" s="162" t="s">
        <v>80</v>
      </c>
      <c r="C67" s="162">
        <v>280</v>
      </c>
      <c r="D67" s="162" t="s">
        <v>40</v>
      </c>
      <c r="E67" s="163">
        <v>41880</v>
      </c>
      <c r="F67" s="163">
        <v>42304</v>
      </c>
      <c r="G67" s="163">
        <v>42306</v>
      </c>
      <c r="H67" s="162" t="s">
        <v>24</v>
      </c>
      <c r="I67" s="162" t="s">
        <v>29</v>
      </c>
      <c r="J67" s="162" t="s">
        <v>26</v>
      </c>
      <c r="K67" s="218">
        <v>12801204.8192771</v>
      </c>
      <c r="L67" s="162" t="s">
        <v>24</v>
      </c>
      <c r="M67" s="162" t="s">
        <v>25</v>
      </c>
      <c r="N67" s="162" t="s">
        <v>36</v>
      </c>
      <c r="O67" s="217">
        <v>-17000000</v>
      </c>
      <c r="P67" s="162" t="s">
        <v>37</v>
      </c>
      <c r="Q67" s="164">
        <v>1.3280000000000001</v>
      </c>
      <c r="R67" s="164">
        <v>1.286</v>
      </c>
      <c r="S67" s="218"/>
      <c r="T67" s="218">
        <v>0</v>
      </c>
      <c r="U67" s="162"/>
      <c r="V67" s="164">
        <v>1.1203000000000001</v>
      </c>
      <c r="W67" s="164">
        <v>1.1207948816145867</v>
      </c>
      <c r="X67" s="217">
        <v>-417977.28531950235</v>
      </c>
      <c r="Y67" s="261"/>
      <c r="Z67" s="218">
        <v>0</v>
      </c>
      <c r="AA67" s="217">
        <v>-417977.28531950235</v>
      </c>
      <c r="AB67" s="101">
        <v>18</v>
      </c>
      <c r="AC67" s="162" t="s">
        <v>31</v>
      </c>
      <c r="AD67" s="96"/>
      <c r="AE67" s="113">
        <f>-IF($X67&gt;0,$X67*(1-VLOOKUP($D67,$AH$24:$AM$35,6,FALSE))*VLOOKUP($D67,$AH$24:$AM$35,IF(($G67-$B$2)/365&lt;1,4,5),FALSE),0)</f>
        <v>0</v>
      </c>
      <c r="AF67" s="113">
        <f>-IF($X67&lt;0,$X67*(1-VLOOKUP($AB67,$AH$15:$AM$21,6,FALSE))*VLOOKUP($AB67,$AH$15:$AM$21,5,FALSE),0)</f>
        <v>1504.7182271502083</v>
      </c>
      <c r="AG67" s="102"/>
      <c r="AH67" s="43"/>
      <c r="AI67" s="43"/>
      <c r="AJ67" s="43"/>
      <c r="AK67" s="43"/>
      <c r="AL67" s="43"/>
      <c r="AM67" s="43"/>
      <c r="AN67" s="43"/>
    </row>
    <row r="68" spans="1:40" s="101" customFormat="1" ht="15.75" x14ac:dyDescent="0.2">
      <c r="A68" s="162">
        <v>2015</v>
      </c>
      <c r="B68" s="162" t="s">
        <v>81</v>
      </c>
      <c r="C68" s="162">
        <v>281</v>
      </c>
      <c r="D68" s="162" t="s">
        <v>40</v>
      </c>
      <c r="E68" s="163">
        <v>41880</v>
      </c>
      <c r="F68" s="163">
        <v>42304</v>
      </c>
      <c r="G68" s="163">
        <v>42306</v>
      </c>
      <c r="H68" s="162" t="s">
        <v>30</v>
      </c>
      <c r="I68" s="162" t="s">
        <v>25</v>
      </c>
      <c r="J68" s="162" t="s">
        <v>26</v>
      </c>
      <c r="K68" s="218">
        <v>2602230.48327138</v>
      </c>
      <c r="L68" s="162" t="s">
        <v>30</v>
      </c>
      <c r="M68" s="162" t="s">
        <v>29</v>
      </c>
      <c r="N68" s="162" t="s">
        <v>36</v>
      </c>
      <c r="O68" s="217">
        <v>-3500000</v>
      </c>
      <c r="P68" s="162" t="s">
        <v>37</v>
      </c>
      <c r="Q68" s="164">
        <v>1.345</v>
      </c>
      <c r="R68" s="164"/>
      <c r="S68" s="218"/>
      <c r="T68" s="218">
        <v>0</v>
      </c>
      <c r="U68" s="162"/>
      <c r="V68" s="164">
        <v>1.1203000000000001</v>
      </c>
      <c r="W68" s="164">
        <v>1.1207948816145867</v>
      </c>
      <c r="X68" s="218">
        <v>2.3115769008738094E-6</v>
      </c>
      <c r="Y68" s="260">
        <v>-487299.74581032846</v>
      </c>
      <c r="Z68" s="218">
        <v>0</v>
      </c>
      <c r="AA68" s="218">
        <v>2.3115769008738094E-6</v>
      </c>
      <c r="AB68" s="101">
        <v>18</v>
      </c>
      <c r="AC68" s="162" t="s">
        <v>31</v>
      </c>
      <c r="AD68" s="96"/>
      <c r="AE68" s="113">
        <f>-IF($X68&gt;0,$X68*(1-VLOOKUP($D68,$AH$24:$AM$35,6,FALSE))*VLOOKUP($D68,$AH$24:$AM$35,IF(($G68-$B$2)/365&lt;1,4,5),FALSE),0)</f>
        <v>-1.3730766791190428E-8</v>
      </c>
      <c r="AF68" s="113">
        <f>-IF($X68&lt;0,$X68*(1-VLOOKUP($AB68,$AH$15:$AM$21,6,FALSE))*VLOOKUP($AB68,$AH$15:$AM$21,5,FALSE),0)</f>
        <v>0</v>
      </c>
      <c r="AG68" s="102"/>
      <c r="AH68" s="43"/>
      <c r="AI68" s="43"/>
      <c r="AJ68" s="43"/>
      <c r="AK68" s="43"/>
      <c r="AL68" s="43"/>
      <c r="AM68" s="43"/>
      <c r="AN68" s="43"/>
    </row>
    <row r="69" spans="1:40" s="101" customFormat="1" ht="15.75" x14ac:dyDescent="0.2">
      <c r="A69" s="162">
        <v>2015</v>
      </c>
      <c r="B69" s="162" t="s">
        <v>81</v>
      </c>
      <c r="C69" s="162">
        <v>282</v>
      </c>
      <c r="D69" s="162" t="s">
        <v>40</v>
      </c>
      <c r="E69" s="163">
        <v>41880</v>
      </c>
      <c r="F69" s="163">
        <v>42304</v>
      </c>
      <c r="G69" s="163">
        <v>42306</v>
      </c>
      <c r="H69" s="162" t="s">
        <v>24</v>
      </c>
      <c r="I69" s="162" t="s">
        <v>29</v>
      </c>
      <c r="J69" s="162" t="s">
        <v>26</v>
      </c>
      <c r="K69" s="218">
        <v>2721617.4183514798</v>
      </c>
      <c r="L69" s="162" t="s">
        <v>24</v>
      </c>
      <c r="M69" s="162" t="s">
        <v>25</v>
      </c>
      <c r="N69" s="162" t="s">
        <v>36</v>
      </c>
      <c r="O69" s="217">
        <v>-3500000</v>
      </c>
      <c r="P69" s="162" t="s">
        <v>37</v>
      </c>
      <c r="Q69" s="164">
        <v>1.286</v>
      </c>
      <c r="R69" s="164"/>
      <c r="S69" s="218"/>
      <c r="T69" s="218">
        <v>0</v>
      </c>
      <c r="U69" s="162"/>
      <c r="V69" s="164">
        <v>1.1203000000000001</v>
      </c>
      <c r="W69" s="164">
        <v>1.1207948816145867</v>
      </c>
      <c r="X69" s="217">
        <v>-401245.59883509547</v>
      </c>
      <c r="Y69" s="261"/>
      <c r="Z69" s="217">
        <v>-401166.29293563589</v>
      </c>
      <c r="AA69" s="217">
        <v>-79.305899459577631</v>
      </c>
      <c r="AB69" s="101">
        <v>18</v>
      </c>
      <c r="AC69" s="162" t="s">
        <v>31</v>
      </c>
      <c r="AD69" s="96"/>
      <c r="AE69" s="113">
        <f>-IF($X69&gt;0,$X69*(1-VLOOKUP($D69,$AH$24:$AM$35,6,FALSE))*VLOOKUP($D69,$AH$24:$AM$35,IF(($G69-$B$2)/365&lt;1,4,5),FALSE),0)</f>
        <v>0</v>
      </c>
      <c r="AF69" s="113">
        <f>-IF($X69&lt;0,$X69*(1-VLOOKUP($AB69,$AH$15:$AM$21,6,FALSE))*VLOOKUP($AB69,$AH$15:$AM$21,5,FALSE),0)</f>
        <v>1444.4841558063436</v>
      </c>
      <c r="AG69" s="102"/>
      <c r="AH69" s="45"/>
      <c r="AI69" s="43"/>
      <c r="AJ69" s="43"/>
      <c r="AK69" s="43"/>
      <c r="AL69" s="43"/>
      <c r="AM69" s="43"/>
      <c r="AN69" s="43"/>
    </row>
    <row r="70" spans="1:40" s="101" customFormat="1" ht="15.75" x14ac:dyDescent="0.2">
      <c r="A70" s="162">
        <v>2015</v>
      </c>
      <c r="B70" s="162" t="s">
        <v>81</v>
      </c>
      <c r="C70" s="162">
        <v>283</v>
      </c>
      <c r="D70" s="162" t="s">
        <v>40</v>
      </c>
      <c r="E70" s="163">
        <v>41880</v>
      </c>
      <c r="F70" s="163">
        <v>42304</v>
      </c>
      <c r="G70" s="163">
        <v>42306</v>
      </c>
      <c r="H70" s="162" t="s">
        <v>24</v>
      </c>
      <c r="I70" s="162" t="s">
        <v>29</v>
      </c>
      <c r="J70" s="162" t="s">
        <v>26</v>
      </c>
      <c r="K70" s="218">
        <v>2635542.1686747</v>
      </c>
      <c r="L70" s="162" t="s">
        <v>24</v>
      </c>
      <c r="M70" s="162" t="s">
        <v>25</v>
      </c>
      <c r="N70" s="162" t="s">
        <v>36</v>
      </c>
      <c r="O70" s="217">
        <v>-3500000</v>
      </c>
      <c r="P70" s="162" t="s">
        <v>37</v>
      </c>
      <c r="Q70" s="164">
        <v>1.3280000000000001</v>
      </c>
      <c r="R70" s="164">
        <v>1.286</v>
      </c>
      <c r="S70" s="218"/>
      <c r="T70" s="218">
        <v>0</v>
      </c>
      <c r="U70" s="162"/>
      <c r="V70" s="164">
        <v>1.1203000000000001</v>
      </c>
      <c r="W70" s="164">
        <v>1.1207948816145867</v>
      </c>
      <c r="X70" s="217">
        <v>-86054.146977544602</v>
      </c>
      <c r="Y70" s="261"/>
      <c r="Z70" s="218">
        <v>0</v>
      </c>
      <c r="AA70" s="217">
        <v>-86054.146977544602</v>
      </c>
      <c r="AB70" s="101">
        <v>18</v>
      </c>
      <c r="AC70" s="162" t="s">
        <v>31</v>
      </c>
      <c r="AD70" s="96"/>
      <c r="AE70" s="113">
        <f>-IF($X70&gt;0,$X70*(1-VLOOKUP($D70,$AH$24:$AM$35,6,FALSE))*VLOOKUP($D70,$AH$24:$AM$35,IF(($G70-$B$2)/365&lt;1,4,5),FALSE),0)</f>
        <v>0</v>
      </c>
      <c r="AF70" s="113">
        <f>-IF($X70&lt;0,$X70*(1-VLOOKUP($AB70,$AH$15:$AM$21,6,FALSE))*VLOOKUP($AB70,$AH$15:$AM$21,5,FALSE),0)</f>
        <v>309.79492911916054</v>
      </c>
      <c r="AG70" s="102"/>
      <c r="AH70" s="43"/>
      <c r="AI70" s="43"/>
      <c r="AJ70" s="43"/>
      <c r="AK70" s="43"/>
      <c r="AL70" s="43"/>
      <c r="AM70" s="43"/>
      <c r="AN70" s="43"/>
    </row>
    <row r="71" spans="1:40" s="101" customFormat="1" ht="15.75" x14ac:dyDescent="0.2">
      <c r="A71" s="162">
        <v>2015</v>
      </c>
      <c r="B71" s="162" t="s">
        <v>82</v>
      </c>
      <c r="C71" s="162">
        <v>284</v>
      </c>
      <c r="D71" s="162" t="s">
        <v>40</v>
      </c>
      <c r="E71" s="163">
        <v>41880</v>
      </c>
      <c r="F71" s="163">
        <v>42304</v>
      </c>
      <c r="G71" s="163">
        <v>42306</v>
      </c>
      <c r="H71" s="162" t="s">
        <v>30</v>
      </c>
      <c r="I71" s="162" t="s">
        <v>25</v>
      </c>
      <c r="J71" s="162" t="s">
        <v>26</v>
      </c>
      <c r="K71" s="218">
        <v>2230483.2713754601</v>
      </c>
      <c r="L71" s="162" t="s">
        <v>30</v>
      </c>
      <c r="M71" s="162" t="s">
        <v>29</v>
      </c>
      <c r="N71" s="162" t="s">
        <v>36</v>
      </c>
      <c r="O71" s="217">
        <v>-3000000</v>
      </c>
      <c r="P71" s="162" t="s">
        <v>37</v>
      </c>
      <c r="Q71" s="164">
        <v>1.345</v>
      </c>
      <c r="R71" s="164"/>
      <c r="S71" s="218"/>
      <c r="T71" s="218">
        <v>0</v>
      </c>
      <c r="U71" s="162"/>
      <c r="V71" s="164">
        <v>1.1203000000000001</v>
      </c>
      <c r="W71" s="164">
        <v>1.1207948816145867</v>
      </c>
      <c r="X71" s="218">
        <v>1.9813516293204008E-6</v>
      </c>
      <c r="Y71" s="260">
        <v>-417685.4964088524</v>
      </c>
      <c r="Z71" s="218">
        <v>0</v>
      </c>
      <c r="AA71" s="218">
        <v>1.9813516293204008E-6</v>
      </c>
      <c r="AB71" s="101">
        <v>18</v>
      </c>
      <c r="AC71" s="162" t="s">
        <v>31</v>
      </c>
      <c r="AD71" s="96"/>
      <c r="AE71" s="113">
        <f>-IF($X71&gt;0,$X71*(1-VLOOKUP($D71,$AH$24:$AM$35,6,FALSE))*VLOOKUP($D71,$AH$24:$AM$35,IF(($G71-$B$2)/365&lt;1,4,5),FALSE),0)</f>
        <v>-1.1769228678163181E-8</v>
      </c>
      <c r="AF71" s="113">
        <f>-IF($X71&lt;0,$X71*(1-VLOOKUP($AB71,$AH$15:$AM$21,6,FALSE))*VLOOKUP($AB71,$AH$15:$AM$21,5,FALSE),0)</f>
        <v>0</v>
      </c>
      <c r="AG71" s="102"/>
      <c r="AH71" s="43"/>
      <c r="AI71" s="43"/>
      <c r="AJ71" s="43"/>
      <c r="AK71" s="43"/>
      <c r="AL71" s="43"/>
      <c r="AM71" s="43"/>
      <c r="AN71" s="43"/>
    </row>
    <row r="72" spans="1:40" s="101" customFormat="1" ht="15.75" x14ac:dyDescent="0.2">
      <c r="A72" s="162">
        <v>2015</v>
      </c>
      <c r="B72" s="162" t="s">
        <v>82</v>
      </c>
      <c r="C72" s="162">
        <v>285</v>
      </c>
      <c r="D72" s="162" t="s">
        <v>40</v>
      </c>
      <c r="E72" s="163">
        <v>41880</v>
      </c>
      <c r="F72" s="163">
        <v>42304</v>
      </c>
      <c r="G72" s="163">
        <v>42306</v>
      </c>
      <c r="H72" s="162" t="s">
        <v>24</v>
      </c>
      <c r="I72" s="162" t="s">
        <v>29</v>
      </c>
      <c r="J72" s="162" t="s">
        <v>26</v>
      </c>
      <c r="K72" s="218">
        <v>2332814.93001555</v>
      </c>
      <c r="L72" s="162" t="s">
        <v>24</v>
      </c>
      <c r="M72" s="162" t="s">
        <v>25</v>
      </c>
      <c r="N72" s="162" t="s">
        <v>36</v>
      </c>
      <c r="O72" s="217">
        <v>-3000000</v>
      </c>
      <c r="P72" s="162" t="s">
        <v>37</v>
      </c>
      <c r="Q72" s="164">
        <v>1.286</v>
      </c>
      <c r="R72" s="164"/>
      <c r="S72" s="218"/>
      <c r="T72" s="218">
        <v>0</v>
      </c>
      <c r="U72" s="162"/>
      <c r="V72" s="164">
        <v>1.1203000000000001</v>
      </c>
      <c r="W72" s="164">
        <v>1.1207948816145867</v>
      </c>
      <c r="X72" s="217">
        <v>-343924.79900150979</v>
      </c>
      <c r="Y72" s="261"/>
      <c r="Z72" s="217">
        <v>-343856.82251625974</v>
      </c>
      <c r="AA72" s="217">
        <v>-67.976485250052065</v>
      </c>
      <c r="AB72" s="101">
        <v>18</v>
      </c>
      <c r="AC72" s="162" t="s">
        <v>31</v>
      </c>
      <c r="AD72" s="96"/>
      <c r="AE72" s="113">
        <f>-IF($X72&gt;0,$X72*(1-VLOOKUP($D72,$AH$24:$AM$35,6,FALSE))*VLOOKUP($D72,$AH$24:$AM$35,IF(($G72-$B$2)/365&lt;1,4,5),FALSE),0)</f>
        <v>0</v>
      </c>
      <c r="AF72" s="113">
        <f>-IF($X72&lt;0,$X72*(1-VLOOKUP($AB72,$AH$15:$AM$21,6,FALSE))*VLOOKUP($AB72,$AH$15:$AM$21,5,FALSE),0)</f>
        <v>1238.1292764054351</v>
      </c>
      <c r="AG72" s="102"/>
      <c r="AH72" s="43"/>
      <c r="AI72" s="43"/>
      <c r="AJ72" s="43"/>
      <c r="AK72" s="43"/>
      <c r="AL72" s="43"/>
      <c r="AM72" s="43"/>
      <c r="AN72" s="43"/>
    </row>
    <row r="73" spans="1:40" s="101" customFormat="1" ht="15.75" x14ac:dyDescent="0.2">
      <c r="A73" s="162">
        <v>2015</v>
      </c>
      <c r="B73" s="162" t="s">
        <v>82</v>
      </c>
      <c r="C73" s="162">
        <v>286</v>
      </c>
      <c r="D73" s="162" t="s">
        <v>40</v>
      </c>
      <c r="E73" s="163">
        <v>41880</v>
      </c>
      <c r="F73" s="163">
        <v>42304</v>
      </c>
      <c r="G73" s="163">
        <v>42306</v>
      </c>
      <c r="H73" s="162" t="s">
        <v>24</v>
      </c>
      <c r="I73" s="162" t="s">
        <v>29</v>
      </c>
      <c r="J73" s="162" t="s">
        <v>26</v>
      </c>
      <c r="K73" s="218">
        <v>2259036.1445783102</v>
      </c>
      <c r="L73" s="162" t="s">
        <v>24</v>
      </c>
      <c r="M73" s="162" t="s">
        <v>25</v>
      </c>
      <c r="N73" s="162" t="s">
        <v>36</v>
      </c>
      <c r="O73" s="217">
        <v>-3000000</v>
      </c>
      <c r="P73" s="162" t="s">
        <v>37</v>
      </c>
      <c r="Q73" s="164">
        <v>1.3280000000000001</v>
      </c>
      <c r="R73" s="164">
        <v>1.286</v>
      </c>
      <c r="S73" s="218"/>
      <c r="T73" s="218">
        <v>0</v>
      </c>
      <c r="U73" s="162"/>
      <c r="V73" s="164">
        <v>1.1203000000000001</v>
      </c>
      <c r="W73" s="164">
        <v>1.1207948816145867</v>
      </c>
      <c r="X73" s="217">
        <v>-73760.697409323941</v>
      </c>
      <c r="Y73" s="261"/>
      <c r="Z73" s="218">
        <v>0</v>
      </c>
      <c r="AA73" s="217">
        <v>-73760.697409323941</v>
      </c>
      <c r="AB73" s="101">
        <v>18</v>
      </c>
      <c r="AC73" s="162" t="s">
        <v>31</v>
      </c>
      <c r="AD73" s="96"/>
      <c r="AE73" s="113">
        <f>-IF($X73&gt;0,$X73*(1-VLOOKUP($D73,$AH$24:$AM$35,6,FALSE))*VLOOKUP($D73,$AH$24:$AM$35,IF(($G73-$B$2)/365&lt;1,4,5),FALSE),0)</f>
        <v>0</v>
      </c>
      <c r="AF73" s="113">
        <f>-IF($X73&lt;0,$X73*(1-VLOOKUP($AB73,$AH$15:$AM$21,6,FALSE))*VLOOKUP($AB73,$AH$15:$AM$21,5,FALSE),0)</f>
        <v>265.53851067356618</v>
      </c>
      <c r="AG73" s="102"/>
      <c r="AH73" s="43"/>
      <c r="AI73" s="43"/>
      <c r="AJ73" s="43"/>
      <c r="AK73" s="43"/>
      <c r="AL73" s="43"/>
      <c r="AM73" s="43"/>
      <c r="AN73" s="43"/>
    </row>
    <row r="74" spans="1:40" s="101" customFormat="1" ht="15.75" x14ac:dyDescent="0.2">
      <c r="A74" s="162">
        <v>2015</v>
      </c>
      <c r="B74" s="162" t="s">
        <v>83</v>
      </c>
      <c r="C74" s="162">
        <v>287</v>
      </c>
      <c r="D74" s="162" t="s">
        <v>40</v>
      </c>
      <c r="E74" s="163">
        <v>41880</v>
      </c>
      <c r="F74" s="163">
        <v>42304</v>
      </c>
      <c r="G74" s="163">
        <v>42306</v>
      </c>
      <c r="H74" s="162" t="s">
        <v>30</v>
      </c>
      <c r="I74" s="162" t="s">
        <v>25</v>
      </c>
      <c r="J74" s="162" t="s">
        <v>26</v>
      </c>
      <c r="K74" s="218">
        <v>5576208.1784386598</v>
      </c>
      <c r="L74" s="162" t="s">
        <v>30</v>
      </c>
      <c r="M74" s="162" t="s">
        <v>29</v>
      </c>
      <c r="N74" s="162" t="s">
        <v>36</v>
      </c>
      <c r="O74" s="217">
        <v>-7500000</v>
      </c>
      <c r="P74" s="162" t="s">
        <v>37</v>
      </c>
      <c r="Q74" s="164">
        <v>1.345</v>
      </c>
      <c r="R74" s="164"/>
      <c r="S74" s="218"/>
      <c r="T74" s="218">
        <v>0</v>
      </c>
      <c r="U74" s="162"/>
      <c r="V74" s="164">
        <v>1.1203000000000001</v>
      </c>
      <c r="W74" s="164">
        <v>1.1207948816145867</v>
      </c>
      <c r="X74" s="218">
        <v>4.9533790733010106E-6</v>
      </c>
      <c r="Y74" s="260">
        <v>-1044213.7410221316</v>
      </c>
      <c r="Z74" s="218">
        <v>0</v>
      </c>
      <c r="AA74" s="218">
        <v>4.9533790733010106E-6</v>
      </c>
      <c r="AB74" s="101">
        <v>18</v>
      </c>
      <c r="AC74" s="162" t="s">
        <v>31</v>
      </c>
      <c r="AD74" s="96"/>
      <c r="AE74" s="113">
        <f>-IF($X74&gt;0,$X74*(1-VLOOKUP($D74,$AH$24:$AM$35,6,FALSE))*VLOOKUP($D74,$AH$24:$AM$35,IF(($G74-$B$2)/365&lt;1,4,5),FALSE),0)</f>
        <v>-2.9423071695408006E-8</v>
      </c>
      <c r="AF74" s="113">
        <f>-IF($X74&lt;0,$X74*(1-VLOOKUP($AB74,$AH$15:$AM$21,6,FALSE))*VLOOKUP($AB74,$AH$15:$AM$21,5,FALSE),0)</f>
        <v>0</v>
      </c>
      <c r="AG74" s="102"/>
      <c r="AH74" s="43"/>
      <c r="AI74" s="43"/>
      <c r="AJ74" s="43"/>
      <c r="AK74" s="43"/>
      <c r="AL74" s="43"/>
      <c r="AM74" s="43"/>
      <c r="AN74" s="43"/>
    </row>
    <row r="75" spans="1:40" s="101" customFormat="1" ht="15.75" x14ac:dyDescent="0.2">
      <c r="A75" s="162">
        <v>2015</v>
      </c>
      <c r="B75" s="162" t="s">
        <v>83</v>
      </c>
      <c r="C75" s="162">
        <v>288</v>
      </c>
      <c r="D75" s="162" t="s">
        <v>40</v>
      </c>
      <c r="E75" s="163">
        <v>41880</v>
      </c>
      <c r="F75" s="163">
        <v>42304</v>
      </c>
      <c r="G75" s="163">
        <v>42306</v>
      </c>
      <c r="H75" s="162" t="s">
        <v>24</v>
      </c>
      <c r="I75" s="162" t="s">
        <v>29</v>
      </c>
      <c r="J75" s="162" t="s">
        <v>26</v>
      </c>
      <c r="K75" s="218">
        <v>5832037.3250388801</v>
      </c>
      <c r="L75" s="162" t="s">
        <v>24</v>
      </c>
      <c r="M75" s="162" t="s">
        <v>25</v>
      </c>
      <c r="N75" s="162" t="s">
        <v>36</v>
      </c>
      <c r="O75" s="217">
        <v>-7500000</v>
      </c>
      <c r="P75" s="162" t="s">
        <v>37</v>
      </c>
      <c r="Q75" s="164">
        <v>1.286</v>
      </c>
      <c r="R75" s="164"/>
      <c r="S75" s="218"/>
      <c r="T75" s="218">
        <v>0</v>
      </c>
      <c r="U75" s="162"/>
      <c r="V75" s="164">
        <v>1.1203000000000001</v>
      </c>
      <c r="W75" s="164">
        <v>1.1207948816145867</v>
      </c>
      <c r="X75" s="217">
        <v>-859811.99750377517</v>
      </c>
      <c r="Y75" s="261"/>
      <c r="Z75" s="217">
        <v>-859642.05629064888</v>
      </c>
      <c r="AA75" s="217">
        <v>-169.94121312629431</v>
      </c>
      <c r="AB75" s="101">
        <v>18</v>
      </c>
      <c r="AC75" s="162" t="s">
        <v>31</v>
      </c>
      <c r="AD75" s="96"/>
      <c r="AE75" s="113">
        <f>-IF($X75&gt;0,$X75*(1-VLOOKUP($D75,$AH$24:$AM$35,6,FALSE))*VLOOKUP($D75,$AH$24:$AM$35,IF(($G75-$B$2)/365&lt;1,4,5),FALSE),0)</f>
        <v>0</v>
      </c>
      <c r="AF75" s="113">
        <f>-IF($X75&lt;0,$X75*(1-VLOOKUP($AB75,$AH$15:$AM$21,6,FALSE))*VLOOKUP($AB75,$AH$15:$AM$21,5,FALSE),0)</f>
        <v>3095.3231910135905</v>
      </c>
      <c r="AG75" s="102"/>
      <c r="AH75" s="43"/>
      <c r="AI75" s="43"/>
      <c r="AJ75" s="43"/>
      <c r="AK75" s="43"/>
      <c r="AL75" s="43"/>
      <c r="AM75" s="43"/>
      <c r="AN75" s="43"/>
    </row>
    <row r="76" spans="1:40" s="101" customFormat="1" ht="15.75" x14ac:dyDescent="0.2">
      <c r="A76" s="162">
        <v>2015</v>
      </c>
      <c r="B76" s="162" t="s">
        <v>83</v>
      </c>
      <c r="C76" s="162">
        <v>289</v>
      </c>
      <c r="D76" s="162" t="s">
        <v>40</v>
      </c>
      <c r="E76" s="163">
        <v>41880</v>
      </c>
      <c r="F76" s="163">
        <v>42304</v>
      </c>
      <c r="G76" s="163">
        <v>42306</v>
      </c>
      <c r="H76" s="162" t="s">
        <v>24</v>
      </c>
      <c r="I76" s="162" t="s">
        <v>29</v>
      </c>
      <c r="J76" s="162" t="s">
        <v>26</v>
      </c>
      <c r="K76" s="218">
        <v>5647590.3614457799</v>
      </c>
      <c r="L76" s="162" t="s">
        <v>24</v>
      </c>
      <c r="M76" s="162" t="s">
        <v>25</v>
      </c>
      <c r="N76" s="162" t="s">
        <v>36</v>
      </c>
      <c r="O76" s="217">
        <v>-7500000</v>
      </c>
      <c r="P76" s="162" t="s">
        <v>37</v>
      </c>
      <c r="Q76" s="164">
        <v>1.3280000000000001</v>
      </c>
      <c r="R76" s="164">
        <v>1.286</v>
      </c>
      <c r="S76" s="218"/>
      <c r="T76" s="218">
        <v>0</v>
      </c>
      <c r="U76" s="162"/>
      <c r="V76" s="164">
        <v>1.1203000000000001</v>
      </c>
      <c r="W76" s="164">
        <v>1.1207948816145867</v>
      </c>
      <c r="X76" s="217">
        <v>-184401.74352330985</v>
      </c>
      <c r="Y76" s="261"/>
      <c r="Z76" s="218">
        <v>0</v>
      </c>
      <c r="AA76" s="217">
        <v>-184401.74352330985</v>
      </c>
      <c r="AB76" s="101">
        <v>18</v>
      </c>
      <c r="AC76" s="162" t="s">
        <v>31</v>
      </c>
      <c r="AD76" s="96"/>
      <c r="AE76" s="113">
        <f>-IF($X76&gt;0,$X76*(1-VLOOKUP($D76,$AH$24:$AM$35,6,FALSE))*VLOOKUP($D76,$AH$24:$AM$35,IF(($G76-$B$2)/365&lt;1,4,5),FALSE),0)</f>
        <v>0</v>
      </c>
      <c r="AF76" s="113">
        <f>-IF($X76&lt;0,$X76*(1-VLOOKUP($AB76,$AH$15:$AM$21,6,FALSE))*VLOOKUP($AB76,$AH$15:$AM$21,5,FALSE),0)</f>
        <v>663.84627668391545</v>
      </c>
      <c r="AG76" s="102"/>
      <c r="AH76" s="43"/>
      <c r="AI76" s="43"/>
      <c r="AJ76" s="43"/>
      <c r="AK76" s="43"/>
      <c r="AL76" s="43"/>
      <c r="AM76" s="43"/>
      <c r="AN76" s="43"/>
    </row>
    <row r="77" spans="1:40" s="101" customFormat="1" ht="15.75" x14ac:dyDescent="0.2">
      <c r="A77" s="162">
        <v>2015</v>
      </c>
      <c r="B77" s="162" t="s">
        <v>84</v>
      </c>
      <c r="C77" s="162">
        <v>290</v>
      </c>
      <c r="D77" s="162" t="s">
        <v>40</v>
      </c>
      <c r="E77" s="163">
        <v>41886</v>
      </c>
      <c r="F77" s="163">
        <v>42366</v>
      </c>
      <c r="G77" s="163">
        <v>42368</v>
      </c>
      <c r="H77" s="162" t="s">
        <v>30</v>
      </c>
      <c r="I77" s="162" t="s">
        <v>25</v>
      </c>
      <c r="J77" s="162" t="s">
        <v>26</v>
      </c>
      <c r="K77" s="218">
        <v>2611940.2985074599</v>
      </c>
      <c r="L77" s="162" t="s">
        <v>30</v>
      </c>
      <c r="M77" s="162" t="s">
        <v>29</v>
      </c>
      <c r="N77" s="162" t="s">
        <v>36</v>
      </c>
      <c r="O77" s="217">
        <v>-3500000</v>
      </c>
      <c r="P77" s="162" t="s">
        <v>37</v>
      </c>
      <c r="Q77" s="164">
        <v>1.34</v>
      </c>
      <c r="R77" s="164"/>
      <c r="S77" s="218"/>
      <c r="T77" s="218">
        <v>0</v>
      </c>
      <c r="U77" s="162"/>
      <c r="V77" s="164">
        <v>1.1203000000000001</v>
      </c>
      <c r="W77" s="164">
        <v>1.1220187141139364</v>
      </c>
      <c r="X77" s="218">
        <v>6.5536469247764186</v>
      </c>
      <c r="Y77" s="260">
        <v>-447265.7058252336</v>
      </c>
      <c r="Z77" s="218">
        <v>0</v>
      </c>
      <c r="AA77" s="218">
        <v>6.5536469247764186</v>
      </c>
      <c r="AB77" s="101">
        <v>18</v>
      </c>
      <c r="AC77" s="162" t="s">
        <v>31</v>
      </c>
      <c r="AD77" s="96"/>
      <c r="AE77" s="113">
        <f>-IF($X77&gt;0,$X77*(1-VLOOKUP($D77,$AH$24:$AM$35,6,FALSE))*VLOOKUP($D77,$AH$24:$AM$35,IF(($G77-$B$2)/365&lt;1,4,5),FALSE),0)</f>
        <v>-3.8928662733171929E-2</v>
      </c>
      <c r="AF77" s="113">
        <f>-IF($X77&lt;0,$X77*(1-VLOOKUP($AB77,$AH$15:$AM$21,6,FALSE))*VLOOKUP($AB77,$AH$15:$AM$21,5,FALSE),0)</f>
        <v>0</v>
      </c>
      <c r="AG77" s="102"/>
      <c r="AH77" s="43"/>
      <c r="AI77" s="43"/>
      <c r="AJ77" s="43"/>
      <c r="AK77" s="43"/>
      <c r="AL77" s="43"/>
      <c r="AM77" s="43"/>
      <c r="AN77" s="43"/>
    </row>
    <row r="78" spans="1:40" s="101" customFormat="1" ht="15.75" x14ac:dyDescent="0.2">
      <c r="A78" s="162">
        <v>2015</v>
      </c>
      <c r="B78" s="162" t="s">
        <v>84</v>
      </c>
      <c r="C78" s="162">
        <v>291</v>
      </c>
      <c r="D78" s="162" t="s">
        <v>40</v>
      </c>
      <c r="E78" s="163">
        <v>41886</v>
      </c>
      <c r="F78" s="163">
        <v>42366</v>
      </c>
      <c r="G78" s="163">
        <v>42368</v>
      </c>
      <c r="H78" s="162" t="s">
        <v>24</v>
      </c>
      <c r="I78" s="162" t="s">
        <v>29</v>
      </c>
      <c r="J78" s="162" t="s">
        <v>26</v>
      </c>
      <c r="K78" s="218">
        <v>2788844.6215139399</v>
      </c>
      <c r="L78" s="162" t="s">
        <v>24</v>
      </c>
      <c r="M78" s="162" t="s">
        <v>25</v>
      </c>
      <c r="N78" s="162" t="s">
        <v>36</v>
      </c>
      <c r="O78" s="217">
        <v>-3500000</v>
      </c>
      <c r="P78" s="162" t="s">
        <v>37</v>
      </c>
      <c r="Q78" s="164">
        <v>1.2549999999999999</v>
      </c>
      <c r="R78" s="164"/>
      <c r="S78" s="218"/>
      <c r="T78" s="218">
        <v>0</v>
      </c>
      <c r="U78" s="162"/>
      <c r="V78" s="164">
        <v>1.1203000000000001</v>
      </c>
      <c r="W78" s="164">
        <v>1.1220187141139364</v>
      </c>
      <c r="X78" s="217">
        <v>-331404.59606819507</v>
      </c>
      <c r="Y78" s="261"/>
      <c r="Z78" s="217">
        <v>-330532.93963838182</v>
      </c>
      <c r="AA78" s="217">
        <v>-871.65642981324345</v>
      </c>
      <c r="AB78" s="101">
        <v>18</v>
      </c>
      <c r="AC78" s="162" t="s">
        <v>31</v>
      </c>
      <c r="AD78" s="96"/>
      <c r="AE78" s="113">
        <f>-IF($X78&gt;0,$X78*(1-VLOOKUP($D78,$AH$24:$AM$35,6,FALSE))*VLOOKUP($D78,$AH$24:$AM$35,IF(($G78-$B$2)/365&lt;1,4,5),FALSE),0)</f>
        <v>0</v>
      </c>
      <c r="AF78" s="113">
        <f>-IF($X78&lt;0,$X78*(1-VLOOKUP($AB78,$AH$15:$AM$21,6,FALSE))*VLOOKUP($AB78,$AH$15:$AM$21,5,FALSE),0)</f>
        <v>1193.0565458455021</v>
      </c>
      <c r="AG78" s="102"/>
      <c r="AH78" s="43"/>
      <c r="AI78" s="43"/>
      <c r="AJ78" s="43"/>
      <c r="AK78" s="43"/>
      <c r="AL78" s="43"/>
      <c r="AM78" s="43"/>
      <c r="AN78" s="43"/>
    </row>
    <row r="79" spans="1:40" s="101" customFormat="1" ht="15.75" x14ac:dyDescent="0.2">
      <c r="A79" s="162">
        <v>2015</v>
      </c>
      <c r="B79" s="162" t="s">
        <v>84</v>
      </c>
      <c r="C79" s="162">
        <v>292</v>
      </c>
      <c r="D79" s="162" t="s">
        <v>40</v>
      </c>
      <c r="E79" s="163">
        <v>41886</v>
      </c>
      <c r="F79" s="163">
        <v>42366</v>
      </c>
      <c r="G79" s="163">
        <v>42368</v>
      </c>
      <c r="H79" s="162" t="s">
        <v>24</v>
      </c>
      <c r="I79" s="162" t="s">
        <v>29</v>
      </c>
      <c r="J79" s="162" t="s">
        <v>26</v>
      </c>
      <c r="K79" s="218">
        <v>2671755.7251908402</v>
      </c>
      <c r="L79" s="162" t="s">
        <v>24</v>
      </c>
      <c r="M79" s="162" t="s">
        <v>25</v>
      </c>
      <c r="N79" s="162" t="s">
        <v>36</v>
      </c>
      <c r="O79" s="217">
        <v>-3500000</v>
      </c>
      <c r="P79" s="162" t="s">
        <v>37</v>
      </c>
      <c r="Q79" s="164">
        <v>1.31</v>
      </c>
      <c r="R79" s="164">
        <v>1.2549999999999999</v>
      </c>
      <c r="S79" s="218"/>
      <c r="T79" s="218">
        <v>0</v>
      </c>
      <c r="U79" s="162"/>
      <c r="V79" s="164">
        <v>1.1203000000000001</v>
      </c>
      <c r="W79" s="164">
        <v>1.1220187141139364</v>
      </c>
      <c r="X79" s="217">
        <v>-115867.66340396332</v>
      </c>
      <c r="Y79" s="261"/>
      <c r="Z79" s="218">
        <v>0</v>
      </c>
      <c r="AA79" s="217">
        <v>-115867.66340396332</v>
      </c>
      <c r="AB79" s="101">
        <v>18</v>
      </c>
      <c r="AC79" s="162" t="s">
        <v>31</v>
      </c>
      <c r="AD79" s="96"/>
      <c r="AE79" s="113">
        <f>-IF($X79&gt;0,$X79*(1-VLOOKUP($D79,$AH$24:$AM$35,6,FALSE))*VLOOKUP($D79,$AH$24:$AM$35,IF(($G79-$B$2)/365&lt;1,4,5),FALSE),0)</f>
        <v>0</v>
      </c>
      <c r="AF79" s="113">
        <f>-IF($X79&lt;0,$X79*(1-VLOOKUP($AB79,$AH$15:$AM$21,6,FALSE))*VLOOKUP($AB79,$AH$15:$AM$21,5,FALSE),0)</f>
        <v>417.12358825426793</v>
      </c>
      <c r="AG79" s="102"/>
      <c r="AH79" s="43"/>
      <c r="AI79" s="43"/>
      <c r="AJ79" s="43"/>
      <c r="AK79" s="43"/>
      <c r="AL79" s="43"/>
      <c r="AM79" s="43"/>
      <c r="AN79" s="43"/>
    </row>
    <row r="80" spans="1:40" s="101" customFormat="1" ht="15.75" x14ac:dyDescent="0.2">
      <c r="A80" s="162">
        <v>2015</v>
      </c>
      <c r="B80" s="162" t="s">
        <v>85</v>
      </c>
      <c r="C80" s="162">
        <v>293</v>
      </c>
      <c r="D80" s="162" t="s">
        <v>40</v>
      </c>
      <c r="E80" s="163">
        <v>41886</v>
      </c>
      <c r="F80" s="163">
        <v>42366</v>
      </c>
      <c r="G80" s="163">
        <v>42368</v>
      </c>
      <c r="H80" s="162" t="s">
        <v>30</v>
      </c>
      <c r="I80" s="162" t="s">
        <v>25</v>
      </c>
      <c r="J80" s="162" t="s">
        <v>26</v>
      </c>
      <c r="K80" s="218">
        <v>2388059.7014925401</v>
      </c>
      <c r="L80" s="162" t="s">
        <v>30</v>
      </c>
      <c r="M80" s="162" t="s">
        <v>29</v>
      </c>
      <c r="N80" s="162" t="s">
        <v>36</v>
      </c>
      <c r="O80" s="217">
        <v>-3200000</v>
      </c>
      <c r="P80" s="162" t="s">
        <v>37</v>
      </c>
      <c r="Q80" s="164">
        <v>1.34</v>
      </c>
      <c r="R80" s="164"/>
      <c r="S80" s="218"/>
      <c r="T80" s="218">
        <v>0</v>
      </c>
      <c r="U80" s="162"/>
      <c r="V80" s="164">
        <v>1.1203000000000001</v>
      </c>
      <c r="W80" s="164">
        <v>1.1220187141139364</v>
      </c>
      <c r="X80" s="218">
        <v>5.9919057597955954</v>
      </c>
      <c r="Y80" s="260">
        <v>-408928.64532592846</v>
      </c>
      <c r="Z80" s="218">
        <v>0</v>
      </c>
      <c r="AA80" s="218">
        <v>5.9919057597955954</v>
      </c>
      <c r="AB80" s="101">
        <v>18</v>
      </c>
      <c r="AC80" s="162" t="s">
        <v>31</v>
      </c>
      <c r="AD80" s="96"/>
      <c r="AE80" s="113">
        <f>-IF($X80&gt;0,$X80*(1-VLOOKUP($D80,$AH$24:$AM$35,6,FALSE))*VLOOKUP($D80,$AH$24:$AM$35,IF(($G80-$B$2)/365&lt;1,4,5),FALSE),0)</f>
        <v>-3.5591920213185836E-2</v>
      </c>
      <c r="AF80" s="113">
        <f>-IF($X80&lt;0,$X80*(1-VLOOKUP($AB80,$AH$15:$AM$21,6,FALSE))*VLOOKUP($AB80,$AH$15:$AM$21,5,FALSE),0)</f>
        <v>0</v>
      </c>
      <c r="AG80" s="102"/>
      <c r="AH80" s="43"/>
      <c r="AI80" s="43"/>
      <c r="AJ80" s="43"/>
      <c r="AK80" s="43"/>
      <c r="AL80" s="43"/>
      <c r="AM80" s="43"/>
      <c r="AN80" s="43"/>
    </row>
    <row r="81" spans="1:40" s="101" customFormat="1" ht="15.75" x14ac:dyDescent="0.2">
      <c r="A81" s="162">
        <v>2015</v>
      </c>
      <c r="B81" s="162" t="s">
        <v>85</v>
      </c>
      <c r="C81" s="162">
        <v>294</v>
      </c>
      <c r="D81" s="162" t="s">
        <v>40</v>
      </c>
      <c r="E81" s="163">
        <v>41886</v>
      </c>
      <c r="F81" s="163">
        <v>42366</v>
      </c>
      <c r="G81" s="163">
        <v>42368</v>
      </c>
      <c r="H81" s="162" t="s">
        <v>24</v>
      </c>
      <c r="I81" s="162" t="s">
        <v>29</v>
      </c>
      <c r="J81" s="162" t="s">
        <v>26</v>
      </c>
      <c r="K81" s="218">
        <v>2549800.7968127499</v>
      </c>
      <c r="L81" s="162" t="s">
        <v>24</v>
      </c>
      <c r="M81" s="162" t="s">
        <v>25</v>
      </c>
      <c r="N81" s="162" t="s">
        <v>36</v>
      </c>
      <c r="O81" s="217">
        <v>-3200000</v>
      </c>
      <c r="P81" s="162" t="s">
        <v>37</v>
      </c>
      <c r="Q81" s="164">
        <v>1.2549999999999999</v>
      </c>
      <c r="R81" s="164"/>
      <c r="S81" s="218"/>
      <c r="T81" s="218">
        <v>0</v>
      </c>
      <c r="U81" s="162"/>
      <c r="V81" s="164">
        <v>1.1203000000000001</v>
      </c>
      <c r="W81" s="164">
        <v>1.1220187141139364</v>
      </c>
      <c r="X81" s="217">
        <v>-302998.48783377896</v>
      </c>
      <c r="Y81" s="261"/>
      <c r="Z81" s="217">
        <v>-302201.54481223505</v>
      </c>
      <c r="AA81" s="217">
        <v>-796.94302154390607</v>
      </c>
      <c r="AB81" s="101">
        <v>18</v>
      </c>
      <c r="AC81" s="162" t="s">
        <v>31</v>
      </c>
      <c r="AD81" s="96"/>
      <c r="AE81" s="113">
        <f>-IF($X81&gt;0,$X81*(1-VLOOKUP($D81,$AH$24:$AM$35,6,FALSE))*VLOOKUP($D81,$AH$24:$AM$35,IF(($G81-$B$2)/365&lt;1,4,5),FALSE),0)</f>
        <v>0</v>
      </c>
      <c r="AF81" s="113">
        <f>-IF($X81&lt;0,$X81*(1-VLOOKUP($AB81,$AH$15:$AM$21,6,FALSE))*VLOOKUP($AB81,$AH$15:$AM$21,5,FALSE),0)</f>
        <v>1090.7945562016041</v>
      </c>
      <c r="AG81" s="102"/>
      <c r="AH81" s="43"/>
      <c r="AI81" s="43"/>
      <c r="AJ81" s="43"/>
      <c r="AK81" s="43"/>
      <c r="AL81" s="43"/>
      <c r="AM81" s="43"/>
      <c r="AN81" s="43"/>
    </row>
    <row r="82" spans="1:40" s="101" customFormat="1" ht="15.75" x14ac:dyDescent="0.2">
      <c r="A82" s="162">
        <v>2015</v>
      </c>
      <c r="B82" s="162" t="s">
        <v>85</v>
      </c>
      <c r="C82" s="162">
        <v>295</v>
      </c>
      <c r="D82" s="162" t="s">
        <v>40</v>
      </c>
      <c r="E82" s="163">
        <v>41886</v>
      </c>
      <c r="F82" s="163">
        <v>42366</v>
      </c>
      <c r="G82" s="163">
        <v>42368</v>
      </c>
      <c r="H82" s="162" t="s">
        <v>24</v>
      </c>
      <c r="I82" s="162" t="s">
        <v>29</v>
      </c>
      <c r="J82" s="162" t="s">
        <v>26</v>
      </c>
      <c r="K82" s="218">
        <v>2442748.09160305</v>
      </c>
      <c r="L82" s="162" t="s">
        <v>24</v>
      </c>
      <c r="M82" s="162" t="s">
        <v>25</v>
      </c>
      <c r="N82" s="162" t="s">
        <v>36</v>
      </c>
      <c r="O82" s="217">
        <v>-3200000</v>
      </c>
      <c r="P82" s="162" t="s">
        <v>37</v>
      </c>
      <c r="Q82" s="164">
        <v>1.31</v>
      </c>
      <c r="R82" s="164">
        <v>1.2549999999999999</v>
      </c>
      <c r="S82" s="218"/>
      <c r="T82" s="218">
        <v>0</v>
      </c>
      <c r="U82" s="162"/>
      <c r="V82" s="164">
        <v>1.1203000000000001</v>
      </c>
      <c r="W82" s="164">
        <v>1.1220187141139364</v>
      </c>
      <c r="X82" s="217">
        <v>-105936.14939790932</v>
      </c>
      <c r="Y82" s="261"/>
      <c r="Z82" s="218">
        <v>0</v>
      </c>
      <c r="AA82" s="217">
        <v>-105936.14939790932</v>
      </c>
      <c r="AB82" s="101">
        <v>18</v>
      </c>
      <c r="AC82" s="162" t="s">
        <v>31</v>
      </c>
      <c r="AD82" s="96"/>
      <c r="AE82" s="113">
        <f>-IF($X82&gt;0,$X82*(1-VLOOKUP($D82,$AH$24:$AM$35,6,FALSE))*VLOOKUP($D82,$AH$24:$AM$35,IF(($G82-$B$2)/365&lt;1,4,5),FALSE),0)</f>
        <v>0</v>
      </c>
      <c r="AF82" s="113">
        <f>-IF($X82&lt;0,$X82*(1-VLOOKUP($AB82,$AH$15:$AM$21,6,FALSE))*VLOOKUP($AB82,$AH$15:$AM$21,5,FALSE),0)</f>
        <v>381.37013783247357</v>
      </c>
      <c r="AG82" s="102"/>
      <c r="AH82" s="43"/>
      <c r="AI82" s="43"/>
      <c r="AJ82" s="43"/>
      <c r="AK82" s="43"/>
      <c r="AL82" s="43"/>
      <c r="AM82" s="43"/>
      <c r="AN82" s="43"/>
    </row>
    <row r="83" spans="1:40" s="101" customFormat="1" ht="15.75" x14ac:dyDescent="0.2">
      <c r="A83" s="162">
        <v>2015</v>
      </c>
      <c r="B83" s="162" t="s">
        <v>86</v>
      </c>
      <c r="C83" s="162">
        <v>296</v>
      </c>
      <c r="D83" s="162" t="s">
        <v>40</v>
      </c>
      <c r="E83" s="163">
        <v>41886</v>
      </c>
      <c r="F83" s="163">
        <v>42366</v>
      </c>
      <c r="G83" s="163">
        <v>42368</v>
      </c>
      <c r="H83" s="162" t="s">
        <v>30</v>
      </c>
      <c r="I83" s="162" t="s">
        <v>25</v>
      </c>
      <c r="J83" s="162" t="s">
        <v>26</v>
      </c>
      <c r="K83" s="218">
        <v>2089552.2388059699</v>
      </c>
      <c r="L83" s="162" t="s">
        <v>30</v>
      </c>
      <c r="M83" s="162" t="s">
        <v>29</v>
      </c>
      <c r="N83" s="162" t="s">
        <v>36</v>
      </c>
      <c r="O83" s="217">
        <v>-2800000</v>
      </c>
      <c r="P83" s="162" t="s">
        <v>37</v>
      </c>
      <c r="Q83" s="164">
        <v>1.34</v>
      </c>
      <c r="R83" s="164"/>
      <c r="S83" s="218"/>
      <c r="T83" s="218">
        <v>0</v>
      </c>
      <c r="U83" s="162"/>
      <c r="V83" s="164">
        <v>1.1203000000000001</v>
      </c>
      <c r="W83" s="164">
        <v>1.1220187141139364</v>
      </c>
      <c r="X83" s="218">
        <v>5.2429175398211392</v>
      </c>
      <c r="Y83" s="260">
        <v>-357812.56466018781</v>
      </c>
      <c r="Z83" s="218">
        <v>0</v>
      </c>
      <c r="AA83" s="218">
        <v>5.2429175398211392</v>
      </c>
      <c r="AB83" s="101">
        <v>18</v>
      </c>
      <c r="AC83" s="162" t="s">
        <v>31</v>
      </c>
      <c r="AD83" s="96"/>
      <c r="AE83" s="113">
        <f>-IF($X83&gt;0,$X83*(1-VLOOKUP($D83,$AH$24:$AM$35,6,FALSE))*VLOOKUP($D83,$AH$24:$AM$35,IF(($G83-$B$2)/365&lt;1,4,5),FALSE),0)</f>
        <v>-3.1142930186537569E-2</v>
      </c>
      <c r="AF83" s="113">
        <f>-IF($X83&lt;0,$X83*(1-VLOOKUP($AB83,$AH$15:$AM$21,6,FALSE))*VLOOKUP($AB83,$AH$15:$AM$21,5,FALSE),0)</f>
        <v>0</v>
      </c>
      <c r="AG83" s="102"/>
      <c r="AH83" s="43"/>
      <c r="AI83" s="43"/>
      <c r="AJ83" s="43"/>
      <c r="AK83" s="43"/>
      <c r="AL83" s="43"/>
      <c r="AM83" s="43"/>
      <c r="AN83" s="43"/>
    </row>
    <row r="84" spans="1:40" s="101" customFormat="1" ht="15.75" x14ac:dyDescent="0.2">
      <c r="A84" s="162">
        <v>2015</v>
      </c>
      <c r="B84" s="162" t="s">
        <v>86</v>
      </c>
      <c r="C84" s="162">
        <v>297</v>
      </c>
      <c r="D84" s="162" t="s">
        <v>40</v>
      </c>
      <c r="E84" s="163">
        <v>41886</v>
      </c>
      <c r="F84" s="163">
        <v>42366</v>
      </c>
      <c r="G84" s="163">
        <v>42368</v>
      </c>
      <c r="H84" s="162" t="s">
        <v>24</v>
      </c>
      <c r="I84" s="162" t="s">
        <v>29</v>
      </c>
      <c r="J84" s="162" t="s">
        <v>26</v>
      </c>
      <c r="K84" s="218">
        <v>2231075.6972111599</v>
      </c>
      <c r="L84" s="162" t="s">
        <v>24</v>
      </c>
      <c r="M84" s="162" t="s">
        <v>25</v>
      </c>
      <c r="N84" s="162" t="s">
        <v>36</v>
      </c>
      <c r="O84" s="217">
        <v>-2800000</v>
      </c>
      <c r="P84" s="162" t="s">
        <v>37</v>
      </c>
      <c r="Q84" s="164">
        <v>1.2549999999999999</v>
      </c>
      <c r="R84" s="164"/>
      <c r="S84" s="218"/>
      <c r="T84" s="218">
        <v>0</v>
      </c>
      <c r="U84" s="162"/>
      <c r="V84" s="164">
        <v>1.1203000000000001</v>
      </c>
      <c r="W84" s="164">
        <v>1.1220187141139364</v>
      </c>
      <c r="X84" s="217">
        <v>-265123.67685455701</v>
      </c>
      <c r="Y84" s="261"/>
      <c r="Z84" s="217">
        <v>-264426.35171070509</v>
      </c>
      <c r="AA84" s="217">
        <v>-697.32514385192189</v>
      </c>
      <c r="AB84" s="101">
        <v>18</v>
      </c>
      <c r="AC84" s="162" t="s">
        <v>31</v>
      </c>
      <c r="AD84" s="96"/>
      <c r="AE84" s="113">
        <f>-IF($X84&gt;0,$X84*(1-VLOOKUP($D84,$AH$24:$AM$35,6,FALSE))*VLOOKUP($D84,$AH$24:$AM$35,IF(($G84-$B$2)/365&lt;1,4,5),FALSE),0)</f>
        <v>0</v>
      </c>
      <c r="AF84" s="113">
        <f>-IF($X84&lt;0,$X84*(1-VLOOKUP($AB84,$AH$15:$AM$21,6,FALSE))*VLOOKUP($AB84,$AH$15:$AM$21,5,FALSE),0)</f>
        <v>954.4452366764051</v>
      </c>
      <c r="AG84" s="102"/>
      <c r="AH84" s="43"/>
      <c r="AI84" s="43"/>
      <c r="AJ84" s="43"/>
      <c r="AK84" s="43"/>
      <c r="AL84" s="43"/>
      <c r="AM84" s="43"/>
      <c r="AN84" s="43"/>
    </row>
    <row r="85" spans="1:40" s="101" customFormat="1" ht="15.75" x14ac:dyDescent="0.2">
      <c r="A85" s="162">
        <v>2015</v>
      </c>
      <c r="B85" s="162" t="s">
        <v>86</v>
      </c>
      <c r="C85" s="162">
        <v>298</v>
      </c>
      <c r="D85" s="162" t="s">
        <v>40</v>
      </c>
      <c r="E85" s="163">
        <v>41886</v>
      </c>
      <c r="F85" s="163">
        <v>42366</v>
      </c>
      <c r="G85" s="163">
        <v>42368</v>
      </c>
      <c r="H85" s="162" t="s">
        <v>24</v>
      </c>
      <c r="I85" s="162" t="s">
        <v>29</v>
      </c>
      <c r="J85" s="162" t="s">
        <v>26</v>
      </c>
      <c r="K85" s="218">
        <v>2137404.5801526699</v>
      </c>
      <c r="L85" s="162" t="s">
        <v>24</v>
      </c>
      <c r="M85" s="162" t="s">
        <v>25</v>
      </c>
      <c r="N85" s="162" t="s">
        <v>36</v>
      </c>
      <c r="O85" s="217">
        <v>-2800000</v>
      </c>
      <c r="P85" s="162" t="s">
        <v>37</v>
      </c>
      <c r="Q85" s="164">
        <v>1.31</v>
      </c>
      <c r="R85" s="164">
        <v>1.2549999999999999</v>
      </c>
      <c r="S85" s="218"/>
      <c r="T85" s="218">
        <v>0</v>
      </c>
      <c r="U85" s="162"/>
      <c r="V85" s="164">
        <v>1.1203000000000001</v>
      </c>
      <c r="W85" s="164">
        <v>1.1220187141139364</v>
      </c>
      <c r="X85" s="217">
        <v>-92694.13072317066</v>
      </c>
      <c r="Y85" s="261"/>
      <c r="Z85" s="218">
        <v>0</v>
      </c>
      <c r="AA85" s="217">
        <v>-92694.13072317066</v>
      </c>
      <c r="AB85" s="101">
        <v>18</v>
      </c>
      <c r="AC85" s="162" t="s">
        <v>31</v>
      </c>
      <c r="AD85" s="96"/>
      <c r="AE85" s="113">
        <f>-IF($X85&gt;0,$X85*(1-VLOOKUP($D85,$AH$24:$AM$35,6,FALSE))*VLOOKUP($D85,$AH$24:$AM$35,IF(($G85-$B$2)/365&lt;1,4,5),FALSE),0)</f>
        <v>0</v>
      </c>
      <c r="AF85" s="113">
        <f>-IF($X85&lt;0,$X85*(1-VLOOKUP($AB85,$AH$15:$AM$21,6,FALSE))*VLOOKUP($AB85,$AH$15:$AM$21,5,FALSE),0)</f>
        <v>333.69887060341438</v>
      </c>
      <c r="AG85" s="102"/>
      <c r="AH85" s="43"/>
      <c r="AI85" s="43"/>
      <c r="AJ85" s="43"/>
      <c r="AK85" s="43"/>
      <c r="AL85" s="43"/>
      <c r="AM85" s="43"/>
      <c r="AN85" s="43"/>
    </row>
    <row r="86" spans="1:40" s="101" customFormat="1" ht="15.75" x14ac:dyDescent="0.2">
      <c r="A86" s="162">
        <v>2015</v>
      </c>
      <c r="B86" s="162" t="s">
        <v>87</v>
      </c>
      <c r="C86" s="162">
        <v>299</v>
      </c>
      <c r="D86" s="162" t="s">
        <v>40</v>
      </c>
      <c r="E86" s="163">
        <v>41886</v>
      </c>
      <c r="F86" s="163">
        <v>42366</v>
      </c>
      <c r="G86" s="163">
        <v>42368</v>
      </c>
      <c r="H86" s="162" t="s">
        <v>30</v>
      </c>
      <c r="I86" s="162" t="s">
        <v>25</v>
      </c>
      <c r="J86" s="162" t="s">
        <v>26</v>
      </c>
      <c r="K86" s="218">
        <v>4104477.6119403001</v>
      </c>
      <c r="L86" s="162" t="s">
        <v>30</v>
      </c>
      <c r="M86" s="162" t="s">
        <v>29</v>
      </c>
      <c r="N86" s="162" t="s">
        <v>36</v>
      </c>
      <c r="O86" s="217">
        <v>-5500000</v>
      </c>
      <c r="P86" s="162" t="s">
        <v>37</v>
      </c>
      <c r="Q86" s="164">
        <v>1.34</v>
      </c>
      <c r="R86" s="164"/>
      <c r="S86" s="218"/>
      <c r="T86" s="218">
        <v>0</v>
      </c>
      <c r="U86" s="162"/>
      <c r="V86" s="164">
        <v>1.1203000000000001</v>
      </c>
      <c r="W86" s="164">
        <v>1.1220187141139364</v>
      </c>
      <c r="X86" s="218">
        <v>10.298588024648671</v>
      </c>
      <c r="Y86" s="260">
        <v>-702846.10915393906</v>
      </c>
      <c r="Z86" s="218">
        <v>0</v>
      </c>
      <c r="AA86" s="218">
        <v>10.298588024648671</v>
      </c>
      <c r="AB86" s="101">
        <v>18</v>
      </c>
      <c r="AC86" s="162" t="s">
        <v>31</v>
      </c>
      <c r="AD86" s="96"/>
      <c r="AE86" s="113">
        <f>-IF($X86&gt;0,$X86*(1-VLOOKUP($D86,$AH$24:$AM$35,6,FALSE))*VLOOKUP($D86,$AH$24:$AM$35,IF(($G86-$B$2)/365&lt;1,4,5),FALSE),0)</f>
        <v>-6.117361286641311E-2</v>
      </c>
      <c r="AF86" s="113">
        <f>-IF($X86&lt;0,$X86*(1-VLOOKUP($AB86,$AH$15:$AM$21,6,FALSE))*VLOOKUP($AB86,$AH$15:$AM$21,5,FALSE),0)</f>
        <v>0</v>
      </c>
      <c r="AG86" s="102"/>
      <c r="AH86" s="43"/>
      <c r="AI86" s="43"/>
      <c r="AJ86" s="43"/>
      <c r="AK86" s="43"/>
      <c r="AL86" s="43"/>
      <c r="AM86" s="43"/>
      <c r="AN86" s="43"/>
    </row>
    <row r="87" spans="1:40" s="101" customFormat="1" ht="15.75" x14ac:dyDescent="0.2">
      <c r="A87" s="162">
        <v>2015</v>
      </c>
      <c r="B87" s="162" t="s">
        <v>87</v>
      </c>
      <c r="C87" s="162">
        <v>300</v>
      </c>
      <c r="D87" s="162" t="s">
        <v>40</v>
      </c>
      <c r="E87" s="163">
        <v>41886</v>
      </c>
      <c r="F87" s="163">
        <v>42366</v>
      </c>
      <c r="G87" s="163">
        <v>42368</v>
      </c>
      <c r="H87" s="162" t="s">
        <v>24</v>
      </c>
      <c r="I87" s="162" t="s">
        <v>29</v>
      </c>
      <c r="J87" s="162" t="s">
        <v>26</v>
      </c>
      <c r="K87" s="218">
        <v>4382470.1195219103</v>
      </c>
      <c r="L87" s="162" t="s">
        <v>24</v>
      </c>
      <c r="M87" s="162" t="s">
        <v>25</v>
      </c>
      <c r="N87" s="162" t="s">
        <v>36</v>
      </c>
      <c r="O87" s="217">
        <v>-5500000</v>
      </c>
      <c r="P87" s="162" t="s">
        <v>37</v>
      </c>
      <c r="Q87" s="164">
        <v>1.2549999999999999</v>
      </c>
      <c r="R87" s="164"/>
      <c r="S87" s="218"/>
      <c r="T87" s="218">
        <v>0</v>
      </c>
      <c r="U87" s="162"/>
      <c r="V87" s="164">
        <v>1.1203000000000001</v>
      </c>
      <c r="W87" s="164">
        <v>1.1220187141139364</v>
      </c>
      <c r="X87" s="217">
        <v>-520778.65096430713</v>
      </c>
      <c r="Y87" s="261"/>
      <c r="Z87" s="217">
        <v>-519408.90514602792</v>
      </c>
      <c r="AA87" s="217">
        <v>-1369.7458182792179</v>
      </c>
      <c r="AB87" s="101">
        <v>18</v>
      </c>
      <c r="AC87" s="162" t="s">
        <v>31</v>
      </c>
      <c r="AD87" s="96"/>
      <c r="AE87" s="113">
        <f>-IF($X87&gt;0,$X87*(1-VLOOKUP($D87,$AH$24:$AM$35,6,FALSE))*VLOOKUP($D87,$AH$24:$AM$35,IF(($G87-$B$2)/365&lt;1,4,5),FALSE),0)</f>
        <v>0</v>
      </c>
      <c r="AF87" s="113">
        <f>-IF($X87&lt;0,$X87*(1-VLOOKUP($AB87,$AH$15:$AM$21,6,FALSE))*VLOOKUP($AB87,$AH$15:$AM$21,5,FALSE),0)</f>
        <v>1874.8031434715056</v>
      </c>
      <c r="AG87" s="102"/>
      <c r="AH87" s="43"/>
      <c r="AI87" s="43"/>
      <c r="AJ87" s="43"/>
      <c r="AK87" s="43"/>
      <c r="AL87" s="43"/>
      <c r="AM87" s="43"/>
      <c r="AN87" s="43"/>
    </row>
    <row r="88" spans="1:40" s="101" customFormat="1" ht="15.75" x14ac:dyDescent="0.2">
      <c r="A88" s="162">
        <v>2015</v>
      </c>
      <c r="B88" s="162" t="s">
        <v>87</v>
      </c>
      <c r="C88" s="162">
        <v>301</v>
      </c>
      <c r="D88" s="162" t="s">
        <v>40</v>
      </c>
      <c r="E88" s="163">
        <v>41886</v>
      </c>
      <c r="F88" s="163">
        <v>42366</v>
      </c>
      <c r="G88" s="163">
        <v>42368</v>
      </c>
      <c r="H88" s="162" t="s">
        <v>24</v>
      </c>
      <c r="I88" s="162" t="s">
        <v>29</v>
      </c>
      <c r="J88" s="162" t="s">
        <v>26</v>
      </c>
      <c r="K88" s="218">
        <v>4198473.2824427504</v>
      </c>
      <c r="L88" s="162" t="s">
        <v>24</v>
      </c>
      <c r="M88" s="162" t="s">
        <v>25</v>
      </c>
      <c r="N88" s="162" t="s">
        <v>36</v>
      </c>
      <c r="O88" s="217">
        <v>-5500000</v>
      </c>
      <c r="P88" s="162" t="s">
        <v>37</v>
      </c>
      <c r="Q88" s="164">
        <v>1.31</v>
      </c>
      <c r="R88" s="164">
        <v>1.2549999999999999</v>
      </c>
      <c r="S88" s="218"/>
      <c r="T88" s="218">
        <v>0</v>
      </c>
      <c r="U88" s="162"/>
      <c r="V88" s="164">
        <v>1.1203000000000001</v>
      </c>
      <c r="W88" s="164">
        <v>1.1220187141139364</v>
      </c>
      <c r="X88" s="217">
        <v>-182077.75677765664</v>
      </c>
      <c r="Y88" s="261"/>
      <c r="Z88" s="218">
        <v>0</v>
      </c>
      <c r="AA88" s="217">
        <v>-182077.75677765664</v>
      </c>
      <c r="AB88" s="101">
        <v>18</v>
      </c>
      <c r="AC88" s="162" t="s">
        <v>31</v>
      </c>
      <c r="AD88" s="96"/>
      <c r="AE88" s="113">
        <f>-IF($X88&gt;0,$X88*(1-VLOOKUP($D88,$AH$24:$AM$35,6,FALSE))*VLOOKUP($D88,$AH$24:$AM$35,IF(($G88-$B$2)/365&lt;1,4,5),FALSE),0)</f>
        <v>0</v>
      </c>
      <c r="AF88" s="113">
        <f>-IF($X88&lt;0,$X88*(1-VLOOKUP($AB88,$AH$15:$AM$21,6,FALSE))*VLOOKUP($AB88,$AH$15:$AM$21,5,FALSE),0)</f>
        <v>655.47992439956386</v>
      </c>
      <c r="AG88" s="102"/>
      <c r="AH88" s="43"/>
      <c r="AI88" s="43"/>
      <c r="AJ88" s="43"/>
      <c r="AK88" s="43"/>
      <c r="AL88" s="43"/>
      <c r="AM88" s="43"/>
      <c r="AN88" s="43"/>
    </row>
    <row r="89" spans="1:40" s="101" customFormat="1" ht="15.75" x14ac:dyDescent="0.2">
      <c r="A89" s="162">
        <v>2015</v>
      </c>
      <c r="B89" s="162" t="s">
        <v>88</v>
      </c>
      <c r="C89" s="162">
        <v>302</v>
      </c>
      <c r="D89" s="162" t="s">
        <v>40</v>
      </c>
      <c r="E89" s="163">
        <v>41886</v>
      </c>
      <c r="F89" s="163">
        <v>42366</v>
      </c>
      <c r="G89" s="163">
        <v>42368</v>
      </c>
      <c r="H89" s="162" t="s">
        <v>30</v>
      </c>
      <c r="I89" s="162" t="s">
        <v>25</v>
      </c>
      <c r="J89" s="162" t="s">
        <v>26</v>
      </c>
      <c r="K89" s="218">
        <v>7434944.2379182205</v>
      </c>
      <c r="L89" s="162" t="s">
        <v>30</v>
      </c>
      <c r="M89" s="162" t="s">
        <v>29</v>
      </c>
      <c r="N89" s="162" t="s">
        <v>36</v>
      </c>
      <c r="O89" s="217">
        <v>-10000000</v>
      </c>
      <c r="P89" s="162" t="s">
        <v>37</v>
      </c>
      <c r="Q89" s="164">
        <v>1.345</v>
      </c>
      <c r="R89" s="164"/>
      <c r="S89" s="218"/>
      <c r="T89" s="218">
        <v>0</v>
      </c>
      <c r="U89" s="162"/>
      <c r="V89" s="164">
        <v>1.1203000000000001</v>
      </c>
      <c r="W89" s="164">
        <v>1.1220187141139364</v>
      </c>
      <c r="X89" s="218">
        <v>13.795882472082475</v>
      </c>
      <c r="Y89" s="260">
        <v>-1364428.3064912034</v>
      </c>
      <c r="Z89" s="218">
        <v>0</v>
      </c>
      <c r="AA89" s="218">
        <v>13.795882472082475</v>
      </c>
      <c r="AB89" s="101">
        <v>18</v>
      </c>
      <c r="AC89" s="162" t="s">
        <v>31</v>
      </c>
      <c r="AD89" s="96"/>
      <c r="AE89" s="113">
        <f>-IF($X89&gt;0,$X89*(1-VLOOKUP($D89,$AH$24:$AM$35,6,FALSE))*VLOOKUP($D89,$AH$24:$AM$35,IF(($G89-$B$2)/365&lt;1,4,5),FALSE),0)</f>
        <v>-8.1947541884169903E-2</v>
      </c>
      <c r="AF89" s="113">
        <f>-IF($X89&lt;0,$X89*(1-VLOOKUP($AB89,$AH$15:$AM$21,6,FALSE))*VLOOKUP($AB89,$AH$15:$AM$21,5,FALSE),0)</f>
        <v>0</v>
      </c>
      <c r="AG89" s="102"/>
      <c r="AH89" s="43"/>
      <c r="AI89" s="43"/>
      <c r="AJ89" s="43"/>
      <c r="AK89" s="43"/>
      <c r="AL89" s="43"/>
      <c r="AM89" s="43"/>
      <c r="AN89" s="43"/>
    </row>
    <row r="90" spans="1:40" s="101" customFormat="1" ht="15.75" x14ac:dyDescent="0.2">
      <c r="A90" s="162">
        <v>2015</v>
      </c>
      <c r="B90" s="162" t="s">
        <v>88</v>
      </c>
      <c r="C90" s="162">
        <v>303</v>
      </c>
      <c r="D90" s="162" t="s">
        <v>40</v>
      </c>
      <c r="E90" s="163">
        <v>41886</v>
      </c>
      <c r="F90" s="163">
        <v>42366</v>
      </c>
      <c r="G90" s="163">
        <v>42368</v>
      </c>
      <c r="H90" s="162" t="s">
        <v>24</v>
      </c>
      <c r="I90" s="162" t="s">
        <v>29</v>
      </c>
      <c r="J90" s="162" t="s">
        <v>26</v>
      </c>
      <c r="K90" s="218">
        <v>7920792.0792079195</v>
      </c>
      <c r="L90" s="162" t="s">
        <v>24</v>
      </c>
      <c r="M90" s="162" t="s">
        <v>25</v>
      </c>
      <c r="N90" s="162" t="s">
        <v>36</v>
      </c>
      <c r="O90" s="217">
        <v>-10000000</v>
      </c>
      <c r="P90" s="162" t="s">
        <v>37</v>
      </c>
      <c r="Q90" s="164">
        <v>1.2625</v>
      </c>
      <c r="R90" s="164"/>
      <c r="S90" s="218"/>
      <c r="T90" s="218">
        <v>0</v>
      </c>
      <c r="U90" s="162"/>
      <c r="V90" s="164">
        <v>1.1203000000000001</v>
      </c>
      <c r="W90" s="164">
        <v>1.1220187141139364</v>
      </c>
      <c r="X90" s="217">
        <v>-993703.62549413915</v>
      </c>
      <c r="Y90" s="261"/>
      <c r="Z90" s="217">
        <v>-991715.23837015405</v>
      </c>
      <c r="AA90" s="217">
        <v>-1988.3871239850996</v>
      </c>
      <c r="AB90" s="101">
        <v>18</v>
      </c>
      <c r="AC90" s="162" t="s">
        <v>31</v>
      </c>
      <c r="AD90" s="96"/>
      <c r="AE90" s="113">
        <f>-IF($X90&gt;0,$X90*(1-VLOOKUP($D90,$AH$24:$AM$35,6,FALSE))*VLOOKUP($D90,$AH$24:$AM$35,IF(($G90-$B$2)/365&lt;1,4,5),FALSE),0)</f>
        <v>0</v>
      </c>
      <c r="AF90" s="113">
        <f>-IF($X90&lt;0,$X90*(1-VLOOKUP($AB90,$AH$15:$AM$21,6,FALSE))*VLOOKUP($AB90,$AH$15:$AM$21,5,FALSE),0)</f>
        <v>3577.3330517789009</v>
      </c>
      <c r="AG90" s="102"/>
      <c r="AH90" s="43"/>
      <c r="AI90" s="43"/>
      <c r="AJ90" s="43"/>
      <c r="AK90" s="43"/>
      <c r="AL90" s="43"/>
      <c r="AM90" s="43"/>
      <c r="AN90" s="43"/>
    </row>
    <row r="91" spans="1:40" s="101" customFormat="1" ht="15.75" x14ac:dyDescent="0.2">
      <c r="A91" s="162">
        <v>2015</v>
      </c>
      <c r="B91" s="162" t="s">
        <v>88</v>
      </c>
      <c r="C91" s="162">
        <v>304</v>
      </c>
      <c r="D91" s="162" t="s">
        <v>40</v>
      </c>
      <c r="E91" s="163">
        <v>41886</v>
      </c>
      <c r="F91" s="163">
        <v>42366</v>
      </c>
      <c r="G91" s="163">
        <v>42368</v>
      </c>
      <c r="H91" s="162" t="s">
        <v>24</v>
      </c>
      <c r="I91" s="162" t="s">
        <v>29</v>
      </c>
      <c r="J91" s="162" t="s">
        <v>26</v>
      </c>
      <c r="K91" s="218">
        <v>7547169.81132075</v>
      </c>
      <c r="L91" s="162" t="s">
        <v>24</v>
      </c>
      <c r="M91" s="162" t="s">
        <v>25</v>
      </c>
      <c r="N91" s="162" t="s">
        <v>36</v>
      </c>
      <c r="O91" s="217">
        <v>-10000000</v>
      </c>
      <c r="P91" s="162" t="s">
        <v>37</v>
      </c>
      <c r="Q91" s="164">
        <v>1.325</v>
      </c>
      <c r="R91" s="164">
        <v>1.2625</v>
      </c>
      <c r="S91" s="218"/>
      <c r="T91" s="218">
        <v>0</v>
      </c>
      <c r="U91" s="162"/>
      <c r="V91" s="164">
        <v>1.1203000000000001</v>
      </c>
      <c r="W91" s="164">
        <v>1.1220187141139364</v>
      </c>
      <c r="X91" s="217">
        <v>-370738.47687953623</v>
      </c>
      <c r="Y91" s="261"/>
      <c r="Z91" s="218">
        <v>0</v>
      </c>
      <c r="AA91" s="217">
        <v>-370738.47687953623</v>
      </c>
      <c r="AB91" s="101">
        <v>18</v>
      </c>
      <c r="AC91" s="162" t="s">
        <v>31</v>
      </c>
      <c r="AD91" s="96"/>
      <c r="AE91" s="113">
        <f>-IF($X91&gt;0,$X91*(1-VLOOKUP($D91,$AH$24:$AM$35,6,FALSE))*VLOOKUP($D91,$AH$24:$AM$35,IF(($G91-$B$2)/365&lt;1,4,5),FALSE),0)</f>
        <v>0</v>
      </c>
      <c r="AF91" s="113">
        <f>-IF($X91&lt;0,$X91*(1-VLOOKUP($AB91,$AH$15:$AM$21,6,FALSE))*VLOOKUP($AB91,$AH$15:$AM$21,5,FALSE),0)</f>
        <v>1334.6585167663304</v>
      </c>
      <c r="AG91" s="102"/>
      <c r="AH91" s="43"/>
      <c r="AI91" s="43"/>
      <c r="AJ91" s="43"/>
      <c r="AK91" s="43"/>
      <c r="AL91" s="43"/>
      <c r="AM91" s="43"/>
      <c r="AN91" s="43"/>
    </row>
    <row r="92" spans="1:40" s="101" customFormat="1" ht="15.75" x14ac:dyDescent="0.2">
      <c r="A92" s="162">
        <v>2015</v>
      </c>
      <c r="B92" s="162" t="s">
        <v>89</v>
      </c>
      <c r="C92" s="162">
        <v>305</v>
      </c>
      <c r="D92" s="162" t="s">
        <v>23</v>
      </c>
      <c r="E92" s="163">
        <v>41886</v>
      </c>
      <c r="F92" s="163">
        <v>42366</v>
      </c>
      <c r="G92" s="163">
        <v>42368</v>
      </c>
      <c r="H92" s="162" t="s">
        <v>30</v>
      </c>
      <c r="I92" s="162" t="s">
        <v>25</v>
      </c>
      <c r="J92" s="162" t="s">
        <v>26</v>
      </c>
      <c r="K92" s="218">
        <v>12658227.848101299</v>
      </c>
      <c r="L92" s="162" t="s">
        <v>30</v>
      </c>
      <c r="M92" s="162" t="s">
        <v>29</v>
      </c>
      <c r="N92" s="162" t="s">
        <v>36</v>
      </c>
      <c r="O92" s="217">
        <v>-17000000</v>
      </c>
      <c r="P92" s="162" t="s">
        <v>37</v>
      </c>
      <c r="Q92" s="164">
        <v>1.343</v>
      </c>
      <c r="R92" s="164"/>
      <c r="S92" s="218"/>
      <c r="T92" s="218">
        <v>0</v>
      </c>
      <c r="U92" s="162"/>
      <c r="V92" s="164">
        <v>1.1203000000000001</v>
      </c>
      <c r="W92" s="164">
        <v>1.1220187141139364</v>
      </c>
      <c r="X92" s="218">
        <v>26.513562372740591</v>
      </c>
      <c r="Y92" s="260">
        <v>-2322919.5347313592</v>
      </c>
      <c r="Z92" s="218">
        <v>0</v>
      </c>
      <c r="AA92" s="218">
        <v>26.513562372740591</v>
      </c>
      <c r="AB92" s="101">
        <v>18</v>
      </c>
      <c r="AC92" s="162" t="s">
        <v>31</v>
      </c>
      <c r="AD92" s="96"/>
      <c r="AE92" s="113">
        <f>-IF($X92&gt;0,$X92*(1-VLOOKUP($D92,$AH$24:$AM$35,6,FALSE))*VLOOKUP($D92,$AH$24:$AM$35,IF(($G92-$B$2)/365&lt;1,4,5),FALSE),0)</f>
        <v>-0.17976195288718119</v>
      </c>
      <c r="AF92" s="113">
        <f>-IF($X92&lt;0,$X92*(1-VLOOKUP($AB92,$AH$15:$AM$21,6,FALSE))*VLOOKUP($AB92,$AH$15:$AM$21,5,FALSE),0)</f>
        <v>0</v>
      </c>
      <c r="AG92" s="102"/>
      <c r="AH92" s="43"/>
      <c r="AI92" s="43"/>
      <c r="AJ92" s="43"/>
      <c r="AK92" s="43"/>
      <c r="AL92" s="43"/>
      <c r="AM92" s="43"/>
      <c r="AN92" s="43"/>
    </row>
    <row r="93" spans="1:40" s="101" customFormat="1" ht="15.75" x14ac:dyDescent="0.2">
      <c r="A93" s="162">
        <v>2015</v>
      </c>
      <c r="B93" s="162" t="s">
        <v>89</v>
      </c>
      <c r="C93" s="162">
        <v>306</v>
      </c>
      <c r="D93" s="162" t="s">
        <v>23</v>
      </c>
      <c r="E93" s="163">
        <v>41886</v>
      </c>
      <c r="F93" s="163">
        <v>42366</v>
      </c>
      <c r="G93" s="163">
        <v>42368</v>
      </c>
      <c r="H93" s="162" t="s">
        <v>24</v>
      </c>
      <c r="I93" s="162" t="s">
        <v>29</v>
      </c>
      <c r="J93" s="162" t="s">
        <v>26</v>
      </c>
      <c r="K93" s="218">
        <v>13671089.666264599</v>
      </c>
      <c r="L93" s="162" t="s">
        <v>24</v>
      </c>
      <c r="M93" s="162" t="s">
        <v>25</v>
      </c>
      <c r="N93" s="162" t="s">
        <v>36</v>
      </c>
      <c r="O93" s="217">
        <v>-17000000</v>
      </c>
      <c r="P93" s="162" t="s">
        <v>37</v>
      </c>
      <c r="Q93" s="164">
        <v>1.2435</v>
      </c>
      <c r="R93" s="164"/>
      <c r="S93" s="218"/>
      <c r="T93" s="218">
        <v>0</v>
      </c>
      <c r="U93" s="162"/>
      <c r="V93" s="164">
        <v>1.1203000000000001</v>
      </c>
      <c r="W93" s="164">
        <v>1.1220187141139364</v>
      </c>
      <c r="X93" s="217">
        <v>-1486418.1458311593</v>
      </c>
      <c r="Y93" s="261"/>
      <c r="Z93" s="217">
        <v>-1480172.7736181524</v>
      </c>
      <c r="AA93" s="217">
        <v>-6245.3722130069509</v>
      </c>
      <c r="AB93" s="101">
        <v>18</v>
      </c>
      <c r="AC93" s="162" t="s">
        <v>31</v>
      </c>
      <c r="AD93" s="96"/>
      <c r="AE93" s="113">
        <f>-IF($X93&gt;0,$X93*(1-VLOOKUP($D93,$AH$24:$AM$35,6,FALSE))*VLOOKUP($D93,$AH$24:$AM$35,IF(($G93-$B$2)/365&lt;1,4,5),FALSE),0)</f>
        <v>0</v>
      </c>
      <c r="AF93" s="113">
        <f>-IF($X93&lt;0,$X93*(1-VLOOKUP($AB93,$AH$15:$AM$21,6,FALSE))*VLOOKUP($AB93,$AH$15:$AM$21,5,FALSE),0)</f>
        <v>5351.1053249921733</v>
      </c>
      <c r="AG93" s="102"/>
      <c r="AH93" s="43"/>
      <c r="AI93" s="43"/>
      <c r="AJ93" s="43"/>
      <c r="AK93" s="43"/>
      <c r="AL93" s="43"/>
      <c r="AM93" s="43"/>
      <c r="AN93" s="43"/>
    </row>
    <row r="94" spans="1:40" s="101" customFormat="1" ht="15.75" x14ac:dyDescent="0.2">
      <c r="A94" s="162">
        <v>2015</v>
      </c>
      <c r="B94" s="162" t="s">
        <v>89</v>
      </c>
      <c r="C94" s="162">
        <v>307</v>
      </c>
      <c r="D94" s="162" t="s">
        <v>23</v>
      </c>
      <c r="E94" s="163">
        <v>41886</v>
      </c>
      <c r="F94" s="163">
        <v>42366</v>
      </c>
      <c r="G94" s="163">
        <v>42368</v>
      </c>
      <c r="H94" s="162" t="s">
        <v>24</v>
      </c>
      <c r="I94" s="162" t="s">
        <v>29</v>
      </c>
      <c r="J94" s="162" t="s">
        <v>26</v>
      </c>
      <c r="K94" s="218">
        <v>12820512.8205128</v>
      </c>
      <c r="L94" s="162" t="s">
        <v>24</v>
      </c>
      <c r="M94" s="162" t="s">
        <v>25</v>
      </c>
      <c r="N94" s="162" t="s">
        <v>36</v>
      </c>
      <c r="O94" s="217">
        <v>-17000000</v>
      </c>
      <c r="P94" s="162" t="s">
        <v>37</v>
      </c>
      <c r="Q94" s="164">
        <v>1.3260000000000001</v>
      </c>
      <c r="R94" s="164">
        <v>1.2435</v>
      </c>
      <c r="S94" s="218"/>
      <c r="T94" s="218">
        <v>0</v>
      </c>
      <c r="U94" s="162"/>
      <c r="V94" s="164">
        <v>1.1203000000000001</v>
      </c>
      <c r="W94" s="164">
        <v>1.1220187141139364</v>
      </c>
      <c r="X94" s="217">
        <v>-836527.90246257256</v>
      </c>
      <c r="Y94" s="261"/>
      <c r="Z94" s="218">
        <v>0</v>
      </c>
      <c r="AA94" s="217">
        <v>-836527.90246257256</v>
      </c>
      <c r="AB94" s="101">
        <v>18</v>
      </c>
      <c r="AC94" s="162" t="s">
        <v>31</v>
      </c>
      <c r="AD94" s="96"/>
      <c r="AE94" s="113">
        <f>-IF($X94&gt;0,$X94*(1-VLOOKUP($D94,$AH$24:$AM$35,6,FALSE))*VLOOKUP($D94,$AH$24:$AM$35,IF(($G94-$B$2)/365&lt;1,4,5),FALSE),0)</f>
        <v>0</v>
      </c>
      <c r="AF94" s="113">
        <f>-IF($X94&lt;0,$X94*(1-VLOOKUP($AB94,$AH$15:$AM$21,6,FALSE))*VLOOKUP($AB94,$AH$15:$AM$21,5,FALSE),0)</f>
        <v>3011.5004488652612</v>
      </c>
      <c r="AG94" s="102"/>
      <c r="AH94" s="43"/>
      <c r="AI94" s="43"/>
      <c r="AJ94" s="43"/>
      <c r="AK94" s="43"/>
      <c r="AL94" s="43"/>
      <c r="AM94" s="43"/>
      <c r="AN94" s="43"/>
    </row>
    <row r="95" spans="1:40" s="101" customFormat="1" ht="15.75" x14ac:dyDescent="0.2">
      <c r="A95" s="162">
        <v>2015</v>
      </c>
      <c r="B95" s="162" t="s">
        <v>90</v>
      </c>
      <c r="C95" s="162">
        <v>308</v>
      </c>
      <c r="D95" s="162" t="s">
        <v>23</v>
      </c>
      <c r="E95" s="163">
        <v>41886</v>
      </c>
      <c r="F95" s="163">
        <v>42366</v>
      </c>
      <c r="G95" s="163">
        <v>42368</v>
      </c>
      <c r="H95" s="162" t="s">
        <v>30</v>
      </c>
      <c r="I95" s="162" t="s">
        <v>25</v>
      </c>
      <c r="J95" s="162" t="s">
        <v>26</v>
      </c>
      <c r="K95" s="218">
        <v>2233804.9143708101</v>
      </c>
      <c r="L95" s="162" t="s">
        <v>30</v>
      </c>
      <c r="M95" s="162" t="s">
        <v>29</v>
      </c>
      <c r="N95" s="162" t="s">
        <v>36</v>
      </c>
      <c r="O95" s="217">
        <v>-3000000</v>
      </c>
      <c r="P95" s="162" t="s">
        <v>37</v>
      </c>
      <c r="Q95" s="164">
        <v>1.343</v>
      </c>
      <c r="R95" s="164"/>
      <c r="S95" s="218"/>
      <c r="T95" s="218">
        <v>0</v>
      </c>
      <c r="U95" s="162"/>
      <c r="V95" s="164">
        <v>1.1203000000000001</v>
      </c>
      <c r="W95" s="164">
        <v>1.1220187141139364</v>
      </c>
      <c r="X95" s="218">
        <v>4.6788639481306777</v>
      </c>
      <c r="Y95" s="260">
        <v>-409926.97671729815</v>
      </c>
      <c r="Z95" s="218">
        <v>0</v>
      </c>
      <c r="AA95" s="218">
        <v>4.6788639481306777</v>
      </c>
      <c r="AB95" s="101">
        <v>18</v>
      </c>
      <c r="AC95" s="162" t="s">
        <v>31</v>
      </c>
      <c r="AD95" s="96"/>
      <c r="AE95" s="113">
        <f>-IF($X95&gt;0,$X95*(1-VLOOKUP($D95,$AH$24:$AM$35,6,FALSE))*VLOOKUP($D95,$AH$24:$AM$35,IF(($G95-$B$2)/365&lt;1,4,5),FALSE),0)</f>
        <v>-3.1722697568325992E-2</v>
      </c>
      <c r="AF95" s="113">
        <f>-IF($X95&lt;0,$X95*(1-VLOOKUP($AB95,$AH$15:$AM$21,6,FALSE))*VLOOKUP($AB95,$AH$15:$AM$21,5,FALSE),0)</f>
        <v>0</v>
      </c>
      <c r="AG95" s="102"/>
      <c r="AH95" s="43"/>
      <c r="AI95" s="43"/>
      <c r="AJ95" s="43"/>
      <c r="AK95" s="43"/>
      <c r="AL95" s="43"/>
      <c r="AM95" s="43"/>
      <c r="AN95" s="43"/>
    </row>
    <row r="96" spans="1:40" s="101" customFormat="1" ht="15.75" x14ac:dyDescent="0.2">
      <c r="A96" s="162">
        <v>2015</v>
      </c>
      <c r="B96" s="162" t="s">
        <v>90</v>
      </c>
      <c r="C96" s="162">
        <v>309</v>
      </c>
      <c r="D96" s="162" t="s">
        <v>23</v>
      </c>
      <c r="E96" s="163">
        <v>41886</v>
      </c>
      <c r="F96" s="163">
        <v>42366</v>
      </c>
      <c r="G96" s="163">
        <v>42368</v>
      </c>
      <c r="H96" s="162" t="s">
        <v>24</v>
      </c>
      <c r="I96" s="162" t="s">
        <v>29</v>
      </c>
      <c r="J96" s="162" t="s">
        <v>26</v>
      </c>
      <c r="K96" s="218">
        <v>2412545.2352231601</v>
      </c>
      <c r="L96" s="162" t="s">
        <v>24</v>
      </c>
      <c r="M96" s="162" t="s">
        <v>25</v>
      </c>
      <c r="N96" s="162" t="s">
        <v>36</v>
      </c>
      <c r="O96" s="217">
        <v>-3000000</v>
      </c>
      <c r="P96" s="162" t="s">
        <v>37</v>
      </c>
      <c r="Q96" s="164">
        <v>1.2435</v>
      </c>
      <c r="R96" s="164"/>
      <c r="S96" s="218"/>
      <c r="T96" s="218">
        <v>0</v>
      </c>
      <c r="U96" s="162"/>
      <c r="V96" s="164">
        <v>1.1203000000000001</v>
      </c>
      <c r="W96" s="164">
        <v>1.1220187141139364</v>
      </c>
      <c r="X96" s="217">
        <v>-262309.08455843938</v>
      </c>
      <c r="Y96" s="261"/>
      <c r="Z96" s="217">
        <v>-261206.96005026251</v>
      </c>
      <c r="AA96" s="217">
        <v>-1102.124508176872</v>
      </c>
      <c r="AB96" s="101">
        <v>18</v>
      </c>
      <c r="AC96" s="162" t="s">
        <v>31</v>
      </c>
      <c r="AD96" s="96"/>
      <c r="AE96" s="113">
        <f>-IF($X96&gt;0,$X96*(1-VLOOKUP($D96,$AH$24:$AM$35,6,FALSE))*VLOOKUP($D96,$AH$24:$AM$35,IF(($G96-$B$2)/365&lt;1,4,5),FALSE),0)</f>
        <v>0</v>
      </c>
      <c r="AF96" s="113">
        <f>-IF($X96&lt;0,$X96*(1-VLOOKUP($AB96,$AH$15:$AM$21,6,FALSE))*VLOOKUP($AB96,$AH$15:$AM$21,5,FALSE),0)</f>
        <v>944.31270441038168</v>
      </c>
      <c r="AG96" s="102"/>
      <c r="AH96" s="43"/>
      <c r="AI96" s="43"/>
      <c r="AJ96" s="43"/>
      <c r="AK96" s="43"/>
      <c r="AL96" s="43"/>
      <c r="AM96" s="43"/>
      <c r="AN96" s="43"/>
    </row>
    <row r="97" spans="1:40" s="101" customFormat="1" ht="15.75" x14ac:dyDescent="0.2">
      <c r="A97" s="162">
        <v>2015</v>
      </c>
      <c r="B97" s="162" t="s">
        <v>90</v>
      </c>
      <c r="C97" s="162">
        <v>310</v>
      </c>
      <c r="D97" s="162" t="s">
        <v>23</v>
      </c>
      <c r="E97" s="163">
        <v>41886</v>
      </c>
      <c r="F97" s="163">
        <v>42366</v>
      </c>
      <c r="G97" s="163">
        <v>42368</v>
      </c>
      <c r="H97" s="162" t="s">
        <v>24</v>
      </c>
      <c r="I97" s="162" t="s">
        <v>29</v>
      </c>
      <c r="J97" s="162" t="s">
        <v>26</v>
      </c>
      <c r="K97" s="218">
        <v>2262443.4389140299</v>
      </c>
      <c r="L97" s="162" t="s">
        <v>24</v>
      </c>
      <c r="M97" s="162" t="s">
        <v>25</v>
      </c>
      <c r="N97" s="162" t="s">
        <v>36</v>
      </c>
      <c r="O97" s="217">
        <v>-3000000</v>
      </c>
      <c r="P97" s="162" t="s">
        <v>37</v>
      </c>
      <c r="Q97" s="164">
        <v>1.3260000000000001</v>
      </c>
      <c r="R97" s="164">
        <v>1.2435</v>
      </c>
      <c r="S97" s="218"/>
      <c r="T97" s="218">
        <v>0</v>
      </c>
      <c r="U97" s="162"/>
      <c r="V97" s="164">
        <v>1.1203000000000001</v>
      </c>
      <c r="W97" s="164">
        <v>1.1220187141139364</v>
      </c>
      <c r="X97" s="217">
        <v>-147622.57102280692</v>
      </c>
      <c r="Y97" s="261"/>
      <c r="Z97" s="218">
        <v>0</v>
      </c>
      <c r="AA97" s="217">
        <v>-147622.57102280692</v>
      </c>
      <c r="AB97" s="101">
        <v>18</v>
      </c>
      <c r="AC97" s="162" t="s">
        <v>31</v>
      </c>
      <c r="AD97" s="96"/>
      <c r="AE97" s="113">
        <f>-IF($X97&gt;0,$X97*(1-VLOOKUP($D97,$AH$24:$AM$35,6,FALSE))*VLOOKUP($D97,$AH$24:$AM$35,IF(($G97-$B$2)/365&lt;1,4,5),FALSE),0)</f>
        <v>0</v>
      </c>
      <c r="AF97" s="113">
        <f>-IF($X97&lt;0,$X97*(1-VLOOKUP($AB97,$AH$15:$AM$21,6,FALSE))*VLOOKUP($AB97,$AH$15:$AM$21,5,FALSE),0)</f>
        <v>531.44125568210495</v>
      </c>
      <c r="AG97" s="102"/>
      <c r="AH97" s="43"/>
      <c r="AI97" s="43"/>
      <c r="AJ97" s="43"/>
      <c r="AK97" s="43"/>
      <c r="AL97" s="43"/>
      <c r="AM97" s="43"/>
      <c r="AN97" s="43"/>
    </row>
    <row r="98" spans="1:40" s="101" customFormat="1" ht="15.75" x14ac:dyDescent="0.2">
      <c r="A98" s="162">
        <v>2015</v>
      </c>
      <c r="B98" s="162" t="s">
        <v>91</v>
      </c>
      <c r="C98" s="162">
        <v>311</v>
      </c>
      <c r="D98" s="162" t="s">
        <v>23</v>
      </c>
      <c r="E98" s="163">
        <v>41886</v>
      </c>
      <c r="F98" s="163">
        <v>42366</v>
      </c>
      <c r="G98" s="163">
        <v>42368</v>
      </c>
      <c r="H98" s="162" t="s">
        <v>30</v>
      </c>
      <c r="I98" s="162" t="s">
        <v>25</v>
      </c>
      <c r="J98" s="162" t="s">
        <v>26</v>
      </c>
      <c r="K98" s="218">
        <v>2606105.7334326101</v>
      </c>
      <c r="L98" s="162" t="s">
        <v>30</v>
      </c>
      <c r="M98" s="162" t="s">
        <v>29</v>
      </c>
      <c r="N98" s="162" t="s">
        <v>36</v>
      </c>
      <c r="O98" s="217">
        <v>-3500000</v>
      </c>
      <c r="P98" s="162" t="s">
        <v>37</v>
      </c>
      <c r="Q98" s="164">
        <v>1.343</v>
      </c>
      <c r="R98" s="164"/>
      <c r="S98" s="218"/>
      <c r="T98" s="218">
        <v>0</v>
      </c>
      <c r="U98" s="162"/>
      <c r="V98" s="164">
        <v>1.1203000000000001</v>
      </c>
      <c r="W98" s="164">
        <v>1.1220187141139364</v>
      </c>
      <c r="X98" s="218">
        <v>5.4586746061524529</v>
      </c>
      <c r="Y98" s="260">
        <v>-478248.13950351422</v>
      </c>
      <c r="Z98" s="218">
        <v>0</v>
      </c>
      <c r="AA98" s="218">
        <v>5.4586746061524529</v>
      </c>
      <c r="AB98" s="101">
        <v>18</v>
      </c>
      <c r="AC98" s="162" t="s">
        <v>31</v>
      </c>
      <c r="AD98" s="96"/>
      <c r="AE98" s="113">
        <f>-IF($X98&gt;0,$X98*(1-VLOOKUP($D98,$AH$24:$AM$35,6,FALSE))*VLOOKUP($D98,$AH$24:$AM$35,IF(($G98-$B$2)/365&lt;1,4,5),FALSE),0)</f>
        <v>-3.7009813829713627E-2</v>
      </c>
      <c r="AF98" s="113">
        <f>-IF($X98&lt;0,$X98*(1-VLOOKUP($AB98,$AH$15:$AM$21,6,FALSE))*VLOOKUP($AB98,$AH$15:$AM$21,5,FALSE),0)</f>
        <v>0</v>
      </c>
      <c r="AG98" s="102"/>
      <c r="AH98" s="43"/>
      <c r="AI98" s="43"/>
      <c r="AJ98" s="43"/>
      <c r="AK98" s="43"/>
      <c r="AL98" s="43"/>
      <c r="AM98" s="43"/>
      <c r="AN98" s="43"/>
    </row>
    <row r="99" spans="1:40" s="101" customFormat="1" ht="15.75" x14ac:dyDescent="0.2">
      <c r="A99" s="162">
        <v>2015</v>
      </c>
      <c r="B99" s="162" t="s">
        <v>91</v>
      </c>
      <c r="C99" s="162">
        <v>312</v>
      </c>
      <c r="D99" s="162" t="s">
        <v>23</v>
      </c>
      <c r="E99" s="163">
        <v>41886</v>
      </c>
      <c r="F99" s="163">
        <v>42366</v>
      </c>
      <c r="G99" s="163">
        <v>42368</v>
      </c>
      <c r="H99" s="162" t="s">
        <v>24</v>
      </c>
      <c r="I99" s="162" t="s">
        <v>29</v>
      </c>
      <c r="J99" s="162" t="s">
        <v>26</v>
      </c>
      <c r="K99" s="218">
        <v>2814636.1077603502</v>
      </c>
      <c r="L99" s="162" t="s">
        <v>24</v>
      </c>
      <c r="M99" s="162" t="s">
        <v>25</v>
      </c>
      <c r="N99" s="162" t="s">
        <v>36</v>
      </c>
      <c r="O99" s="217">
        <v>-3500000</v>
      </c>
      <c r="P99" s="162" t="s">
        <v>37</v>
      </c>
      <c r="Q99" s="164">
        <v>1.2435</v>
      </c>
      <c r="R99" s="164"/>
      <c r="S99" s="218"/>
      <c r="T99" s="218">
        <v>0</v>
      </c>
      <c r="U99" s="162"/>
      <c r="V99" s="164">
        <v>1.1203000000000001</v>
      </c>
      <c r="W99" s="164">
        <v>1.1220187141139364</v>
      </c>
      <c r="X99" s="217">
        <v>-306027.26531817898</v>
      </c>
      <c r="Y99" s="261"/>
      <c r="Z99" s="217">
        <v>-304741.45339197246</v>
      </c>
      <c r="AA99" s="217">
        <v>-1285.8119262065156</v>
      </c>
      <c r="AB99" s="101">
        <v>18</v>
      </c>
      <c r="AC99" s="162" t="s">
        <v>31</v>
      </c>
      <c r="AD99" s="96"/>
      <c r="AE99" s="113">
        <f>-IF($X99&gt;0,$X99*(1-VLOOKUP($D99,$AH$24:$AM$35,6,FALSE))*VLOOKUP($D99,$AH$24:$AM$35,IF(($G99-$B$2)/365&lt;1,4,5),FALSE),0)</f>
        <v>0</v>
      </c>
      <c r="AF99" s="113">
        <f>-IF($X99&lt;0,$X99*(1-VLOOKUP($AB99,$AH$15:$AM$21,6,FALSE))*VLOOKUP($AB99,$AH$15:$AM$21,5,FALSE),0)</f>
        <v>1101.6981551454444</v>
      </c>
      <c r="AG99" s="102"/>
      <c r="AH99" s="43"/>
      <c r="AI99" s="43"/>
      <c r="AJ99" s="43"/>
      <c r="AK99" s="43"/>
      <c r="AL99" s="43"/>
      <c r="AM99" s="43"/>
      <c r="AN99" s="43"/>
    </row>
    <row r="100" spans="1:40" s="101" customFormat="1" ht="15.75" x14ac:dyDescent="0.2">
      <c r="A100" s="162">
        <v>2015</v>
      </c>
      <c r="B100" s="162" t="s">
        <v>91</v>
      </c>
      <c r="C100" s="162">
        <v>313</v>
      </c>
      <c r="D100" s="162" t="s">
        <v>23</v>
      </c>
      <c r="E100" s="163">
        <v>41886</v>
      </c>
      <c r="F100" s="163">
        <v>42366</v>
      </c>
      <c r="G100" s="163">
        <v>42368</v>
      </c>
      <c r="H100" s="162" t="s">
        <v>24</v>
      </c>
      <c r="I100" s="162" t="s">
        <v>29</v>
      </c>
      <c r="J100" s="162" t="s">
        <v>26</v>
      </c>
      <c r="K100" s="218">
        <v>2639517.3453997001</v>
      </c>
      <c r="L100" s="162" t="s">
        <v>24</v>
      </c>
      <c r="M100" s="162" t="s">
        <v>25</v>
      </c>
      <c r="N100" s="162" t="s">
        <v>36</v>
      </c>
      <c r="O100" s="217">
        <v>-3500000</v>
      </c>
      <c r="P100" s="162" t="s">
        <v>37</v>
      </c>
      <c r="Q100" s="164">
        <v>1.3260000000000001</v>
      </c>
      <c r="R100" s="164">
        <v>1.2435</v>
      </c>
      <c r="S100" s="218"/>
      <c r="T100" s="218">
        <v>0</v>
      </c>
      <c r="U100" s="162"/>
      <c r="V100" s="164">
        <v>1.1203000000000001</v>
      </c>
      <c r="W100" s="164">
        <v>1.1220187141139364</v>
      </c>
      <c r="X100" s="217">
        <v>-172226.33285994141</v>
      </c>
      <c r="Y100" s="261"/>
      <c r="Z100" s="218">
        <v>0</v>
      </c>
      <c r="AA100" s="217">
        <v>-172226.33285994141</v>
      </c>
      <c r="AB100" s="101">
        <v>18</v>
      </c>
      <c r="AC100" s="162" t="s">
        <v>31</v>
      </c>
      <c r="AD100" s="96"/>
      <c r="AE100" s="113">
        <f>-IF($X100&gt;0,$X100*(1-VLOOKUP($D100,$AH$24:$AM$35,6,FALSE))*VLOOKUP($D100,$AH$24:$AM$35,IF(($G100-$B$2)/365&lt;1,4,5),FALSE),0)</f>
        <v>0</v>
      </c>
      <c r="AF100" s="113">
        <f>-IF($X100&lt;0,$X100*(1-VLOOKUP($AB100,$AH$15:$AM$21,6,FALSE))*VLOOKUP($AB100,$AH$15:$AM$21,5,FALSE),0)</f>
        <v>620.01479829578898</v>
      </c>
      <c r="AG100" s="102"/>
      <c r="AH100" s="43"/>
      <c r="AI100" s="43"/>
      <c r="AJ100" s="43"/>
      <c r="AK100" s="43"/>
      <c r="AL100" s="43"/>
      <c r="AM100" s="43"/>
      <c r="AN100" s="43"/>
    </row>
    <row r="101" spans="1:40" s="101" customFormat="1" ht="15.75" x14ac:dyDescent="0.2">
      <c r="A101" s="162">
        <v>2015</v>
      </c>
      <c r="B101" s="162" t="s">
        <v>92</v>
      </c>
      <c r="C101" s="162">
        <v>314</v>
      </c>
      <c r="D101" s="162" t="s">
        <v>23</v>
      </c>
      <c r="E101" s="163">
        <v>41886</v>
      </c>
      <c r="F101" s="163">
        <v>42366</v>
      </c>
      <c r="G101" s="163">
        <v>42368</v>
      </c>
      <c r="H101" s="162" t="s">
        <v>30</v>
      </c>
      <c r="I101" s="162" t="s">
        <v>25</v>
      </c>
      <c r="J101" s="162" t="s">
        <v>26</v>
      </c>
      <c r="K101" s="218">
        <v>4839910.6478034202</v>
      </c>
      <c r="L101" s="162" t="s">
        <v>30</v>
      </c>
      <c r="M101" s="162" t="s">
        <v>29</v>
      </c>
      <c r="N101" s="162" t="s">
        <v>36</v>
      </c>
      <c r="O101" s="217">
        <v>-6500000</v>
      </c>
      <c r="P101" s="162" t="s">
        <v>37</v>
      </c>
      <c r="Q101" s="164">
        <v>1.343</v>
      </c>
      <c r="R101" s="164"/>
      <c r="S101" s="218"/>
      <c r="T101" s="218">
        <v>0</v>
      </c>
      <c r="U101" s="162"/>
      <c r="V101" s="164">
        <v>1.1203000000000001</v>
      </c>
      <c r="W101" s="164">
        <v>1.1220187141139364</v>
      </c>
      <c r="X101" s="218">
        <v>10.137538554283129</v>
      </c>
      <c r="Y101" s="260">
        <v>-888175.11622081231</v>
      </c>
      <c r="Z101" s="218">
        <v>0</v>
      </c>
      <c r="AA101" s="218">
        <v>10.137538554283129</v>
      </c>
      <c r="AB101" s="101">
        <v>18</v>
      </c>
      <c r="AC101" s="162" t="s">
        <v>31</v>
      </c>
      <c r="AD101" s="96"/>
      <c r="AE101" s="113">
        <f>-IF($X101&gt;0,$X101*(1-VLOOKUP($D101,$AH$24:$AM$35,6,FALSE))*VLOOKUP($D101,$AH$24:$AM$35,IF(($G101-$B$2)/365&lt;1,4,5),FALSE),0)</f>
        <v>-6.8732511398039611E-2</v>
      </c>
      <c r="AF101" s="113">
        <f>-IF($X101&lt;0,$X101*(1-VLOOKUP($AB101,$AH$15:$AM$21,6,FALSE))*VLOOKUP($AB101,$AH$15:$AM$21,5,FALSE),0)</f>
        <v>0</v>
      </c>
      <c r="AG101" s="102"/>
      <c r="AH101" s="43"/>
      <c r="AI101" s="43"/>
      <c r="AJ101" s="43"/>
      <c r="AK101" s="43"/>
      <c r="AL101" s="43"/>
      <c r="AM101" s="43"/>
      <c r="AN101" s="43"/>
    </row>
    <row r="102" spans="1:40" s="101" customFormat="1" ht="15.75" x14ac:dyDescent="0.2">
      <c r="A102" s="162">
        <v>2015</v>
      </c>
      <c r="B102" s="162" t="s">
        <v>92</v>
      </c>
      <c r="C102" s="162">
        <v>315</v>
      </c>
      <c r="D102" s="162" t="s">
        <v>23</v>
      </c>
      <c r="E102" s="163">
        <v>41886</v>
      </c>
      <c r="F102" s="163">
        <v>42366</v>
      </c>
      <c r="G102" s="163">
        <v>42368</v>
      </c>
      <c r="H102" s="162" t="s">
        <v>24</v>
      </c>
      <c r="I102" s="162" t="s">
        <v>29</v>
      </c>
      <c r="J102" s="162" t="s">
        <v>26</v>
      </c>
      <c r="K102" s="218">
        <v>5227181.3429835103</v>
      </c>
      <c r="L102" s="162" t="s">
        <v>24</v>
      </c>
      <c r="M102" s="162" t="s">
        <v>25</v>
      </c>
      <c r="N102" s="162" t="s">
        <v>36</v>
      </c>
      <c r="O102" s="217">
        <v>-6500000</v>
      </c>
      <c r="P102" s="162" t="s">
        <v>37</v>
      </c>
      <c r="Q102" s="164">
        <v>1.2435</v>
      </c>
      <c r="R102" s="164"/>
      <c r="S102" s="218"/>
      <c r="T102" s="218">
        <v>0</v>
      </c>
      <c r="U102" s="162"/>
      <c r="V102" s="164">
        <v>1.1203000000000001</v>
      </c>
      <c r="W102" s="164">
        <v>1.1220187141139364</v>
      </c>
      <c r="X102" s="217">
        <v>-568336.34987661825</v>
      </c>
      <c r="Y102" s="261"/>
      <c r="Z102" s="217">
        <v>-565948.41344223451</v>
      </c>
      <c r="AA102" s="217">
        <v>-2387.9364343837369</v>
      </c>
      <c r="AB102" s="101">
        <v>18</v>
      </c>
      <c r="AC102" s="162" t="s">
        <v>31</v>
      </c>
      <c r="AD102" s="96"/>
      <c r="AE102" s="113">
        <f>-IF($X102&gt;0,$X102*(1-VLOOKUP($D102,$AH$24:$AM$35,6,FALSE))*VLOOKUP($D102,$AH$24:$AM$35,IF(($G102-$B$2)/365&lt;1,4,5),FALSE),0)</f>
        <v>0</v>
      </c>
      <c r="AF102" s="113">
        <f>-IF($X102&lt;0,$X102*(1-VLOOKUP($AB102,$AH$15:$AM$21,6,FALSE))*VLOOKUP($AB102,$AH$15:$AM$21,5,FALSE),0)</f>
        <v>2046.0108595558256</v>
      </c>
      <c r="AG102" s="102"/>
      <c r="AH102" s="43"/>
      <c r="AI102" s="43"/>
      <c r="AJ102" s="43"/>
      <c r="AK102" s="43"/>
      <c r="AL102" s="43"/>
      <c r="AM102" s="43"/>
      <c r="AN102" s="43"/>
    </row>
    <row r="103" spans="1:40" s="101" customFormat="1" ht="15.75" x14ac:dyDescent="0.2">
      <c r="A103" s="162">
        <v>2015</v>
      </c>
      <c r="B103" s="162" t="s">
        <v>92</v>
      </c>
      <c r="C103" s="162">
        <v>316</v>
      </c>
      <c r="D103" s="162" t="s">
        <v>23</v>
      </c>
      <c r="E103" s="163">
        <v>41886</v>
      </c>
      <c r="F103" s="163">
        <v>42366</v>
      </c>
      <c r="G103" s="163">
        <v>42368</v>
      </c>
      <c r="H103" s="162" t="s">
        <v>24</v>
      </c>
      <c r="I103" s="162" t="s">
        <v>29</v>
      </c>
      <c r="J103" s="162" t="s">
        <v>26</v>
      </c>
      <c r="K103" s="218">
        <v>4901960.78431373</v>
      </c>
      <c r="L103" s="162" t="s">
        <v>24</v>
      </c>
      <c r="M103" s="162" t="s">
        <v>25</v>
      </c>
      <c r="N103" s="162" t="s">
        <v>36</v>
      </c>
      <c r="O103" s="217">
        <v>-6500000</v>
      </c>
      <c r="P103" s="162" t="s">
        <v>37</v>
      </c>
      <c r="Q103" s="164">
        <v>1.3260000000000001</v>
      </c>
      <c r="R103" s="164">
        <v>1.2435</v>
      </c>
      <c r="S103" s="218"/>
      <c r="T103" s="218">
        <v>0</v>
      </c>
      <c r="U103" s="162"/>
      <c r="V103" s="164">
        <v>1.1203000000000001</v>
      </c>
      <c r="W103" s="164">
        <v>1.1220187141139364</v>
      </c>
      <c r="X103" s="217">
        <v>-319848.90388274833</v>
      </c>
      <c r="Y103" s="261"/>
      <c r="Z103" s="218">
        <v>0</v>
      </c>
      <c r="AA103" s="217">
        <v>-319848.90388274833</v>
      </c>
      <c r="AB103" s="101">
        <v>18</v>
      </c>
      <c r="AC103" s="162" t="s">
        <v>31</v>
      </c>
      <c r="AD103" s="96"/>
      <c r="AE103" s="113">
        <f>-IF($X103&gt;0,$X103*(1-VLOOKUP($D103,$AH$24:$AM$35,6,FALSE))*VLOOKUP($D103,$AH$24:$AM$35,IF(($G103-$B$2)/365&lt;1,4,5),FALSE),0)</f>
        <v>0</v>
      </c>
      <c r="AF103" s="113">
        <f>-IF($X103&lt;0,$X103*(1-VLOOKUP($AB103,$AH$15:$AM$21,6,FALSE))*VLOOKUP($AB103,$AH$15:$AM$21,5,FALSE),0)</f>
        <v>1151.456053977894</v>
      </c>
      <c r="AG103" s="102"/>
      <c r="AH103" s="43"/>
      <c r="AI103" s="43"/>
      <c r="AJ103" s="43"/>
      <c r="AK103" s="43"/>
      <c r="AL103" s="43"/>
      <c r="AM103" s="43"/>
      <c r="AN103" s="43"/>
    </row>
    <row r="104" spans="1:40" s="101" customFormat="1" ht="15.75" x14ac:dyDescent="0.2">
      <c r="A104" s="162">
        <v>2015</v>
      </c>
      <c r="B104" s="162" t="s">
        <v>93</v>
      </c>
      <c r="C104" s="162">
        <v>317</v>
      </c>
      <c r="D104" s="162" t="s">
        <v>23</v>
      </c>
      <c r="E104" s="163">
        <v>41886</v>
      </c>
      <c r="F104" s="163">
        <v>42366</v>
      </c>
      <c r="G104" s="163">
        <v>42368</v>
      </c>
      <c r="H104" s="162" t="s">
        <v>30</v>
      </c>
      <c r="I104" s="162" t="s">
        <v>25</v>
      </c>
      <c r="J104" s="162" t="s">
        <v>26</v>
      </c>
      <c r="K104" s="218">
        <v>4095309.0096798199</v>
      </c>
      <c r="L104" s="162" t="s">
        <v>30</v>
      </c>
      <c r="M104" s="162" t="s">
        <v>29</v>
      </c>
      <c r="N104" s="162" t="s">
        <v>36</v>
      </c>
      <c r="O104" s="217">
        <v>-5500000</v>
      </c>
      <c r="P104" s="162" t="s">
        <v>37</v>
      </c>
      <c r="Q104" s="164">
        <v>1.343</v>
      </c>
      <c r="R104" s="164"/>
      <c r="S104" s="218"/>
      <c r="T104" s="218">
        <v>0</v>
      </c>
      <c r="U104" s="162"/>
      <c r="V104" s="164">
        <v>1.1203000000000001</v>
      </c>
      <c r="W104" s="164">
        <v>1.1220187141139364</v>
      </c>
      <c r="X104" s="218">
        <v>8.5779172382395767</v>
      </c>
      <c r="Y104" s="260">
        <v>-751532.79064838029</v>
      </c>
      <c r="Z104" s="218">
        <v>0</v>
      </c>
      <c r="AA104" s="218">
        <v>8.5779172382395767</v>
      </c>
      <c r="AB104" s="101">
        <v>18</v>
      </c>
      <c r="AC104" s="162" t="s">
        <v>31</v>
      </c>
      <c r="AD104" s="96"/>
      <c r="AE104" s="113">
        <f>-IF($X104&gt;0,$X104*(1-VLOOKUP($D104,$AH$24:$AM$35,6,FALSE))*VLOOKUP($D104,$AH$24:$AM$35,IF(($G104-$B$2)/365&lt;1,4,5),FALSE),0)</f>
        <v>-5.8158278875264327E-2</v>
      </c>
      <c r="AF104" s="113">
        <f>-IF($X104&lt;0,$X104*(1-VLOOKUP($AB104,$AH$15:$AM$21,6,FALSE))*VLOOKUP($AB104,$AH$15:$AM$21,5,FALSE),0)</f>
        <v>0</v>
      </c>
      <c r="AG104" s="102"/>
      <c r="AH104" s="43"/>
      <c r="AI104" s="43"/>
      <c r="AJ104" s="43"/>
      <c r="AK104" s="43"/>
      <c r="AL104" s="43"/>
      <c r="AM104" s="43"/>
      <c r="AN104" s="43"/>
    </row>
    <row r="105" spans="1:40" s="101" customFormat="1" ht="15.75" x14ac:dyDescent="0.2">
      <c r="A105" s="162">
        <v>2015</v>
      </c>
      <c r="B105" s="162" t="s">
        <v>93</v>
      </c>
      <c r="C105" s="162">
        <v>318</v>
      </c>
      <c r="D105" s="162" t="s">
        <v>23</v>
      </c>
      <c r="E105" s="163">
        <v>41886</v>
      </c>
      <c r="F105" s="163">
        <v>42366</v>
      </c>
      <c r="G105" s="163">
        <v>42368</v>
      </c>
      <c r="H105" s="162" t="s">
        <v>24</v>
      </c>
      <c r="I105" s="162" t="s">
        <v>29</v>
      </c>
      <c r="J105" s="162" t="s">
        <v>26</v>
      </c>
      <c r="K105" s="218">
        <v>4422999.5979091302</v>
      </c>
      <c r="L105" s="162" t="s">
        <v>24</v>
      </c>
      <c r="M105" s="162" t="s">
        <v>25</v>
      </c>
      <c r="N105" s="162" t="s">
        <v>36</v>
      </c>
      <c r="O105" s="217">
        <v>-5500000</v>
      </c>
      <c r="P105" s="162" t="s">
        <v>37</v>
      </c>
      <c r="Q105" s="164">
        <v>1.2435</v>
      </c>
      <c r="R105" s="164"/>
      <c r="S105" s="218"/>
      <c r="T105" s="218">
        <v>0</v>
      </c>
      <c r="U105" s="162"/>
      <c r="V105" s="164">
        <v>1.1203000000000001</v>
      </c>
      <c r="W105" s="164">
        <v>1.1220187141139364</v>
      </c>
      <c r="X105" s="217">
        <v>-480899.98835713923</v>
      </c>
      <c r="Y105" s="261"/>
      <c r="Z105" s="217">
        <v>-478879.42675881367</v>
      </c>
      <c r="AA105" s="217">
        <v>-2020.5615983255557</v>
      </c>
      <c r="AB105" s="101">
        <v>18</v>
      </c>
      <c r="AC105" s="162" t="s">
        <v>31</v>
      </c>
      <c r="AD105" s="96"/>
      <c r="AE105" s="113">
        <f>-IF($X105&gt;0,$X105*(1-VLOOKUP($D105,$AH$24:$AM$35,6,FALSE))*VLOOKUP($D105,$AH$24:$AM$35,IF(($G105-$B$2)/365&lt;1,4,5),FALSE),0)</f>
        <v>0</v>
      </c>
      <c r="AF105" s="113">
        <f>-IF($X105&lt;0,$X105*(1-VLOOKUP($AB105,$AH$15:$AM$21,6,FALSE))*VLOOKUP($AB105,$AH$15:$AM$21,5,FALSE),0)</f>
        <v>1731.2399580857013</v>
      </c>
      <c r="AG105" s="102"/>
      <c r="AH105" s="43"/>
      <c r="AI105" s="43"/>
      <c r="AJ105" s="43"/>
      <c r="AK105" s="43"/>
      <c r="AL105" s="43"/>
      <c r="AM105" s="43"/>
      <c r="AN105" s="43"/>
    </row>
    <row r="106" spans="1:40" s="101" customFormat="1" ht="15.75" x14ac:dyDescent="0.2">
      <c r="A106" s="162">
        <v>2015</v>
      </c>
      <c r="B106" s="162" t="s">
        <v>93</v>
      </c>
      <c r="C106" s="162">
        <v>319</v>
      </c>
      <c r="D106" s="162" t="s">
        <v>23</v>
      </c>
      <c r="E106" s="163">
        <v>41886</v>
      </c>
      <c r="F106" s="163">
        <v>42366</v>
      </c>
      <c r="G106" s="163">
        <v>42368</v>
      </c>
      <c r="H106" s="162" t="s">
        <v>24</v>
      </c>
      <c r="I106" s="162" t="s">
        <v>29</v>
      </c>
      <c r="J106" s="162" t="s">
        <v>26</v>
      </c>
      <c r="K106" s="218">
        <v>4147812.9713423802</v>
      </c>
      <c r="L106" s="162" t="s">
        <v>24</v>
      </c>
      <c r="M106" s="162" t="s">
        <v>25</v>
      </c>
      <c r="N106" s="162" t="s">
        <v>36</v>
      </c>
      <c r="O106" s="217">
        <v>-5500000</v>
      </c>
      <c r="P106" s="162" t="s">
        <v>37</v>
      </c>
      <c r="Q106" s="164">
        <v>1.3260000000000001</v>
      </c>
      <c r="R106" s="164">
        <v>1.2435</v>
      </c>
      <c r="S106" s="218"/>
      <c r="T106" s="218">
        <v>0</v>
      </c>
      <c r="U106" s="162"/>
      <c r="V106" s="164">
        <v>1.1203000000000001</v>
      </c>
      <c r="W106" s="164">
        <v>1.1220187141139364</v>
      </c>
      <c r="X106" s="217">
        <v>-270641.38020847936</v>
      </c>
      <c r="Y106" s="261"/>
      <c r="Z106" s="218">
        <v>0</v>
      </c>
      <c r="AA106" s="217">
        <v>-270641.38020847936</v>
      </c>
      <c r="AB106" s="101">
        <v>18</v>
      </c>
      <c r="AC106" s="162" t="s">
        <v>31</v>
      </c>
      <c r="AD106" s="96"/>
      <c r="AE106" s="113">
        <f>-IF($X106&gt;0,$X106*(1-VLOOKUP($D106,$AH$24:$AM$35,6,FALSE))*VLOOKUP($D106,$AH$24:$AM$35,IF(($G106-$B$2)/365&lt;1,4,5),FALSE),0)</f>
        <v>0</v>
      </c>
      <c r="AF106" s="113">
        <f>-IF($X106&lt;0,$X106*(1-VLOOKUP($AB106,$AH$15:$AM$21,6,FALSE))*VLOOKUP($AB106,$AH$15:$AM$21,5,FALSE),0)</f>
        <v>974.30896875052565</v>
      </c>
      <c r="AG106" s="102"/>
      <c r="AH106" s="43"/>
      <c r="AI106" s="43"/>
      <c r="AJ106" s="43"/>
      <c r="AK106" s="43"/>
      <c r="AL106" s="43"/>
      <c r="AM106" s="43"/>
      <c r="AN106" s="43"/>
    </row>
    <row r="107" spans="1:40" s="101" customFormat="1" ht="15.75" x14ac:dyDescent="0.2">
      <c r="A107" s="162">
        <v>2015</v>
      </c>
      <c r="B107" s="162" t="s">
        <v>94</v>
      </c>
      <c r="C107" s="162">
        <v>320</v>
      </c>
      <c r="D107" s="162" t="s">
        <v>23</v>
      </c>
      <c r="E107" s="163">
        <v>41886</v>
      </c>
      <c r="F107" s="163">
        <v>42366</v>
      </c>
      <c r="G107" s="163">
        <v>42368</v>
      </c>
      <c r="H107" s="162" t="s">
        <v>30</v>
      </c>
      <c r="I107" s="162" t="s">
        <v>25</v>
      </c>
      <c r="J107" s="162" t="s">
        <v>26</v>
      </c>
      <c r="K107" s="218">
        <v>893521.96574832499</v>
      </c>
      <c r="L107" s="162" t="s">
        <v>30</v>
      </c>
      <c r="M107" s="162" t="s">
        <v>29</v>
      </c>
      <c r="N107" s="162" t="s">
        <v>36</v>
      </c>
      <c r="O107" s="217">
        <v>-1200000</v>
      </c>
      <c r="P107" s="162" t="s">
        <v>37</v>
      </c>
      <c r="Q107" s="164">
        <v>1.343</v>
      </c>
      <c r="R107" s="164"/>
      <c r="S107" s="218"/>
      <c r="T107" s="218">
        <v>0</v>
      </c>
      <c r="U107" s="162"/>
      <c r="V107" s="164">
        <v>1.1203000000000001</v>
      </c>
      <c r="W107" s="164">
        <v>1.1220187141139364</v>
      </c>
      <c r="X107" s="218">
        <v>1.8715455792522728</v>
      </c>
      <c r="Y107" s="260">
        <v>-163970.79068691927</v>
      </c>
      <c r="Z107" s="218">
        <v>0</v>
      </c>
      <c r="AA107" s="218">
        <v>1.8715455792522728</v>
      </c>
      <c r="AB107" s="101">
        <v>18</v>
      </c>
      <c r="AC107" s="162" t="s">
        <v>31</v>
      </c>
      <c r="AD107" s="96"/>
      <c r="AE107" s="113">
        <f>-IF($X107&gt;0,$X107*(1-VLOOKUP($D107,$AH$24:$AM$35,6,FALSE))*VLOOKUP($D107,$AH$24:$AM$35,IF(($G107-$B$2)/365&lt;1,4,5),FALSE),0)</f>
        <v>-1.2689079027330409E-2</v>
      </c>
      <c r="AF107" s="113">
        <f>-IF($X107&lt;0,$X107*(1-VLOOKUP($AB107,$AH$15:$AM$21,6,FALSE))*VLOOKUP($AB107,$AH$15:$AM$21,5,FALSE),0)</f>
        <v>0</v>
      </c>
      <c r="AG107" s="102"/>
      <c r="AH107" s="43"/>
      <c r="AI107" s="43"/>
      <c r="AJ107" s="43"/>
      <c r="AK107" s="43"/>
      <c r="AL107" s="43"/>
      <c r="AM107" s="43"/>
      <c r="AN107" s="43"/>
    </row>
    <row r="108" spans="1:40" s="101" customFormat="1" ht="15.75" x14ac:dyDescent="0.2">
      <c r="A108" s="162">
        <v>2015</v>
      </c>
      <c r="B108" s="162" t="s">
        <v>94</v>
      </c>
      <c r="C108" s="162">
        <v>321</v>
      </c>
      <c r="D108" s="162" t="s">
        <v>23</v>
      </c>
      <c r="E108" s="163">
        <v>41886</v>
      </c>
      <c r="F108" s="163">
        <v>42366</v>
      </c>
      <c r="G108" s="163">
        <v>42368</v>
      </c>
      <c r="H108" s="162" t="s">
        <v>24</v>
      </c>
      <c r="I108" s="162" t="s">
        <v>29</v>
      </c>
      <c r="J108" s="162" t="s">
        <v>26</v>
      </c>
      <c r="K108" s="218">
        <v>965018.09408926405</v>
      </c>
      <c r="L108" s="162" t="s">
        <v>24</v>
      </c>
      <c r="M108" s="162" t="s">
        <v>25</v>
      </c>
      <c r="N108" s="162" t="s">
        <v>36</v>
      </c>
      <c r="O108" s="217">
        <v>-1200000</v>
      </c>
      <c r="P108" s="162" t="s">
        <v>37</v>
      </c>
      <c r="Q108" s="164">
        <v>1.2435</v>
      </c>
      <c r="R108" s="164"/>
      <c r="S108" s="218"/>
      <c r="T108" s="218">
        <v>0</v>
      </c>
      <c r="U108" s="162"/>
      <c r="V108" s="164">
        <v>1.1203000000000001</v>
      </c>
      <c r="W108" s="164">
        <v>1.1220187141139364</v>
      </c>
      <c r="X108" s="217">
        <v>-104923.63382337576</v>
      </c>
      <c r="Y108" s="261"/>
      <c r="Z108" s="217">
        <v>-104482.78402010479</v>
      </c>
      <c r="AA108" s="217">
        <v>-440.84980327096127</v>
      </c>
      <c r="AB108" s="101">
        <v>18</v>
      </c>
      <c r="AC108" s="162" t="s">
        <v>31</v>
      </c>
      <c r="AD108" s="96"/>
      <c r="AE108" s="113">
        <f>-IF($X108&gt;0,$X108*(1-VLOOKUP($D108,$AH$24:$AM$35,6,FALSE))*VLOOKUP($D108,$AH$24:$AM$35,IF(($G108-$B$2)/365&lt;1,4,5),FALSE),0)</f>
        <v>0</v>
      </c>
      <c r="AF108" s="113">
        <f>-IF($X108&lt;0,$X108*(1-VLOOKUP($AB108,$AH$15:$AM$21,6,FALSE))*VLOOKUP($AB108,$AH$15:$AM$21,5,FALSE),0)</f>
        <v>377.72508176415272</v>
      </c>
      <c r="AG108" s="102"/>
      <c r="AH108" s="43"/>
      <c r="AI108" s="43"/>
      <c r="AJ108" s="43"/>
      <c r="AK108" s="43"/>
      <c r="AL108" s="43"/>
      <c r="AM108" s="43"/>
      <c r="AN108" s="43"/>
    </row>
    <row r="109" spans="1:40" s="101" customFormat="1" ht="15.75" x14ac:dyDescent="0.2">
      <c r="A109" s="162">
        <v>2015</v>
      </c>
      <c r="B109" s="162" t="s">
        <v>94</v>
      </c>
      <c r="C109" s="162">
        <v>322</v>
      </c>
      <c r="D109" s="162" t="s">
        <v>23</v>
      </c>
      <c r="E109" s="163">
        <v>41886</v>
      </c>
      <c r="F109" s="163">
        <v>42366</v>
      </c>
      <c r="G109" s="163">
        <v>42368</v>
      </c>
      <c r="H109" s="162" t="s">
        <v>24</v>
      </c>
      <c r="I109" s="162" t="s">
        <v>29</v>
      </c>
      <c r="J109" s="162" t="s">
        <v>26</v>
      </c>
      <c r="K109" s="218">
        <v>904977.37556561094</v>
      </c>
      <c r="L109" s="162" t="s">
        <v>24</v>
      </c>
      <c r="M109" s="162" t="s">
        <v>25</v>
      </c>
      <c r="N109" s="162" t="s">
        <v>36</v>
      </c>
      <c r="O109" s="217">
        <v>-1200000</v>
      </c>
      <c r="P109" s="162" t="s">
        <v>37</v>
      </c>
      <c r="Q109" s="164">
        <v>1.3260000000000001</v>
      </c>
      <c r="R109" s="164">
        <v>1.2435</v>
      </c>
      <c r="S109" s="218"/>
      <c r="T109" s="218">
        <v>0</v>
      </c>
      <c r="U109" s="162"/>
      <c r="V109" s="164">
        <v>1.1203000000000001</v>
      </c>
      <c r="W109" s="164">
        <v>1.1220187141139364</v>
      </c>
      <c r="X109" s="217">
        <v>-59049.028409122773</v>
      </c>
      <c r="Y109" s="261"/>
      <c r="Z109" s="218">
        <v>0</v>
      </c>
      <c r="AA109" s="217">
        <v>-59049.028409122773</v>
      </c>
      <c r="AB109" s="101">
        <v>18</v>
      </c>
      <c r="AC109" s="162" t="s">
        <v>31</v>
      </c>
      <c r="AD109" s="96"/>
      <c r="AE109" s="113">
        <f>-IF($X109&gt;0,$X109*(1-VLOOKUP($D109,$AH$24:$AM$35,6,FALSE))*VLOOKUP($D109,$AH$24:$AM$35,IF(($G109-$B$2)/365&lt;1,4,5),FALSE),0)</f>
        <v>0</v>
      </c>
      <c r="AF109" s="113">
        <f>-IF($X109&lt;0,$X109*(1-VLOOKUP($AB109,$AH$15:$AM$21,6,FALSE))*VLOOKUP($AB109,$AH$15:$AM$21,5,FALSE),0)</f>
        <v>212.57650227284196</v>
      </c>
      <c r="AG109" s="102"/>
      <c r="AH109" s="43"/>
      <c r="AI109" s="43"/>
      <c r="AJ109" s="43"/>
      <c r="AK109" s="43"/>
      <c r="AL109" s="43"/>
      <c r="AM109" s="43"/>
      <c r="AN109" s="43"/>
    </row>
    <row r="110" spans="1:40" s="101" customFormat="1" ht="15.75" x14ac:dyDescent="0.2">
      <c r="A110" s="162">
        <v>2015</v>
      </c>
      <c r="B110" s="162" t="s">
        <v>95</v>
      </c>
      <c r="C110" s="162">
        <v>323</v>
      </c>
      <c r="D110" s="162" t="s">
        <v>23</v>
      </c>
      <c r="E110" s="163">
        <v>41886</v>
      </c>
      <c r="F110" s="163">
        <v>42366</v>
      </c>
      <c r="G110" s="163">
        <v>42368</v>
      </c>
      <c r="H110" s="162" t="s">
        <v>30</v>
      </c>
      <c r="I110" s="162" t="s">
        <v>25</v>
      </c>
      <c r="J110" s="162" t="s">
        <v>26</v>
      </c>
      <c r="K110" s="218">
        <v>819061.80193596403</v>
      </c>
      <c r="L110" s="162" t="s">
        <v>30</v>
      </c>
      <c r="M110" s="162" t="s">
        <v>29</v>
      </c>
      <c r="N110" s="162" t="s">
        <v>36</v>
      </c>
      <c r="O110" s="217">
        <v>-1100000</v>
      </c>
      <c r="P110" s="162" t="s">
        <v>37</v>
      </c>
      <c r="Q110" s="164">
        <v>1.343</v>
      </c>
      <c r="R110" s="164"/>
      <c r="S110" s="218"/>
      <c r="T110" s="218">
        <v>0</v>
      </c>
      <c r="U110" s="162"/>
      <c r="V110" s="164">
        <v>1.1203000000000001</v>
      </c>
      <c r="W110" s="164">
        <v>1.1220187141139364</v>
      </c>
      <c r="X110" s="218">
        <v>1.7155834476479155</v>
      </c>
      <c r="Y110" s="260">
        <v>-150306.55812967606</v>
      </c>
      <c r="Z110" s="218">
        <v>0</v>
      </c>
      <c r="AA110" s="218">
        <v>1.7155834476479155</v>
      </c>
      <c r="AB110" s="101">
        <v>18</v>
      </c>
      <c r="AC110" s="162" t="s">
        <v>31</v>
      </c>
      <c r="AD110" s="96"/>
      <c r="AE110" s="113">
        <f>-IF($X110&gt;0,$X110*(1-VLOOKUP($D110,$AH$24:$AM$35,6,FALSE))*VLOOKUP($D110,$AH$24:$AM$35,IF(($G110-$B$2)/365&lt;1,4,5),FALSE),0)</f>
        <v>-1.1631655775052867E-2</v>
      </c>
      <c r="AF110" s="113">
        <f>-IF($X110&lt;0,$X110*(1-VLOOKUP($AB110,$AH$15:$AM$21,6,FALSE))*VLOOKUP($AB110,$AH$15:$AM$21,5,FALSE),0)</f>
        <v>0</v>
      </c>
      <c r="AG110" s="102"/>
      <c r="AH110" s="43"/>
      <c r="AI110" s="43"/>
      <c r="AJ110" s="43"/>
      <c r="AK110" s="43"/>
      <c r="AL110" s="43"/>
      <c r="AM110" s="43"/>
      <c r="AN110" s="43"/>
    </row>
    <row r="111" spans="1:40" s="101" customFormat="1" ht="15.75" x14ac:dyDescent="0.2">
      <c r="A111" s="162">
        <v>2015</v>
      </c>
      <c r="B111" s="162" t="s">
        <v>95</v>
      </c>
      <c r="C111" s="162">
        <v>324</v>
      </c>
      <c r="D111" s="162" t="s">
        <v>23</v>
      </c>
      <c r="E111" s="163">
        <v>41886</v>
      </c>
      <c r="F111" s="163">
        <v>42366</v>
      </c>
      <c r="G111" s="163">
        <v>42368</v>
      </c>
      <c r="H111" s="162" t="s">
        <v>24</v>
      </c>
      <c r="I111" s="162" t="s">
        <v>29</v>
      </c>
      <c r="J111" s="162" t="s">
        <v>26</v>
      </c>
      <c r="K111" s="218">
        <v>884599.91958182596</v>
      </c>
      <c r="L111" s="162" t="s">
        <v>24</v>
      </c>
      <c r="M111" s="162" t="s">
        <v>25</v>
      </c>
      <c r="N111" s="162" t="s">
        <v>36</v>
      </c>
      <c r="O111" s="217">
        <v>-1100000</v>
      </c>
      <c r="P111" s="162" t="s">
        <v>37</v>
      </c>
      <c r="Q111" s="164">
        <v>1.2435</v>
      </c>
      <c r="R111" s="164"/>
      <c r="S111" s="218"/>
      <c r="T111" s="218">
        <v>0</v>
      </c>
      <c r="U111" s="162"/>
      <c r="V111" s="164">
        <v>1.1203000000000001</v>
      </c>
      <c r="W111" s="164">
        <v>1.1220187141139364</v>
      </c>
      <c r="X111" s="217">
        <v>-96179.997671427845</v>
      </c>
      <c r="Y111" s="261"/>
      <c r="Z111" s="217">
        <v>-95775.885351762758</v>
      </c>
      <c r="AA111" s="217">
        <v>-404.11231966508785</v>
      </c>
      <c r="AB111" s="101">
        <v>18</v>
      </c>
      <c r="AC111" s="162" t="s">
        <v>31</v>
      </c>
      <c r="AD111" s="96"/>
      <c r="AE111" s="113">
        <f>-IF($X111&gt;0,$X111*(1-VLOOKUP($D111,$AH$24:$AM$35,6,FALSE))*VLOOKUP($D111,$AH$24:$AM$35,IF(($G111-$B$2)/365&lt;1,4,5),FALSE),0)</f>
        <v>0</v>
      </c>
      <c r="AF111" s="113">
        <f>-IF($X111&lt;0,$X111*(1-VLOOKUP($AB111,$AH$15:$AM$21,6,FALSE))*VLOOKUP($AB111,$AH$15:$AM$21,5,FALSE),0)</f>
        <v>346.24799161714026</v>
      </c>
      <c r="AG111" s="102"/>
      <c r="AH111" s="43"/>
      <c r="AI111" s="43"/>
      <c r="AJ111" s="43"/>
      <c r="AK111" s="43"/>
      <c r="AL111" s="43"/>
      <c r="AM111" s="43"/>
      <c r="AN111" s="43"/>
    </row>
    <row r="112" spans="1:40" s="101" customFormat="1" ht="15.75" x14ac:dyDescent="0.2">
      <c r="A112" s="162">
        <v>2015</v>
      </c>
      <c r="B112" s="162" t="s">
        <v>95</v>
      </c>
      <c r="C112" s="162">
        <v>325</v>
      </c>
      <c r="D112" s="162" t="s">
        <v>23</v>
      </c>
      <c r="E112" s="163">
        <v>41886</v>
      </c>
      <c r="F112" s="163">
        <v>42366</v>
      </c>
      <c r="G112" s="163">
        <v>42368</v>
      </c>
      <c r="H112" s="162" t="s">
        <v>24</v>
      </c>
      <c r="I112" s="162" t="s">
        <v>29</v>
      </c>
      <c r="J112" s="162" t="s">
        <v>26</v>
      </c>
      <c r="K112" s="218">
        <v>829562.59426847706</v>
      </c>
      <c r="L112" s="162" t="s">
        <v>24</v>
      </c>
      <c r="M112" s="162" t="s">
        <v>25</v>
      </c>
      <c r="N112" s="162" t="s">
        <v>36</v>
      </c>
      <c r="O112" s="217">
        <v>-1100000</v>
      </c>
      <c r="P112" s="162" t="s">
        <v>37</v>
      </c>
      <c r="Q112" s="164">
        <v>1.3260000000000001</v>
      </c>
      <c r="R112" s="164">
        <v>1.2435</v>
      </c>
      <c r="S112" s="218"/>
      <c r="T112" s="218">
        <v>0</v>
      </c>
      <c r="U112" s="162"/>
      <c r="V112" s="164">
        <v>1.1203000000000001</v>
      </c>
      <c r="W112" s="164">
        <v>1.1220187141139364</v>
      </c>
      <c r="X112" s="217">
        <v>-54128.276041695877</v>
      </c>
      <c r="Y112" s="261"/>
      <c r="Z112" s="218">
        <v>0</v>
      </c>
      <c r="AA112" s="217">
        <v>-54128.276041695877</v>
      </c>
      <c r="AB112" s="101">
        <v>18</v>
      </c>
      <c r="AC112" s="162" t="s">
        <v>31</v>
      </c>
      <c r="AD112" s="96"/>
      <c r="AE112" s="113">
        <f>-IF($X112&gt;0,$X112*(1-VLOOKUP($D112,$AH$24:$AM$35,6,FALSE))*VLOOKUP($D112,$AH$24:$AM$35,IF(($G112-$B$2)/365&lt;1,4,5),FALSE),0)</f>
        <v>0</v>
      </c>
      <c r="AF112" s="113">
        <f>-IF($X112&lt;0,$X112*(1-VLOOKUP($AB112,$AH$15:$AM$21,6,FALSE))*VLOOKUP($AB112,$AH$15:$AM$21,5,FALSE),0)</f>
        <v>194.86179375010516</v>
      </c>
      <c r="AG112" s="102"/>
      <c r="AH112" s="43"/>
      <c r="AI112" s="43"/>
      <c r="AJ112" s="43"/>
      <c r="AK112" s="43"/>
      <c r="AL112" s="43"/>
      <c r="AM112" s="43"/>
      <c r="AN112" s="43"/>
    </row>
    <row r="113" spans="1:40" s="101" customFormat="1" ht="15.75" x14ac:dyDescent="0.2">
      <c r="A113" s="162">
        <v>2015</v>
      </c>
      <c r="B113" s="162" t="s">
        <v>96</v>
      </c>
      <c r="C113" s="162">
        <v>326</v>
      </c>
      <c r="D113" s="162" t="s">
        <v>23</v>
      </c>
      <c r="E113" s="163">
        <v>41886</v>
      </c>
      <c r="F113" s="163">
        <v>42366</v>
      </c>
      <c r="G113" s="163">
        <v>42368</v>
      </c>
      <c r="H113" s="162" t="s">
        <v>30</v>
      </c>
      <c r="I113" s="162" t="s">
        <v>25</v>
      </c>
      <c r="J113" s="162" t="s">
        <v>26</v>
      </c>
      <c r="K113" s="218">
        <v>1638123.6038719299</v>
      </c>
      <c r="L113" s="162" t="s">
        <v>30</v>
      </c>
      <c r="M113" s="162" t="s">
        <v>29</v>
      </c>
      <c r="N113" s="162" t="s">
        <v>36</v>
      </c>
      <c r="O113" s="217">
        <v>-2200000</v>
      </c>
      <c r="P113" s="162" t="s">
        <v>37</v>
      </c>
      <c r="Q113" s="164">
        <v>1.343</v>
      </c>
      <c r="R113" s="164"/>
      <c r="S113" s="218"/>
      <c r="T113" s="218">
        <v>0</v>
      </c>
      <c r="U113" s="162"/>
      <c r="V113" s="164">
        <v>1.1203000000000001</v>
      </c>
      <c r="W113" s="164">
        <v>1.1220187141139364</v>
      </c>
      <c r="X113" s="218">
        <v>3.431166895295835</v>
      </c>
      <c r="Y113" s="260">
        <v>-300613.11625935195</v>
      </c>
      <c r="Z113" s="218">
        <v>0</v>
      </c>
      <c r="AA113" s="218">
        <v>3.431166895295835</v>
      </c>
      <c r="AB113" s="101">
        <v>18</v>
      </c>
      <c r="AC113" s="162" t="s">
        <v>31</v>
      </c>
      <c r="AD113" s="96"/>
      <c r="AE113" s="113">
        <f>-IF($X113&gt;0,$X113*(1-VLOOKUP($D113,$AH$24:$AM$35,6,FALSE))*VLOOKUP($D113,$AH$24:$AM$35,IF(($G113-$B$2)/365&lt;1,4,5),FALSE),0)</f>
        <v>-2.3263311550105758E-2</v>
      </c>
      <c r="AF113" s="113">
        <f>-IF($X113&lt;0,$X113*(1-VLOOKUP($AB113,$AH$15:$AM$21,6,FALSE))*VLOOKUP($AB113,$AH$15:$AM$21,5,FALSE),0)</f>
        <v>0</v>
      </c>
      <c r="AG113" s="102"/>
      <c r="AH113" s="43"/>
      <c r="AI113" s="43"/>
      <c r="AJ113" s="43"/>
      <c r="AK113" s="43"/>
      <c r="AL113" s="43"/>
      <c r="AM113" s="43"/>
      <c r="AN113" s="43"/>
    </row>
    <row r="114" spans="1:40" s="101" customFormat="1" ht="15.75" x14ac:dyDescent="0.2">
      <c r="A114" s="162">
        <v>2015</v>
      </c>
      <c r="B114" s="162" t="s">
        <v>96</v>
      </c>
      <c r="C114" s="162">
        <v>327</v>
      </c>
      <c r="D114" s="162" t="s">
        <v>23</v>
      </c>
      <c r="E114" s="163">
        <v>41886</v>
      </c>
      <c r="F114" s="163">
        <v>42366</v>
      </c>
      <c r="G114" s="163">
        <v>42368</v>
      </c>
      <c r="H114" s="162" t="s">
        <v>24</v>
      </c>
      <c r="I114" s="162" t="s">
        <v>29</v>
      </c>
      <c r="J114" s="162" t="s">
        <v>26</v>
      </c>
      <c r="K114" s="218">
        <v>1769199.8391636501</v>
      </c>
      <c r="L114" s="162" t="s">
        <v>24</v>
      </c>
      <c r="M114" s="162" t="s">
        <v>25</v>
      </c>
      <c r="N114" s="162" t="s">
        <v>36</v>
      </c>
      <c r="O114" s="217">
        <v>-2200000</v>
      </c>
      <c r="P114" s="162" t="s">
        <v>37</v>
      </c>
      <c r="Q114" s="164">
        <v>1.2435</v>
      </c>
      <c r="R114" s="164"/>
      <c r="S114" s="218"/>
      <c r="T114" s="218">
        <v>0</v>
      </c>
      <c r="U114" s="162"/>
      <c r="V114" s="164">
        <v>1.1203000000000001</v>
      </c>
      <c r="W114" s="164">
        <v>1.1220187141139364</v>
      </c>
      <c r="X114" s="217">
        <v>-192359.99534285549</v>
      </c>
      <c r="Y114" s="261"/>
      <c r="Z114" s="217">
        <v>-191551.77070352552</v>
      </c>
      <c r="AA114" s="217">
        <v>-808.22463932997198</v>
      </c>
      <c r="AB114" s="101">
        <v>18</v>
      </c>
      <c r="AC114" s="162" t="s">
        <v>31</v>
      </c>
      <c r="AD114" s="96"/>
      <c r="AE114" s="113">
        <f>-IF($X114&gt;0,$X114*(1-VLOOKUP($D114,$AH$24:$AM$35,6,FALSE))*VLOOKUP($D114,$AH$24:$AM$35,IF(($G114-$B$2)/365&lt;1,4,5),FALSE),0)</f>
        <v>0</v>
      </c>
      <c r="AF114" s="113">
        <f>-IF($X114&lt;0,$X114*(1-VLOOKUP($AB114,$AH$15:$AM$21,6,FALSE))*VLOOKUP($AB114,$AH$15:$AM$21,5,FALSE),0)</f>
        <v>692.49598323427972</v>
      </c>
      <c r="AG114" s="102"/>
      <c r="AH114" s="43"/>
      <c r="AI114" s="43"/>
      <c r="AJ114" s="43"/>
      <c r="AK114" s="43"/>
      <c r="AL114" s="43"/>
      <c r="AM114" s="43"/>
      <c r="AN114" s="43"/>
    </row>
    <row r="115" spans="1:40" s="101" customFormat="1" ht="15.75" x14ac:dyDescent="0.2">
      <c r="A115" s="165">
        <v>2015</v>
      </c>
      <c r="B115" s="165" t="s">
        <v>96</v>
      </c>
      <c r="C115" s="165">
        <v>328</v>
      </c>
      <c r="D115" s="165" t="s">
        <v>23</v>
      </c>
      <c r="E115" s="166">
        <v>41886</v>
      </c>
      <c r="F115" s="166">
        <v>42366</v>
      </c>
      <c r="G115" s="166">
        <v>42368</v>
      </c>
      <c r="H115" s="165" t="s">
        <v>24</v>
      </c>
      <c r="I115" s="165" t="s">
        <v>29</v>
      </c>
      <c r="J115" s="165" t="s">
        <v>26</v>
      </c>
      <c r="K115" s="219">
        <v>1659125.1885369499</v>
      </c>
      <c r="L115" s="165" t="s">
        <v>24</v>
      </c>
      <c r="M115" s="165" t="s">
        <v>25</v>
      </c>
      <c r="N115" s="165" t="s">
        <v>36</v>
      </c>
      <c r="O115" s="180">
        <v>-2200000</v>
      </c>
      <c r="P115" s="165" t="s">
        <v>37</v>
      </c>
      <c r="Q115" s="167">
        <v>1.3260000000000001</v>
      </c>
      <c r="R115" s="167">
        <v>1.2435</v>
      </c>
      <c r="S115" s="219"/>
      <c r="T115" s="219">
        <v>0</v>
      </c>
      <c r="U115" s="165"/>
      <c r="V115" s="167">
        <v>1.1203000000000001</v>
      </c>
      <c r="W115" s="167">
        <v>1.1220187141139364</v>
      </c>
      <c r="X115" s="180">
        <v>-108256.55208339175</v>
      </c>
      <c r="Y115" s="262"/>
      <c r="Z115" s="219">
        <v>0</v>
      </c>
      <c r="AA115" s="180">
        <v>-108256.55208339175</v>
      </c>
      <c r="AB115" s="101">
        <v>18</v>
      </c>
      <c r="AC115" s="162" t="s">
        <v>31</v>
      </c>
      <c r="AD115" s="96"/>
      <c r="AE115" s="113">
        <f>-IF($X115&gt;0,$X115*(1-VLOOKUP($D115,$AH$24:$AM$35,6,FALSE))*VLOOKUP($D115,$AH$24:$AM$35,IF(($G115-$B$2)/365&lt;1,4,5),FALSE),0)</f>
        <v>0</v>
      </c>
      <c r="AF115" s="113">
        <f>-IF($X115&lt;0,$X115*(1-VLOOKUP($AB115,$AH$15:$AM$21,6,FALSE))*VLOOKUP($AB115,$AH$15:$AM$21,5,FALSE),0)</f>
        <v>389.72358750021033</v>
      </c>
      <c r="AG115" s="102"/>
      <c r="AH115" s="43"/>
      <c r="AI115" s="43"/>
      <c r="AJ115" s="43"/>
      <c r="AK115" s="43"/>
      <c r="AL115" s="43"/>
      <c r="AM115" s="43"/>
      <c r="AN115" s="43"/>
    </row>
    <row r="116" spans="1:40" s="101" customFormat="1" ht="15.75" x14ac:dyDescent="0.2">
      <c r="A116" s="168"/>
      <c r="B116" s="168"/>
      <c r="C116" s="168"/>
      <c r="D116" s="168"/>
      <c r="E116" s="169"/>
      <c r="F116" s="169"/>
      <c r="G116" s="169"/>
      <c r="H116" s="168"/>
      <c r="I116" s="168"/>
      <c r="J116" s="168"/>
      <c r="K116" s="170">
        <v>71461366.751155168</v>
      </c>
      <c r="L116" s="168"/>
      <c r="M116" s="168"/>
      <c r="N116" s="168"/>
      <c r="O116" s="188">
        <v>-96000000</v>
      </c>
      <c r="P116" s="168"/>
      <c r="Q116" s="171">
        <v>1.3433832064014948</v>
      </c>
      <c r="R116" s="171"/>
      <c r="S116" s="170"/>
      <c r="T116" s="170"/>
      <c r="U116" s="168"/>
      <c r="V116" s="171"/>
      <c r="W116" s="171"/>
      <c r="X116" s="188">
        <v>-13063057.81724529</v>
      </c>
      <c r="Y116" s="188">
        <v>-13063057.81724529</v>
      </c>
      <c r="Z116" s="188">
        <v>-9444231.6130156815</v>
      </c>
      <c r="AA116" s="188">
        <v>-3618826.2042296068</v>
      </c>
      <c r="AC116" s="162"/>
      <c r="AD116" s="96"/>
      <c r="AE116" s="113"/>
      <c r="AF116" s="113"/>
      <c r="AG116" s="102"/>
      <c r="AH116" s="43"/>
      <c r="AI116" s="43"/>
      <c r="AJ116" s="43"/>
      <c r="AK116" s="43"/>
      <c r="AL116" s="43"/>
      <c r="AM116" s="43"/>
      <c r="AN116" s="43"/>
    </row>
    <row r="117" spans="1:40" s="101" customFormat="1" ht="15.75" x14ac:dyDescent="0.2">
      <c r="A117" s="168"/>
      <c r="B117" s="168"/>
      <c r="C117" s="168"/>
      <c r="D117" s="168"/>
      <c r="E117" s="169"/>
      <c r="F117" s="169"/>
      <c r="G117" s="169"/>
      <c r="H117" s="168"/>
      <c r="I117" s="168"/>
      <c r="J117" s="168"/>
      <c r="K117" s="170"/>
      <c r="L117" s="168"/>
      <c r="M117" s="168"/>
      <c r="N117" s="168"/>
      <c r="O117" s="170"/>
      <c r="P117" s="168"/>
      <c r="Q117" s="171"/>
      <c r="R117" s="171"/>
      <c r="S117" s="170"/>
      <c r="T117" s="170"/>
      <c r="U117" s="168"/>
      <c r="V117" s="171"/>
      <c r="W117" s="171"/>
      <c r="X117" s="170"/>
      <c r="Y117" s="170"/>
      <c r="Z117" s="170"/>
      <c r="AA117" s="170"/>
      <c r="AC117" s="162"/>
      <c r="AD117" s="96"/>
      <c r="AE117" s="113"/>
      <c r="AF117" s="113"/>
      <c r="AG117" s="102"/>
      <c r="AH117" s="43"/>
      <c r="AI117" s="43"/>
      <c r="AJ117" s="43"/>
      <c r="AK117" s="43"/>
      <c r="AL117" s="43"/>
      <c r="AM117" s="43"/>
      <c r="AN117" s="43"/>
    </row>
    <row r="118" spans="1:40" s="101" customFormat="1" ht="15.75" x14ac:dyDescent="0.2">
      <c r="A118" s="162">
        <v>2016</v>
      </c>
      <c r="B118" s="162" t="s">
        <v>109</v>
      </c>
      <c r="C118" s="162">
        <v>363</v>
      </c>
      <c r="D118" s="162" t="s">
        <v>38</v>
      </c>
      <c r="E118" s="163">
        <v>41968</v>
      </c>
      <c r="F118" s="163">
        <v>42353</v>
      </c>
      <c r="G118" s="163">
        <v>42355</v>
      </c>
      <c r="H118" s="162" t="s">
        <v>30</v>
      </c>
      <c r="I118" s="162" t="s">
        <v>25</v>
      </c>
      <c r="J118" s="162" t="s">
        <v>26</v>
      </c>
      <c r="K118" s="218">
        <v>23529411.7647059</v>
      </c>
      <c r="L118" s="162" t="s">
        <v>30</v>
      </c>
      <c r="M118" s="162" t="s">
        <v>29</v>
      </c>
      <c r="N118" s="162" t="s">
        <v>36</v>
      </c>
      <c r="O118" s="217">
        <v>-30000000</v>
      </c>
      <c r="P118" s="162" t="s">
        <v>37</v>
      </c>
      <c r="Q118" s="164">
        <v>1.2749999999999999</v>
      </c>
      <c r="R118" s="164"/>
      <c r="S118" s="218"/>
      <c r="T118" s="218">
        <v>0</v>
      </c>
      <c r="U118" s="162"/>
      <c r="V118" s="164">
        <v>1.1203000000000001</v>
      </c>
      <c r="W118" s="164">
        <v>1.1216942139131443</v>
      </c>
      <c r="X118" s="218">
        <v>922.77718984295882</v>
      </c>
      <c r="Y118" s="260">
        <v>-2787832.6429800345</v>
      </c>
      <c r="Z118" s="218">
        <v>0</v>
      </c>
      <c r="AA118" s="218">
        <v>922.77718984295882</v>
      </c>
      <c r="AB118" s="101">
        <v>18</v>
      </c>
      <c r="AC118" s="162" t="s">
        <v>31</v>
      </c>
      <c r="AD118" s="96"/>
      <c r="AE118" s="113">
        <f>-IF($X118&gt;0,$X118*(1-VLOOKUP($D118,$AH$24:$AM$35,6,FALSE))*VLOOKUP($D118,$AH$24:$AM$35,IF(($G118-$B$2)/365&lt;1,4,5),FALSE),0)</f>
        <v>-5.702763033229485</v>
      </c>
      <c r="AF118" s="113">
        <f>-IF($X118&lt;0,$X118*(1-VLOOKUP($AB118,$AH$15:$AM$21,6,FALSE))*VLOOKUP($AB118,$AH$15:$AM$21,5,FALSE),0)</f>
        <v>0</v>
      </c>
      <c r="AG118" s="102"/>
      <c r="AH118" s="43"/>
      <c r="AI118" s="43"/>
      <c r="AJ118" s="43"/>
      <c r="AK118" s="43"/>
      <c r="AL118" s="43"/>
      <c r="AM118" s="43"/>
      <c r="AN118" s="43"/>
    </row>
    <row r="119" spans="1:40" s="101" customFormat="1" ht="15.75" x14ac:dyDescent="0.2">
      <c r="A119" s="162">
        <v>2016</v>
      </c>
      <c r="B119" s="162" t="s">
        <v>109</v>
      </c>
      <c r="C119" s="162">
        <v>364</v>
      </c>
      <c r="D119" s="162" t="s">
        <v>38</v>
      </c>
      <c r="E119" s="163">
        <v>41968</v>
      </c>
      <c r="F119" s="163">
        <v>42353</v>
      </c>
      <c r="G119" s="163">
        <v>42355</v>
      </c>
      <c r="H119" s="162" t="s">
        <v>24</v>
      </c>
      <c r="I119" s="162" t="s">
        <v>29</v>
      </c>
      <c r="J119" s="162" t="s">
        <v>26</v>
      </c>
      <c r="K119" s="218">
        <v>25020850.7089241</v>
      </c>
      <c r="L119" s="162" t="s">
        <v>24</v>
      </c>
      <c r="M119" s="162" t="s">
        <v>25</v>
      </c>
      <c r="N119" s="162" t="s">
        <v>36</v>
      </c>
      <c r="O119" s="217">
        <v>-30000000</v>
      </c>
      <c r="P119" s="162" t="s">
        <v>37</v>
      </c>
      <c r="Q119" s="164">
        <v>1.1990000000000001</v>
      </c>
      <c r="R119" s="164"/>
      <c r="S119" s="218"/>
      <c r="T119" s="218">
        <v>0</v>
      </c>
      <c r="U119" s="162"/>
      <c r="V119" s="164">
        <v>1.1203000000000001</v>
      </c>
      <c r="W119" s="164">
        <v>1.1216942139131443</v>
      </c>
      <c r="X119" s="217">
        <v>-1764504.0353759907</v>
      </c>
      <c r="Y119" s="261"/>
      <c r="Z119" s="217">
        <v>-1724406.2674330734</v>
      </c>
      <c r="AA119" s="217">
        <v>-40097.7679429173</v>
      </c>
      <c r="AB119" s="101">
        <v>18</v>
      </c>
      <c r="AC119" s="162" t="s">
        <v>31</v>
      </c>
      <c r="AD119" s="96"/>
      <c r="AE119" s="113">
        <f>-IF($X119&gt;0,$X119*(1-VLOOKUP($D119,$AH$24:$AM$35,6,FALSE))*VLOOKUP($D119,$AH$24:$AM$35,IF(($G119-$B$2)/365&lt;1,4,5),FALSE),0)</f>
        <v>0</v>
      </c>
      <c r="AF119" s="113">
        <f>-IF($X119&lt;0,$X119*(1-VLOOKUP($AB119,$AH$15:$AM$21,6,FALSE))*VLOOKUP($AB119,$AH$15:$AM$21,5,FALSE),0)</f>
        <v>6352.2145273535662</v>
      </c>
      <c r="AG119" s="102"/>
      <c r="AH119" s="43"/>
      <c r="AI119" s="43"/>
      <c r="AJ119" s="43"/>
      <c r="AK119" s="43"/>
      <c r="AL119" s="43"/>
      <c r="AM119" s="43"/>
      <c r="AN119" s="43"/>
    </row>
    <row r="120" spans="1:40" s="101" customFormat="1" ht="15.75" x14ac:dyDescent="0.2">
      <c r="A120" s="162">
        <v>2016</v>
      </c>
      <c r="B120" s="162" t="s">
        <v>109</v>
      </c>
      <c r="C120" s="162">
        <v>365</v>
      </c>
      <c r="D120" s="162" t="s">
        <v>38</v>
      </c>
      <c r="E120" s="163">
        <v>41968</v>
      </c>
      <c r="F120" s="163">
        <v>42353</v>
      </c>
      <c r="G120" s="163">
        <v>42355</v>
      </c>
      <c r="H120" s="162" t="s">
        <v>24</v>
      </c>
      <c r="I120" s="162" t="s">
        <v>29</v>
      </c>
      <c r="J120" s="162" t="s">
        <v>26</v>
      </c>
      <c r="K120" s="218">
        <v>23923444.976076599</v>
      </c>
      <c r="L120" s="162" t="s">
        <v>24</v>
      </c>
      <c r="M120" s="162" t="s">
        <v>25</v>
      </c>
      <c r="N120" s="162" t="s">
        <v>36</v>
      </c>
      <c r="O120" s="217">
        <v>-30000000</v>
      </c>
      <c r="P120" s="162" t="s">
        <v>37</v>
      </c>
      <c r="Q120" s="164">
        <v>1.254</v>
      </c>
      <c r="R120" s="164">
        <v>1.1990000000000001</v>
      </c>
      <c r="S120" s="218"/>
      <c r="T120" s="218">
        <v>0</v>
      </c>
      <c r="U120" s="162"/>
      <c r="V120" s="164">
        <v>1.1203000000000001</v>
      </c>
      <c r="W120" s="164">
        <v>1.1216942139131443</v>
      </c>
      <c r="X120" s="217">
        <v>-1024251.3847938866</v>
      </c>
      <c r="Y120" s="261"/>
      <c r="Z120" s="218">
        <v>0</v>
      </c>
      <c r="AA120" s="217">
        <v>-1024251.3847938866</v>
      </c>
      <c r="AB120" s="101">
        <v>18</v>
      </c>
      <c r="AC120" s="162" t="s">
        <v>31</v>
      </c>
      <c r="AD120" s="96"/>
      <c r="AE120" s="113">
        <f>-IF($X120&gt;0,$X120*(1-VLOOKUP($D120,$AH$24:$AM$35,6,FALSE))*VLOOKUP($D120,$AH$24:$AM$35,IF(($G120-$B$2)/365&lt;1,4,5),FALSE),0)</f>
        <v>0</v>
      </c>
      <c r="AF120" s="113">
        <f>-IF($X120&lt;0,$X120*(1-VLOOKUP($AB120,$AH$15:$AM$21,6,FALSE))*VLOOKUP($AB120,$AH$15:$AM$21,5,FALSE),0)</f>
        <v>3687.3049852579916</v>
      </c>
      <c r="AG120" s="102"/>
      <c r="AH120" s="43"/>
      <c r="AI120" s="43"/>
      <c r="AJ120" s="43"/>
      <c r="AK120" s="43"/>
      <c r="AL120" s="43"/>
      <c r="AM120" s="43"/>
      <c r="AN120" s="43"/>
    </row>
    <row r="121" spans="1:40" s="101" customFormat="1" ht="15.75" x14ac:dyDescent="0.2">
      <c r="A121" s="162">
        <v>2016</v>
      </c>
      <c r="B121" s="162" t="s">
        <v>110</v>
      </c>
      <c r="C121" s="162">
        <v>579</v>
      </c>
      <c r="D121" s="162" t="s">
        <v>40</v>
      </c>
      <c r="E121" s="163">
        <v>42268</v>
      </c>
      <c r="F121" s="163">
        <v>42353</v>
      </c>
      <c r="G121" s="163">
        <v>42355</v>
      </c>
      <c r="H121" s="162" t="s">
        <v>24</v>
      </c>
      <c r="I121" s="162" t="s">
        <v>25</v>
      </c>
      <c r="J121" s="162" t="s">
        <v>26</v>
      </c>
      <c r="K121" s="217">
        <v>-15748031.496063</v>
      </c>
      <c r="L121" s="162" t="s">
        <v>24</v>
      </c>
      <c r="M121" s="162" t="s">
        <v>29</v>
      </c>
      <c r="N121" s="162" t="s">
        <v>36</v>
      </c>
      <c r="O121" s="218">
        <v>20000000</v>
      </c>
      <c r="P121" s="162" t="s">
        <v>37</v>
      </c>
      <c r="Q121" s="164">
        <v>1.27</v>
      </c>
      <c r="R121" s="164"/>
      <c r="S121" s="218"/>
      <c r="T121" s="218">
        <v>0</v>
      </c>
      <c r="U121" s="162"/>
      <c r="V121" s="164">
        <v>1.1203000000000001</v>
      </c>
      <c r="W121" s="164">
        <v>1.1216942139131443</v>
      </c>
      <c r="X121" s="217">
        <v>-817.65193596103154</v>
      </c>
      <c r="Y121" s="261">
        <v>6.5938365878537297E-11</v>
      </c>
      <c r="Z121" s="218">
        <v>0</v>
      </c>
      <c r="AA121" s="217">
        <v>-817.65193596103154</v>
      </c>
      <c r="AB121" s="101">
        <v>18</v>
      </c>
      <c r="AC121" s="162" t="s">
        <v>31</v>
      </c>
      <c r="AD121" s="96"/>
      <c r="AE121" s="113">
        <f>-IF($X121&gt;0,$X121*(1-VLOOKUP($D121,$AH$24:$AM$35,6,FALSE))*VLOOKUP($D121,$AH$24:$AM$35,IF(($G121-$B$2)/365&lt;1,4,5),FALSE),0)</f>
        <v>0</v>
      </c>
      <c r="AF121" s="113">
        <f>-IF($X121&lt;0,$X121*(1-VLOOKUP($AB121,$AH$15:$AM$21,6,FALSE))*VLOOKUP($AB121,$AH$15:$AM$21,5,FALSE),0)</f>
        <v>2.9435469694597134</v>
      </c>
      <c r="AG121" s="102"/>
      <c r="AH121" s="43"/>
      <c r="AI121" s="43"/>
      <c r="AJ121" s="43"/>
      <c r="AK121" s="43"/>
      <c r="AL121" s="43"/>
      <c r="AM121" s="43"/>
      <c r="AN121" s="43"/>
    </row>
    <row r="122" spans="1:40" s="101" customFormat="1" ht="15.75" x14ac:dyDescent="0.2">
      <c r="A122" s="162">
        <v>2016</v>
      </c>
      <c r="B122" s="162" t="s">
        <v>110</v>
      </c>
      <c r="C122" s="162">
        <v>580</v>
      </c>
      <c r="D122" s="162" t="s">
        <v>40</v>
      </c>
      <c r="E122" s="163">
        <v>42268</v>
      </c>
      <c r="F122" s="163">
        <v>42353</v>
      </c>
      <c r="G122" s="163">
        <v>42355</v>
      </c>
      <c r="H122" s="162" t="s">
        <v>30</v>
      </c>
      <c r="I122" s="162" t="s">
        <v>29</v>
      </c>
      <c r="J122" s="162" t="s">
        <v>26</v>
      </c>
      <c r="K122" s="217">
        <v>-17123287.671232902</v>
      </c>
      <c r="L122" s="162" t="s">
        <v>30</v>
      </c>
      <c r="M122" s="162" t="s">
        <v>25</v>
      </c>
      <c r="N122" s="162" t="s">
        <v>36</v>
      </c>
      <c r="O122" s="218">
        <v>20000000</v>
      </c>
      <c r="P122" s="162" t="s">
        <v>37</v>
      </c>
      <c r="Q122" s="164">
        <v>1.1679999999999999</v>
      </c>
      <c r="R122" s="164"/>
      <c r="S122" s="218"/>
      <c r="T122" s="218">
        <v>0</v>
      </c>
      <c r="U122" s="162"/>
      <c r="V122" s="164">
        <v>1.1203000000000001</v>
      </c>
      <c r="W122" s="164">
        <v>1.1216942139131443</v>
      </c>
      <c r="X122" s="218">
        <v>789515.39792981977</v>
      </c>
      <c r="Y122" s="261"/>
      <c r="Z122" s="218">
        <v>706883.64633857086</v>
      </c>
      <c r="AA122" s="218">
        <v>82631.751591248903</v>
      </c>
      <c r="AB122" s="101">
        <v>18</v>
      </c>
      <c r="AC122" s="162" t="s">
        <v>31</v>
      </c>
      <c r="AD122" s="96"/>
      <c r="AE122" s="113">
        <f>-IF($X122&gt;0,$X122*(1-VLOOKUP($D122,$AH$24:$AM$35,6,FALSE))*VLOOKUP($D122,$AH$24:$AM$35,IF(($G122-$B$2)/365&lt;1,4,5),FALSE),0)</f>
        <v>-4689.7214637031293</v>
      </c>
      <c r="AF122" s="113">
        <f>-IF($X122&lt;0,$X122*(1-VLOOKUP($AB122,$AH$15:$AM$21,6,FALSE))*VLOOKUP($AB122,$AH$15:$AM$21,5,FALSE),0)</f>
        <v>0</v>
      </c>
      <c r="AG122" s="102"/>
      <c r="AH122" s="43"/>
      <c r="AI122" s="43"/>
      <c r="AJ122" s="43"/>
      <c r="AK122" s="43"/>
      <c r="AL122" s="43"/>
      <c r="AM122" s="43"/>
      <c r="AN122" s="43"/>
    </row>
    <row r="123" spans="1:40" s="101" customFormat="1" ht="15.75" x14ac:dyDescent="0.2">
      <c r="A123" s="162">
        <v>2016</v>
      </c>
      <c r="B123" s="162" t="s">
        <v>110</v>
      </c>
      <c r="C123" s="162">
        <v>581</v>
      </c>
      <c r="D123" s="162" t="s">
        <v>40</v>
      </c>
      <c r="E123" s="163">
        <v>42268</v>
      </c>
      <c r="F123" s="163">
        <v>42353</v>
      </c>
      <c r="G123" s="163">
        <v>42355</v>
      </c>
      <c r="H123" s="162" t="s">
        <v>30</v>
      </c>
      <c r="I123" s="162" t="s">
        <v>29</v>
      </c>
      <c r="J123" s="162" t="s">
        <v>26</v>
      </c>
      <c r="K123" s="217">
        <v>-16000000</v>
      </c>
      <c r="L123" s="162" t="s">
        <v>30</v>
      </c>
      <c r="M123" s="162" t="s">
        <v>25</v>
      </c>
      <c r="N123" s="162" t="s">
        <v>36</v>
      </c>
      <c r="O123" s="218">
        <v>20000000</v>
      </c>
      <c r="P123" s="162" t="s">
        <v>37</v>
      </c>
      <c r="Q123" s="164">
        <v>1.25</v>
      </c>
      <c r="R123" s="164">
        <v>1.1679999999999999</v>
      </c>
      <c r="S123" s="218"/>
      <c r="T123" s="218">
        <v>0</v>
      </c>
      <c r="U123" s="162"/>
      <c r="V123" s="164">
        <v>1.1203000000000001</v>
      </c>
      <c r="W123" s="164">
        <v>1.1216942139131443</v>
      </c>
      <c r="X123" s="218">
        <v>924584.84216350364</v>
      </c>
      <c r="Y123" s="261"/>
      <c r="Z123" s="218">
        <v>0</v>
      </c>
      <c r="AA123" s="218">
        <v>924584.84216350364</v>
      </c>
      <c r="AB123" s="101">
        <v>18</v>
      </c>
      <c r="AC123" s="162" t="s">
        <v>31</v>
      </c>
      <c r="AD123" s="96"/>
      <c r="AE123" s="113">
        <f>-IF($X123&gt;0,$X123*(1-VLOOKUP($D123,$AH$24:$AM$35,6,FALSE))*VLOOKUP($D123,$AH$24:$AM$35,IF(($G123-$B$2)/365&lt;1,4,5),FALSE),0)</f>
        <v>-5492.0339624512117</v>
      </c>
      <c r="AF123" s="113">
        <f>-IF($X123&lt;0,$X123*(1-VLOOKUP($AB123,$AH$15:$AM$21,6,FALSE))*VLOOKUP($AB123,$AH$15:$AM$21,5,FALSE),0)</f>
        <v>0</v>
      </c>
      <c r="AG123" s="102"/>
      <c r="AH123" s="43"/>
      <c r="AI123" s="43"/>
      <c r="AJ123" s="43"/>
      <c r="AK123" s="43"/>
      <c r="AL123" s="43"/>
      <c r="AM123" s="43"/>
      <c r="AN123" s="43"/>
    </row>
    <row r="124" spans="1:40" s="101" customFormat="1" ht="15.75" x14ac:dyDescent="0.2">
      <c r="A124" s="162">
        <v>2016</v>
      </c>
      <c r="B124" s="162" t="s">
        <v>110</v>
      </c>
      <c r="C124" s="162">
        <v>369</v>
      </c>
      <c r="D124" s="162" t="s">
        <v>40</v>
      </c>
      <c r="E124" s="163">
        <v>41976</v>
      </c>
      <c r="F124" s="163">
        <v>42353</v>
      </c>
      <c r="G124" s="163">
        <v>42355</v>
      </c>
      <c r="H124" s="162" t="s">
        <v>30</v>
      </c>
      <c r="I124" s="162" t="s">
        <v>25</v>
      </c>
      <c r="J124" s="162" t="s">
        <v>26</v>
      </c>
      <c r="K124" s="218">
        <v>15748031.496063</v>
      </c>
      <c r="L124" s="162" t="s">
        <v>30</v>
      </c>
      <c r="M124" s="162" t="s">
        <v>29</v>
      </c>
      <c r="N124" s="162" t="s">
        <v>36</v>
      </c>
      <c r="O124" s="217">
        <v>-20000000</v>
      </c>
      <c r="P124" s="162" t="s">
        <v>37</v>
      </c>
      <c r="Q124" s="164">
        <v>1.27</v>
      </c>
      <c r="R124" s="164"/>
      <c r="S124" s="218"/>
      <c r="T124" s="218">
        <v>0</v>
      </c>
      <c r="U124" s="162"/>
      <c r="V124" s="164">
        <v>1.1203000000000001</v>
      </c>
      <c r="W124" s="164">
        <v>1.1216942139131443</v>
      </c>
      <c r="X124" s="218">
        <v>817.65193596103154</v>
      </c>
      <c r="Y124" s="261"/>
      <c r="Z124" s="218">
        <v>0</v>
      </c>
      <c r="AA124" s="218">
        <v>817.65193596103154</v>
      </c>
      <c r="AB124" s="101">
        <v>18</v>
      </c>
      <c r="AC124" s="162" t="s">
        <v>31</v>
      </c>
      <c r="AD124" s="96"/>
      <c r="AE124" s="113">
        <f>-IF($X124&gt;0,$X124*(1-VLOOKUP($D124,$AH$24:$AM$35,6,FALSE))*VLOOKUP($D124,$AH$24:$AM$35,IF(($G124-$B$2)/365&lt;1,4,5),FALSE),0)</f>
        <v>-4.8568524996085278</v>
      </c>
      <c r="AF124" s="113">
        <f>-IF($X124&lt;0,$X124*(1-VLOOKUP($AB124,$AH$15:$AM$21,6,FALSE))*VLOOKUP($AB124,$AH$15:$AM$21,5,FALSE),0)</f>
        <v>0</v>
      </c>
      <c r="AG124" s="102"/>
      <c r="AH124" s="43"/>
      <c r="AI124" s="43"/>
      <c r="AJ124" s="43"/>
      <c r="AK124" s="43"/>
      <c r="AL124" s="43"/>
      <c r="AM124" s="43"/>
      <c r="AN124" s="43"/>
    </row>
    <row r="125" spans="1:40" s="101" customFormat="1" ht="15.75" x14ac:dyDescent="0.2">
      <c r="A125" s="162">
        <v>2016</v>
      </c>
      <c r="B125" s="162" t="s">
        <v>110</v>
      </c>
      <c r="C125" s="162">
        <v>370</v>
      </c>
      <c r="D125" s="162" t="s">
        <v>40</v>
      </c>
      <c r="E125" s="163">
        <v>41976</v>
      </c>
      <c r="F125" s="163">
        <v>42353</v>
      </c>
      <c r="G125" s="163">
        <v>42355</v>
      </c>
      <c r="H125" s="162" t="s">
        <v>24</v>
      </c>
      <c r="I125" s="162" t="s">
        <v>29</v>
      </c>
      <c r="J125" s="162" t="s">
        <v>26</v>
      </c>
      <c r="K125" s="218">
        <v>17123287.671232902</v>
      </c>
      <c r="L125" s="162" t="s">
        <v>24</v>
      </c>
      <c r="M125" s="162" t="s">
        <v>25</v>
      </c>
      <c r="N125" s="162" t="s">
        <v>36</v>
      </c>
      <c r="O125" s="217">
        <v>-20000000</v>
      </c>
      <c r="P125" s="162" t="s">
        <v>37</v>
      </c>
      <c r="Q125" s="164">
        <v>1.1679999999999999</v>
      </c>
      <c r="R125" s="164"/>
      <c r="S125" s="218"/>
      <c r="T125" s="218">
        <v>0</v>
      </c>
      <c r="U125" s="162"/>
      <c r="V125" s="164">
        <v>1.1203000000000001</v>
      </c>
      <c r="W125" s="164">
        <v>1.1216942139131443</v>
      </c>
      <c r="X125" s="217">
        <v>-789515.39792981977</v>
      </c>
      <c r="Y125" s="261"/>
      <c r="Z125" s="217">
        <v>-706883.64633857086</v>
      </c>
      <c r="AA125" s="217">
        <v>-82631.751591248903</v>
      </c>
      <c r="AB125" s="101">
        <v>18</v>
      </c>
      <c r="AC125" s="162" t="s">
        <v>31</v>
      </c>
      <c r="AD125" s="96"/>
      <c r="AE125" s="113">
        <f>-IF($X125&gt;0,$X125*(1-VLOOKUP($D125,$AH$24:$AM$35,6,FALSE))*VLOOKUP($D125,$AH$24:$AM$35,IF(($G125-$B$2)/365&lt;1,4,5),FALSE),0)</f>
        <v>0</v>
      </c>
      <c r="AF125" s="113">
        <f>-IF($X125&lt;0,$X125*(1-VLOOKUP($AB125,$AH$15:$AM$21,6,FALSE))*VLOOKUP($AB125,$AH$15:$AM$21,5,FALSE),0)</f>
        <v>2842.2554325473511</v>
      </c>
      <c r="AG125" s="102"/>
      <c r="AH125" s="43"/>
      <c r="AI125" s="43"/>
      <c r="AJ125" s="43"/>
      <c r="AK125" s="43"/>
      <c r="AL125" s="43"/>
      <c r="AM125" s="43"/>
      <c r="AN125" s="43"/>
    </row>
    <row r="126" spans="1:40" s="101" customFormat="1" ht="15.75" x14ac:dyDescent="0.2">
      <c r="A126" s="162">
        <v>2016</v>
      </c>
      <c r="B126" s="162" t="s">
        <v>110</v>
      </c>
      <c r="C126" s="162">
        <v>371</v>
      </c>
      <c r="D126" s="162" t="s">
        <v>40</v>
      </c>
      <c r="E126" s="163">
        <v>41976</v>
      </c>
      <c r="F126" s="163">
        <v>42353</v>
      </c>
      <c r="G126" s="163">
        <v>42355</v>
      </c>
      <c r="H126" s="162" t="s">
        <v>24</v>
      </c>
      <c r="I126" s="162" t="s">
        <v>29</v>
      </c>
      <c r="J126" s="162" t="s">
        <v>26</v>
      </c>
      <c r="K126" s="218">
        <v>16000000</v>
      </c>
      <c r="L126" s="162" t="s">
        <v>24</v>
      </c>
      <c r="M126" s="162" t="s">
        <v>25</v>
      </c>
      <c r="N126" s="162" t="s">
        <v>36</v>
      </c>
      <c r="O126" s="217">
        <v>-20000000</v>
      </c>
      <c r="P126" s="162" t="s">
        <v>37</v>
      </c>
      <c r="Q126" s="164">
        <v>1.25</v>
      </c>
      <c r="R126" s="164">
        <v>1.1679999999999999</v>
      </c>
      <c r="S126" s="218"/>
      <c r="T126" s="218">
        <v>0</v>
      </c>
      <c r="U126" s="162"/>
      <c r="V126" s="164">
        <v>1.1203000000000001</v>
      </c>
      <c r="W126" s="164">
        <v>1.1216942139131443</v>
      </c>
      <c r="X126" s="217">
        <v>-924584.84216350364</v>
      </c>
      <c r="Y126" s="261"/>
      <c r="Z126" s="218">
        <v>0</v>
      </c>
      <c r="AA126" s="217">
        <v>-924584.84216350364</v>
      </c>
      <c r="AB126" s="101">
        <v>18</v>
      </c>
      <c r="AC126" s="162" t="s">
        <v>31</v>
      </c>
      <c r="AD126" s="96"/>
      <c r="AE126" s="113">
        <f>-IF($X126&gt;0,$X126*(1-VLOOKUP($D126,$AH$24:$AM$35,6,FALSE))*VLOOKUP($D126,$AH$24:$AM$35,IF(($G126-$B$2)/365&lt;1,4,5),FALSE),0)</f>
        <v>0</v>
      </c>
      <c r="AF126" s="113">
        <f>-IF($X126&lt;0,$X126*(1-VLOOKUP($AB126,$AH$15:$AM$21,6,FALSE))*VLOOKUP($AB126,$AH$15:$AM$21,5,FALSE),0)</f>
        <v>3328.5054317886134</v>
      </c>
      <c r="AG126" s="102"/>
      <c r="AH126" s="43"/>
      <c r="AI126" s="43"/>
      <c r="AJ126" s="43"/>
      <c r="AK126" s="43"/>
      <c r="AL126" s="43"/>
      <c r="AM126" s="43"/>
      <c r="AN126" s="43"/>
    </row>
    <row r="127" spans="1:40" s="101" customFormat="1" ht="15.75" x14ac:dyDescent="0.2">
      <c r="A127" s="162">
        <v>2016</v>
      </c>
      <c r="B127" s="162" t="s">
        <v>111</v>
      </c>
      <c r="C127" s="162">
        <v>372</v>
      </c>
      <c r="D127" s="162" t="s">
        <v>38</v>
      </c>
      <c r="E127" s="163">
        <v>41992</v>
      </c>
      <c r="F127" s="163">
        <v>42353</v>
      </c>
      <c r="G127" s="163">
        <v>42355</v>
      </c>
      <c r="H127" s="162" t="s">
        <v>30</v>
      </c>
      <c r="I127" s="162" t="s">
        <v>25</v>
      </c>
      <c r="J127" s="162" t="s">
        <v>26</v>
      </c>
      <c r="K127" s="218">
        <v>23622047.244094498</v>
      </c>
      <c r="L127" s="162" t="s">
        <v>30</v>
      </c>
      <c r="M127" s="162" t="s">
        <v>29</v>
      </c>
      <c r="N127" s="162" t="s">
        <v>36</v>
      </c>
      <c r="O127" s="217">
        <v>-30000000</v>
      </c>
      <c r="P127" s="162" t="s">
        <v>37</v>
      </c>
      <c r="Q127" s="164">
        <v>1.27</v>
      </c>
      <c r="R127" s="164"/>
      <c r="S127" s="218"/>
      <c r="T127" s="218">
        <v>0</v>
      </c>
      <c r="U127" s="162"/>
      <c r="V127" s="164">
        <v>1.1203000000000001</v>
      </c>
      <c r="W127" s="164">
        <v>1.1216942139131443</v>
      </c>
      <c r="X127" s="218">
        <v>1226.4779039415471</v>
      </c>
      <c r="Y127" s="260">
        <v>-2385406.4122926109</v>
      </c>
      <c r="Z127" s="218">
        <v>0</v>
      </c>
      <c r="AA127" s="218">
        <v>1226.4779039415471</v>
      </c>
      <c r="AB127" s="101">
        <v>18</v>
      </c>
      <c r="AC127" s="162" t="s">
        <v>31</v>
      </c>
      <c r="AD127" s="96"/>
      <c r="AE127" s="113">
        <f>-IF($X127&gt;0,$X127*(1-VLOOKUP($D127,$AH$24:$AM$35,6,FALSE))*VLOOKUP($D127,$AH$24:$AM$35,IF(($G127-$B$2)/365&lt;1,4,5),FALSE),0)</f>
        <v>-7.57963344635876</v>
      </c>
      <c r="AF127" s="113">
        <f>-IF($X127&lt;0,$X127*(1-VLOOKUP($AB127,$AH$15:$AM$21,6,FALSE))*VLOOKUP($AB127,$AH$15:$AM$21,5,FALSE),0)</f>
        <v>0</v>
      </c>
      <c r="AG127" s="102"/>
      <c r="AH127" s="43"/>
      <c r="AI127" s="43"/>
      <c r="AJ127" s="43"/>
      <c r="AK127" s="43"/>
      <c r="AL127" s="43"/>
      <c r="AM127" s="43"/>
      <c r="AN127" s="43"/>
    </row>
    <row r="128" spans="1:40" s="101" customFormat="1" ht="15.75" x14ac:dyDescent="0.2">
      <c r="A128" s="162">
        <v>2016</v>
      </c>
      <c r="B128" s="162" t="s">
        <v>111</v>
      </c>
      <c r="C128" s="162">
        <v>373</v>
      </c>
      <c r="D128" s="162" t="s">
        <v>38</v>
      </c>
      <c r="E128" s="163">
        <v>41992</v>
      </c>
      <c r="F128" s="163">
        <v>42353</v>
      </c>
      <c r="G128" s="163">
        <v>42355</v>
      </c>
      <c r="H128" s="162" t="s">
        <v>24</v>
      </c>
      <c r="I128" s="162" t="s">
        <v>29</v>
      </c>
      <c r="J128" s="162" t="s">
        <v>26</v>
      </c>
      <c r="K128" s="218">
        <v>26086956.521739099</v>
      </c>
      <c r="L128" s="162" t="s">
        <v>24</v>
      </c>
      <c r="M128" s="162" t="s">
        <v>25</v>
      </c>
      <c r="N128" s="162" t="s">
        <v>36</v>
      </c>
      <c r="O128" s="217">
        <v>-30000000</v>
      </c>
      <c r="P128" s="162" t="s">
        <v>37</v>
      </c>
      <c r="Q128" s="164">
        <v>1.1499999999999999</v>
      </c>
      <c r="R128" s="164"/>
      <c r="S128" s="218"/>
      <c r="T128" s="218">
        <v>0</v>
      </c>
      <c r="U128" s="162"/>
      <c r="V128" s="164">
        <v>1.1203000000000001</v>
      </c>
      <c r="W128" s="164">
        <v>1.1216942139131443</v>
      </c>
      <c r="X128" s="217">
        <v>-881671.11802577146</v>
      </c>
      <c r="Y128" s="261"/>
      <c r="Z128" s="217">
        <v>-658300.4546180442</v>
      </c>
      <c r="AA128" s="217">
        <v>-223370.66340772726</v>
      </c>
      <c r="AB128" s="101">
        <v>18</v>
      </c>
      <c r="AC128" s="162" t="s">
        <v>31</v>
      </c>
      <c r="AD128" s="96"/>
      <c r="AE128" s="113">
        <f>-IF($X128&gt;0,$X128*(1-VLOOKUP($D128,$AH$24:$AM$35,6,FALSE))*VLOOKUP($D128,$AH$24:$AM$35,IF(($G128-$B$2)/365&lt;1,4,5),FALSE),0)</f>
        <v>0</v>
      </c>
      <c r="AF128" s="113">
        <f>-IF($X128&lt;0,$X128*(1-VLOOKUP($AB128,$AH$15:$AM$21,6,FALSE))*VLOOKUP($AB128,$AH$15:$AM$21,5,FALSE),0)</f>
        <v>3174.0160248927768</v>
      </c>
      <c r="AG128" s="102"/>
      <c r="AH128" s="43"/>
      <c r="AI128" s="43"/>
      <c r="AJ128" s="43"/>
      <c r="AK128" s="43"/>
      <c r="AL128" s="43"/>
      <c r="AM128" s="43"/>
      <c r="AN128" s="43"/>
    </row>
    <row r="129" spans="1:40" s="101" customFormat="1" ht="15.75" x14ac:dyDescent="0.2">
      <c r="A129" s="162">
        <v>2016</v>
      </c>
      <c r="B129" s="162" t="s">
        <v>111</v>
      </c>
      <c r="C129" s="162">
        <v>374</v>
      </c>
      <c r="D129" s="162" t="s">
        <v>38</v>
      </c>
      <c r="E129" s="163">
        <v>41992</v>
      </c>
      <c r="F129" s="163">
        <v>42353</v>
      </c>
      <c r="G129" s="163">
        <v>42355</v>
      </c>
      <c r="H129" s="162" t="s">
        <v>24</v>
      </c>
      <c r="I129" s="162" t="s">
        <v>29</v>
      </c>
      <c r="J129" s="162" t="s">
        <v>26</v>
      </c>
      <c r="K129" s="218">
        <v>24000000</v>
      </c>
      <c r="L129" s="162" t="s">
        <v>24</v>
      </c>
      <c r="M129" s="162" t="s">
        <v>25</v>
      </c>
      <c r="N129" s="162" t="s">
        <v>36</v>
      </c>
      <c r="O129" s="217">
        <v>-30000000</v>
      </c>
      <c r="P129" s="162" t="s">
        <v>37</v>
      </c>
      <c r="Q129" s="164">
        <v>1.25</v>
      </c>
      <c r="R129" s="164">
        <v>1.1499999999999999</v>
      </c>
      <c r="S129" s="218"/>
      <c r="T129" s="218">
        <v>0</v>
      </c>
      <c r="U129" s="162"/>
      <c r="V129" s="164">
        <v>1.1203000000000001</v>
      </c>
      <c r="W129" s="164">
        <v>1.1216942139131443</v>
      </c>
      <c r="X129" s="217">
        <v>-1504961.7721707812</v>
      </c>
      <c r="Y129" s="261"/>
      <c r="Z129" s="218">
        <v>0</v>
      </c>
      <c r="AA129" s="217">
        <v>-1504961.7721707812</v>
      </c>
      <c r="AB129" s="101">
        <v>18</v>
      </c>
      <c r="AC129" s="162" t="s">
        <v>31</v>
      </c>
      <c r="AD129" s="96"/>
      <c r="AE129" s="113">
        <f>-IF($X129&gt;0,$X129*(1-VLOOKUP($D129,$AH$24:$AM$35,6,FALSE))*VLOOKUP($D129,$AH$24:$AM$35,IF(($G129-$B$2)/365&lt;1,4,5),FALSE),0)</f>
        <v>0</v>
      </c>
      <c r="AF129" s="113">
        <f>-IF($X129&lt;0,$X129*(1-VLOOKUP($AB129,$AH$15:$AM$21,6,FALSE))*VLOOKUP($AB129,$AH$15:$AM$21,5,FALSE),0)</f>
        <v>5417.8623798148119</v>
      </c>
      <c r="AG129" s="102"/>
      <c r="AH129" s="43"/>
      <c r="AI129" s="43"/>
      <c r="AJ129" s="43"/>
      <c r="AK129" s="43"/>
      <c r="AL129" s="43"/>
      <c r="AM129" s="43"/>
      <c r="AN129" s="43"/>
    </row>
    <row r="130" spans="1:40" s="101" customFormat="1" ht="15.75" x14ac:dyDescent="0.2">
      <c r="A130" s="162">
        <v>2016</v>
      </c>
      <c r="B130" s="162" t="s">
        <v>120</v>
      </c>
      <c r="C130" s="162">
        <v>582</v>
      </c>
      <c r="D130" s="162" t="s">
        <v>40</v>
      </c>
      <c r="E130" s="163">
        <v>42268</v>
      </c>
      <c r="F130" s="163">
        <v>42353</v>
      </c>
      <c r="G130" s="163">
        <v>42355</v>
      </c>
      <c r="H130" s="162" t="s">
        <v>24</v>
      </c>
      <c r="I130" s="162" t="s">
        <v>25</v>
      </c>
      <c r="J130" s="162" t="s">
        <v>26</v>
      </c>
      <c r="K130" s="217">
        <v>-24590163.9344262</v>
      </c>
      <c r="L130" s="162" t="s">
        <v>24</v>
      </c>
      <c r="M130" s="162" t="s">
        <v>29</v>
      </c>
      <c r="N130" s="162" t="s">
        <v>36</v>
      </c>
      <c r="O130" s="218">
        <v>30000000</v>
      </c>
      <c r="P130" s="162" t="s">
        <v>37</v>
      </c>
      <c r="Q130" s="164">
        <v>1.22</v>
      </c>
      <c r="R130" s="164"/>
      <c r="S130" s="218"/>
      <c r="T130" s="218">
        <v>0</v>
      </c>
      <c r="U130" s="162"/>
      <c r="V130" s="164">
        <v>1.1203000000000001</v>
      </c>
      <c r="W130" s="164">
        <v>1.1216942139131443</v>
      </c>
      <c r="X130" s="217">
        <v>-15749.983268182395</v>
      </c>
      <c r="Y130" s="261">
        <v>9.6406438387930393E-11</v>
      </c>
      <c r="Z130" s="218">
        <v>0</v>
      </c>
      <c r="AA130" s="217">
        <v>-15749.983268182395</v>
      </c>
      <c r="AB130" s="101">
        <v>18</v>
      </c>
      <c r="AC130" s="162" t="s">
        <v>31</v>
      </c>
      <c r="AD130" s="96"/>
      <c r="AE130" s="113">
        <f>-IF($X130&gt;0,$X130*(1-VLOOKUP($D130,$AH$24:$AM$35,6,FALSE))*VLOOKUP($D130,$AH$24:$AM$35,IF(($G130-$B$2)/365&lt;1,4,5),FALSE),0)</f>
        <v>0</v>
      </c>
      <c r="AF130" s="113">
        <f>-IF($X130&lt;0,$X130*(1-VLOOKUP($AB130,$AH$15:$AM$21,6,FALSE))*VLOOKUP($AB130,$AH$15:$AM$21,5,FALSE),0)</f>
        <v>56.699939765456627</v>
      </c>
      <c r="AG130" s="102"/>
      <c r="AH130" s="43"/>
      <c r="AI130" s="43"/>
      <c r="AJ130" s="43"/>
      <c r="AK130" s="43"/>
      <c r="AL130" s="43"/>
      <c r="AM130" s="43"/>
      <c r="AN130" s="43"/>
    </row>
    <row r="131" spans="1:40" s="101" customFormat="1" ht="15.75" x14ac:dyDescent="0.2">
      <c r="A131" s="162">
        <v>2016</v>
      </c>
      <c r="B131" s="162" t="s">
        <v>120</v>
      </c>
      <c r="C131" s="162">
        <v>583</v>
      </c>
      <c r="D131" s="162" t="s">
        <v>40</v>
      </c>
      <c r="E131" s="163">
        <v>42268</v>
      </c>
      <c r="F131" s="163">
        <v>42353</v>
      </c>
      <c r="G131" s="163">
        <v>42355</v>
      </c>
      <c r="H131" s="162" t="s">
        <v>30</v>
      </c>
      <c r="I131" s="162" t="s">
        <v>29</v>
      </c>
      <c r="J131" s="162" t="s">
        <v>26</v>
      </c>
      <c r="K131" s="217">
        <v>-26443367.122080199</v>
      </c>
      <c r="L131" s="162" t="s">
        <v>30</v>
      </c>
      <c r="M131" s="162" t="s">
        <v>25</v>
      </c>
      <c r="N131" s="162" t="s">
        <v>36</v>
      </c>
      <c r="O131" s="218">
        <v>30000000</v>
      </c>
      <c r="P131" s="162" t="s">
        <v>37</v>
      </c>
      <c r="Q131" s="164">
        <v>1.1345000000000001</v>
      </c>
      <c r="R131" s="164"/>
      <c r="S131" s="218"/>
      <c r="T131" s="218">
        <v>0</v>
      </c>
      <c r="U131" s="162"/>
      <c r="V131" s="164">
        <v>1.1203000000000001</v>
      </c>
      <c r="W131" s="164">
        <v>1.1216942139131443</v>
      </c>
      <c r="X131" s="218">
        <v>657478.16648050514</v>
      </c>
      <c r="Y131" s="261"/>
      <c r="Z131" s="218">
        <v>301889.8542769663</v>
      </c>
      <c r="AA131" s="218">
        <v>355588.31220353884</v>
      </c>
      <c r="AB131" s="101">
        <v>18</v>
      </c>
      <c r="AC131" s="162" t="s">
        <v>31</v>
      </c>
      <c r="AD131" s="96"/>
      <c r="AE131" s="113">
        <f>-IF($X131&gt;0,$X131*(1-VLOOKUP($D131,$AH$24:$AM$35,6,FALSE))*VLOOKUP($D131,$AH$24:$AM$35,IF(($G131-$B$2)/365&lt;1,4,5),FALSE),0)</f>
        <v>-3905.4203088942008</v>
      </c>
      <c r="AF131" s="113">
        <f>-IF($X131&lt;0,$X131*(1-VLOOKUP($AB131,$AH$15:$AM$21,6,FALSE))*VLOOKUP($AB131,$AH$15:$AM$21,5,FALSE),0)</f>
        <v>0</v>
      </c>
      <c r="AG131" s="102"/>
      <c r="AH131" s="43"/>
      <c r="AI131" s="43"/>
      <c r="AJ131" s="43"/>
      <c r="AK131" s="43"/>
      <c r="AL131" s="43"/>
      <c r="AM131" s="43"/>
      <c r="AN131" s="43"/>
    </row>
    <row r="132" spans="1:40" s="101" customFormat="1" ht="15.75" x14ac:dyDescent="0.2">
      <c r="A132" s="162">
        <v>2016</v>
      </c>
      <c r="B132" s="162" t="s">
        <v>120</v>
      </c>
      <c r="C132" s="162">
        <v>584</v>
      </c>
      <c r="D132" s="162" t="s">
        <v>40</v>
      </c>
      <c r="E132" s="163">
        <v>42268</v>
      </c>
      <c r="F132" s="163">
        <v>42353</v>
      </c>
      <c r="G132" s="163">
        <v>42355</v>
      </c>
      <c r="H132" s="162" t="s">
        <v>30</v>
      </c>
      <c r="I132" s="162" t="s">
        <v>29</v>
      </c>
      <c r="J132" s="162" t="s">
        <v>26</v>
      </c>
      <c r="K132" s="217">
        <v>-24590163.9344262</v>
      </c>
      <c r="L132" s="162" t="s">
        <v>30</v>
      </c>
      <c r="M132" s="162" t="s">
        <v>25</v>
      </c>
      <c r="N132" s="162" t="s">
        <v>36</v>
      </c>
      <c r="O132" s="218">
        <v>30000000</v>
      </c>
      <c r="P132" s="162" t="s">
        <v>37</v>
      </c>
      <c r="Q132" s="164">
        <v>1.22</v>
      </c>
      <c r="R132" s="164">
        <v>1.1345000000000001</v>
      </c>
      <c r="S132" s="218"/>
      <c r="T132" s="218">
        <v>0</v>
      </c>
      <c r="U132" s="162"/>
      <c r="V132" s="164">
        <v>1.1203000000000001</v>
      </c>
      <c r="W132" s="164">
        <v>1.1216942139131443</v>
      </c>
      <c r="X132" s="218">
        <v>1136182.9291805043</v>
      </c>
      <c r="Y132" s="261"/>
      <c r="Z132" s="218">
        <v>0</v>
      </c>
      <c r="AA132" s="218">
        <v>1136182.9291805043</v>
      </c>
      <c r="AB132" s="101">
        <v>18</v>
      </c>
      <c r="AC132" s="162" t="s">
        <v>31</v>
      </c>
      <c r="AD132" s="96"/>
      <c r="AE132" s="113">
        <f>-IF($X132&gt;0,$X132*(1-VLOOKUP($D132,$AH$24:$AM$35,6,FALSE))*VLOOKUP($D132,$AH$24:$AM$35,IF(($G132-$B$2)/365&lt;1,4,5),FALSE),0)</f>
        <v>-6748.926599332196</v>
      </c>
      <c r="AF132" s="113">
        <f>-IF($X132&lt;0,$X132*(1-VLOOKUP($AB132,$AH$15:$AM$21,6,FALSE))*VLOOKUP($AB132,$AH$15:$AM$21,5,FALSE),0)</f>
        <v>0</v>
      </c>
      <c r="AG132" s="102"/>
      <c r="AH132" s="43"/>
      <c r="AI132" s="43"/>
      <c r="AJ132" s="43"/>
      <c r="AK132" s="43"/>
      <c r="AL132" s="43"/>
      <c r="AM132" s="43"/>
      <c r="AN132" s="43"/>
    </row>
    <row r="133" spans="1:40" s="101" customFormat="1" ht="15.75" x14ac:dyDescent="0.2">
      <c r="A133" s="162">
        <v>2016</v>
      </c>
      <c r="B133" s="162" t="s">
        <v>120</v>
      </c>
      <c r="C133" s="162">
        <v>381</v>
      </c>
      <c r="D133" s="162" t="s">
        <v>40</v>
      </c>
      <c r="E133" s="163">
        <v>42009</v>
      </c>
      <c r="F133" s="163">
        <v>42353</v>
      </c>
      <c r="G133" s="163">
        <v>42355</v>
      </c>
      <c r="H133" s="162" t="s">
        <v>30</v>
      </c>
      <c r="I133" s="162" t="s">
        <v>25</v>
      </c>
      <c r="J133" s="162" t="s">
        <v>26</v>
      </c>
      <c r="K133" s="218">
        <v>24590163.9344262</v>
      </c>
      <c r="L133" s="162" t="s">
        <v>30</v>
      </c>
      <c r="M133" s="162" t="s">
        <v>29</v>
      </c>
      <c r="N133" s="162" t="s">
        <v>36</v>
      </c>
      <c r="O133" s="217">
        <v>-30000000</v>
      </c>
      <c r="P133" s="162" t="s">
        <v>37</v>
      </c>
      <c r="Q133" s="164">
        <v>1.22</v>
      </c>
      <c r="R133" s="164"/>
      <c r="S133" s="218"/>
      <c r="T133" s="218">
        <v>0</v>
      </c>
      <c r="U133" s="162"/>
      <c r="V133" s="164">
        <v>1.1203000000000001</v>
      </c>
      <c r="W133" s="164">
        <v>1.1216942139131443</v>
      </c>
      <c r="X133" s="218">
        <v>15749.983268182395</v>
      </c>
      <c r="Y133" s="261"/>
      <c r="Z133" s="218">
        <v>0</v>
      </c>
      <c r="AA133" s="218">
        <v>15749.983268182395</v>
      </c>
      <c r="AB133" s="101">
        <v>18</v>
      </c>
      <c r="AC133" s="162" t="s">
        <v>31</v>
      </c>
      <c r="AD133" s="96"/>
      <c r="AE133" s="113">
        <f>-IF($X133&gt;0,$X133*(1-VLOOKUP($D133,$AH$24:$AM$35,6,FALSE))*VLOOKUP($D133,$AH$24:$AM$35,IF(($G133-$B$2)/365&lt;1,4,5),FALSE),0)</f>
        <v>-93.55490061300344</v>
      </c>
      <c r="AF133" s="113">
        <f>-IF($X133&lt;0,$X133*(1-VLOOKUP($AB133,$AH$15:$AM$21,6,FALSE))*VLOOKUP($AB133,$AH$15:$AM$21,5,FALSE),0)</f>
        <v>0</v>
      </c>
      <c r="AG133" s="102"/>
      <c r="AH133" s="43"/>
      <c r="AI133" s="43"/>
      <c r="AJ133" s="43"/>
      <c r="AK133" s="43"/>
      <c r="AL133" s="43"/>
      <c r="AM133" s="43"/>
      <c r="AN133" s="43"/>
    </row>
    <row r="134" spans="1:40" s="101" customFormat="1" ht="15.75" x14ac:dyDescent="0.2">
      <c r="A134" s="162">
        <v>2016</v>
      </c>
      <c r="B134" s="162" t="s">
        <v>120</v>
      </c>
      <c r="C134" s="162">
        <v>382</v>
      </c>
      <c r="D134" s="162" t="s">
        <v>40</v>
      </c>
      <c r="E134" s="163">
        <v>42009</v>
      </c>
      <c r="F134" s="163">
        <v>42353</v>
      </c>
      <c r="G134" s="163">
        <v>42355</v>
      </c>
      <c r="H134" s="162" t="s">
        <v>24</v>
      </c>
      <c r="I134" s="162" t="s">
        <v>29</v>
      </c>
      <c r="J134" s="162" t="s">
        <v>26</v>
      </c>
      <c r="K134" s="218">
        <v>26443367.122080199</v>
      </c>
      <c r="L134" s="162" t="s">
        <v>24</v>
      </c>
      <c r="M134" s="162" t="s">
        <v>25</v>
      </c>
      <c r="N134" s="162" t="s">
        <v>36</v>
      </c>
      <c r="O134" s="217">
        <v>-30000000</v>
      </c>
      <c r="P134" s="162" t="s">
        <v>37</v>
      </c>
      <c r="Q134" s="164">
        <v>1.1345000000000001</v>
      </c>
      <c r="R134" s="164"/>
      <c r="S134" s="218"/>
      <c r="T134" s="218">
        <v>0</v>
      </c>
      <c r="U134" s="162"/>
      <c r="V134" s="164">
        <v>1.1203000000000001</v>
      </c>
      <c r="W134" s="164">
        <v>1.1216942139131443</v>
      </c>
      <c r="X134" s="217">
        <v>-657478.16648050514</v>
      </c>
      <c r="Y134" s="261"/>
      <c r="Z134" s="217">
        <v>-301889.8542769663</v>
      </c>
      <c r="AA134" s="217">
        <v>-355588.31220353884</v>
      </c>
      <c r="AB134" s="101">
        <v>18</v>
      </c>
      <c r="AC134" s="162" t="s">
        <v>31</v>
      </c>
      <c r="AD134" s="96"/>
      <c r="AE134" s="113">
        <f>-IF($X134&gt;0,$X134*(1-VLOOKUP($D134,$AH$24:$AM$35,6,FALSE))*VLOOKUP($D134,$AH$24:$AM$35,IF(($G134-$B$2)/365&lt;1,4,5),FALSE),0)</f>
        <v>0</v>
      </c>
      <c r="AF134" s="113">
        <f>-IF($X134&lt;0,$X134*(1-VLOOKUP($AB134,$AH$15:$AM$21,6,FALSE))*VLOOKUP($AB134,$AH$15:$AM$21,5,FALSE),0)</f>
        <v>2366.9213993298185</v>
      </c>
      <c r="AG134" s="102"/>
      <c r="AH134" s="43"/>
      <c r="AI134" s="43"/>
      <c r="AJ134" s="43"/>
      <c r="AK134" s="43"/>
      <c r="AL134" s="43"/>
      <c r="AM134" s="43"/>
      <c r="AN134" s="43"/>
    </row>
    <row r="135" spans="1:40" s="101" customFormat="1" ht="15.75" x14ac:dyDescent="0.2">
      <c r="A135" s="162">
        <v>2016</v>
      </c>
      <c r="B135" s="162" t="s">
        <v>120</v>
      </c>
      <c r="C135" s="162">
        <v>383</v>
      </c>
      <c r="D135" s="162" t="s">
        <v>40</v>
      </c>
      <c r="E135" s="163">
        <v>42009</v>
      </c>
      <c r="F135" s="163">
        <v>42353</v>
      </c>
      <c r="G135" s="163">
        <v>42355</v>
      </c>
      <c r="H135" s="162" t="s">
        <v>24</v>
      </c>
      <c r="I135" s="162" t="s">
        <v>29</v>
      </c>
      <c r="J135" s="162" t="s">
        <v>26</v>
      </c>
      <c r="K135" s="218">
        <v>24590163.9344262</v>
      </c>
      <c r="L135" s="162" t="s">
        <v>24</v>
      </c>
      <c r="M135" s="162" t="s">
        <v>25</v>
      </c>
      <c r="N135" s="162" t="s">
        <v>36</v>
      </c>
      <c r="O135" s="217">
        <v>-30000000</v>
      </c>
      <c r="P135" s="162" t="s">
        <v>37</v>
      </c>
      <c r="Q135" s="164">
        <v>1.22</v>
      </c>
      <c r="R135" s="164">
        <v>1.1345000000000001</v>
      </c>
      <c r="S135" s="218"/>
      <c r="T135" s="218">
        <v>0</v>
      </c>
      <c r="U135" s="162"/>
      <c r="V135" s="164">
        <v>1.1203000000000001</v>
      </c>
      <c r="W135" s="164">
        <v>1.1216942139131443</v>
      </c>
      <c r="X135" s="217">
        <v>-1136182.9291805043</v>
      </c>
      <c r="Y135" s="261"/>
      <c r="Z135" s="218">
        <v>0</v>
      </c>
      <c r="AA135" s="217">
        <v>-1136182.9291805043</v>
      </c>
      <c r="AB135" s="101">
        <v>18</v>
      </c>
      <c r="AC135" s="162" t="s">
        <v>31</v>
      </c>
      <c r="AD135" s="96"/>
      <c r="AE135" s="113">
        <f>-IF($X135&gt;0,$X135*(1-VLOOKUP($D135,$AH$24:$AM$35,6,FALSE))*VLOOKUP($D135,$AH$24:$AM$35,IF(($G135-$B$2)/365&lt;1,4,5),FALSE),0)</f>
        <v>0</v>
      </c>
      <c r="AF135" s="113">
        <f>-IF($X135&lt;0,$X135*(1-VLOOKUP($AB135,$AH$15:$AM$21,6,FALSE))*VLOOKUP($AB135,$AH$15:$AM$21,5,FALSE),0)</f>
        <v>4090.2585450498154</v>
      </c>
      <c r="AG135" s="102"/>
      <c r="AH135" s="43"/>
      <c r="AI135" s="43"/>
      <c r="AJ135" s="43"/>
      <c r="AK135" s="43"/>
      <c r="AL135" s="43"/>
      <c r="AM135" s="43"/>
      <c r="AN135" s="43"/>
    </row>
    <row r="136" spans="1:40" s="101" customFormat="1" ht="15.75" x14ac:dyDescent="0.2">
      <c r="A136" s="162">
        <v>2016</v>
      </c>
      <c r="B136" s="162" t="s">
        <v>121</v>
      </c>
      <c r="C136" s="162">
        <v>384</v>
      </c>
      <c r="D136" s="162" t="s">
        <v>38</v>
      </c>
      <c r="E136" s="163">
        <v>42011</v>
      </c>
      <c r="F136" s="163">
        <v>42353</v>
      </c>
      <c r="G136" s="163">
        <v>42355</v>
      </c>
      <c r="H136" s="162" t="s">
        <v>30</v>
      </c>
      <c r="I136" s="162" t="s">
        <v>25</v>
      </c>
      <c r="J136" s="162" t="s">
        <v>26</v>
      </c>
      <c r="K136" s="218">
        <v>24691358.024691399</v>
      </c>
      <c r="L136" s="162" t="s">
        <v>30</v>
      </c>
      <c r="M136" s="162" t="s">
        <v>29</v>
      </c>
      <c r="N136" s="162" t="s">
        <v>36</v>
      </c>
      <c r="O136" s="217">
        <v>-30000000</v>
      </c>
      <c r="P136" s="162" t="s">
        <v>37</v>
      </c>
      <c r="Q136" s="164">
        <v>1.2150000000000001</v>
      </c>
      <c r="R136" s="164"/>
      <c r="S136" s="218"/>
      <c r="T136" s="218">
        <v>0</v>
      </c>
      <c r="U136" s="162"/>
      <c r="V136" s="164">
        <v>1.1203000000000001</v>
      </c>
      <c r="W136" s="164">
        <v>1.1216942139131443</v>
      </c>
      <c r="X136" s="218">
        <v>19733.874677380027</v>
      </c>
      <c r="Y136" s="260">
        <v>-1662309.7904406744</v>
      </c>
      <c r="Z136" s="218">
        <v>0</v>
      </c>
      <c r="AA136" s="218">
        <v>19733.874677380027</v>
      </c>
      <c r="AB136" s="101">
        <v>18</v>
      </c>
      <c r="AC136" s="162" t="s">
        <v>31</v>
      </c>
      <c r="AD136" s="96"/>
      <c r="AE136" s="113">
        <f>-IF($X136&gt;0,$X136*(1-VLOOKUP($D136,$AH$24:$AM$35,6,FALSE))*VLOOKUP($D136,$AH$24:$AM$35,IF(($G136-$B$2)/365&lt;1,4,5),FALSE),0)</f>
        <v>-121.95534550620857</v>
      </c>
      <c r="AF136" s="113">
        <f>-IF($X136&lt;0,$X136*(1-VLOOKUP($AB136,$AH$15:$AM$21,6,FALSE))*VLOOKUP($AB136,$AH$15:$AM$21,5,FALSE),0)</f>
        <v>0</v>
      </c>
      <c r="AG136" s="102"/>
      <c r="AH136" s="43"/>
      <c r="AI136" s="43"/>
      <c r="AJ136" s="43"/>
      <c r="AK136" s="43"/>
      <c r="AL136" s="43"/>
      <c r="AM136" s="43"/>
      <c r="AN136" s="43"/>
    </row>
    <row r="137" spans="1:40" s="101" customFormat="1" ht="15.75" x14ac:dyDescent="0.2">
      <c r="A137" s="162">
        <v>2016</v>
      </c>
      <c r="B137" s="162" t="s">
        <v>121</v>
      </c>
      <c r="C137" s="162">
        <v>385</v>
      </c>
      <c r="D137" s="162" t="s">
        <v>38</v>
      </c>
      <c r="E137" s="163">
        <v>42011</v>
      </c>
      <c r="F137" s="163">
        <v>42353</v>
      </c>
      <c r="G137" s="163">
        <v>42355</v>
      </c>
      <c r="H137" s="162" t="s">
        <v>24</v>
      </c>
      <c r="I137" s="162" t="s">
        <v>29</v>
      </c>
      <c r="J137" s="162" t="s">
        <v>26</v>
      </c>
      <c r="K137" s="218">
        <v>26536930.561698399</v>
      </c>
      <c r="L137" s="162" t="s">
        <v>24</v>
      </c>
      <c r="M137" s="162" t="s">
        <v>25</v>
      </c>
      <c r="N137" s="162" t="s">
        <v>36</v>
      </c>
      <c r="O137" s="217">
        <v>-30000000</v>
      </c>
      <c r="P137" s="162" t="s">
        <v>37</v>
      </c>
      <c r="Q137" s="164">
        <v>1.1305000000000001</v>
      </c>
      <c r="R137" s="164"/>
      <c r="S137" s="218"/>
      <c r="T137" s="218">
        <v>0</v>
      </c>
      <c r="U137" s="162"/>
      <c r="V137" s="164">
        <v>1.1203000000000001</v>
      </c>
      <c r="W137" s="164">
        <v>1.1216942139131443</v>
      </c>
      <c r="X137" s="217">
        <v>-605895.91525905312</v>
      </c>
      <c r="Y137" s="261"/>
      <c r="Z137" s="217">
        <v>-208326.41465881467</v>
      </c>
      <c r="AA137" s="217">
        <v>-397569.50060023845</v>
      </c>
      <c r="AB137" s="101">
        <v>18</v>
      </c>
      <c r="AC137" s="162" t="s">
        <v>31</v>
      </c>
      <c r="AD137" s="96"/>
      <c r="AE137" s="113">
        <f>-IF($X137&gt;0,$X137*(1-VLOOKUP($D137,$AH$24:$AM$35,6,FALSE))*VLOOKUP($D137,$AH$24:$AM$35,IF(($G137-$B$2)/365&lt;1,4,5),FALSE),0)</f>
        <v>0</v>
      </c>
      <c r="AF137" s="113">
        <f>-IF($X137&lt;0,$X137*(1-VLOOKUP($AB137,$AH$15:$AM$21,6,FALSE))*VLOOKUP($AB137,$AH$15:$AM$21,5,FALSE),0)</f>
        <v>2181.2252949325912</v>
      </c>
      <c r="AG137" s="102"/>
      <c r="AH137" s="43"/>
      <c r="AI137" s="43"/>
      <c r="AJ137" s="43"/>
      <c r="AK137" s="43"/>
      <c r="AL137" s="43"/>
      <c r="AM137" s="43"/>
      <c r="AN137" s="43"/>
    </row>
    <row r="138" spans="1:40" s="101" customFormat="1" ht="15.75" x14ac:dyDescent="0.2">
      <c r="A138" s="162">
        <v>2016</v>
      </c>
      <c r="B138" s="162" t="s">
        <v>121</v>
      </c>
      <c r="C138" s="162">
        <v>386</v>
      </c>
      <c r="D138" s="162" t="s">
        <v>38</v>
      </c>
      <c r="E138" s="163">
        <v>42011</v>
      </c>
      <c r="F138" s="163">
        <v>42353</v>
      </c>
      <c r="G138" s="163">
        <v>42355</v>
      </c>
      <c r="H138" s="162" t="s">
        <v>24</v>
      </c>
      <c r="I138" s="162" t="s">
        <v>29</v>
      </c>
      <c r="J138" s="162" t="s">
        <v>26</v>
      </c>
      <c r="K138" s="218">
        <v>24691358.024691399</v>
      </c>
      <c r="L138" s="162" t="s">
        <v>24</v>
      </c>
      <c r="M138" s="162" t="s">
        <v>25</v>
      </c>
      <c r="N138" s="162" t="s">
        <v>36</v>
      </c>
      <c r="O138" s="217">
        <v>-30000000</v>
      </c>
      <c r="P138" s="162" t="s">
        <v>37</v>
      </c>
      <c r="Q138" s="164">
        <v>1.2150000000000001</v>
      </c>
      <c r="R138" s="164">
        <v>1.1305000000000001</v>
      </c>
      <c r="S138" s="218"/>
      <c r="T138" s="218">
        <v>0</v>
      </c>
      <c r="U138" s="162"/>
      <c r="V138" s="164">
        <v>1.1203000000000001</v>
      </c>
      <c r="W138" s="164">
        <v>1.1216942139131443</v>
      </c>
      <c r="X138" s="217">
        <v>-1076147.7498590013</v>
      </c>
      <c r="Y138" s="261"/>
      <c r="Z138" s="218">
        <v>0</v>
      </c>
      <c r="AA138" s="217">
        <v>-1076147.7498590013</v>
      </c>
      <c r="AB138" s="101">
        <v>18</v>
      </c>
      <c r="AC138" s="162" t="s">
        <v>31</v>
      </c>
      <c r="AD138" s="96"/>
      <c r="AE138" s="113">
        <f>-IF($X138&gt;0,$X138*(1-VLOOKUP($D138,$AH$24:$AM$35,6,FALSE))*VLOOKUP($D138,$AH$24:$AM$35,IF(($G138-$B$2)/365&lt;1,4,5),FALSE),0)</f>
        <v>0</v>
      </c>
      <c r="AF138" s="113">
        <f>-IF($X138&lt;0,$X138*(1-VLOOKUP($AB138,$AH$15:$AM$21,6,FALSE))*VLOOKUP($AB138,$AH$15:$AM$21,5,FALSE),0)</f>
        <v>3874.131899492405</v>
      </c>
      <c r="AG138" s="102"/>
      <c r="AH138" s="43"/>
      <c r="AI138" s="43"/>
      <c r="AJ138" s="43"/>
      <c r="AK138" s="43"/>
      <c r="AL138" s="43"/>
      <c r="AM138" s="43"/>
      <c r="AN138" s="43"/>
    </row>
    <row r="139" spans="1:40" s="101" customFormat="1" ht="15.75" x14ac:dyDescent="0.2">
      <c r="A139" s="162">
        <v>2016</v>
      </c>
      <c r="B139" s="162" t="s">
        <v>122</v>
      </c>
      <c r="C139" s="162">
        <v>418</v>
      </c>
      <c r="D139" s="162" t="s">
        <v>40</v>
      </c>
      <c r="E139" s="163">
        <v>42055</v>
      </c>
      <c r="F139" s="163">
        <v>42353</v>
      </c>
      <c r="G139" s="163">
        <v>42355</v>
      </c>
      <c r="H139" s="162" t="s">
        <v>30</v>
      </c>
      <c r="I139" s="162" t="s">
        <v>25</v>
      </c>
      <c r="J139" s="162" t="s">
        <v>26</v>
      </c>
      <c r="K139" s="218">
        <v>25641025.641025599</v>
      </c>
      <c r="L139" s="162" t="s">
        <v>30</v>
      </c>
      <c r="M139" s="162" t="s">
        <v>29</v>
      </c>
      <c r="N139" s="162" t="s">
        <v>36</v>
      </c>
      <c r="O139" s="217">
        <v>-30000000</v>
      </c>
      <c r="P139" s="162" t="s">
        <v>37</v>
      </c>
      <c r="Q139" s="164">
        <v>1.17</v>
      </c>
      <c r="R139" s="164"/>
      <c r="S139" s="218"/>
      <c r="T139" s="218">
        <v>0</v>
      </c>
      <c r="U139" s="162"/>
      <c r="V139" s="164">
        <v>1.1203000000000001</v>
      </c>
      <c r="W139" s="164">
        <v>1.1216942139131443</v>
      </c>
      <c r="X139" s="218">
        <v>115164.22854367305</v>
      </c>
      <c r="Y139" s="260">
        <v>-231213.43751321873</v>
      </c>
      <c r="Z139" s="218">
        <v>0</v>
      </c>
      <c r="AA139" s="218">
        <v>115164.22854367305</v>
      </c>
      <c r="AB139" s="101">
        <v>18</v>
      </c>
      <c r="AC139" s="162" t="s">
        <v>31</v>
      </c>
      <c r="AD139" s="96"/>
      <c r="AE139" s="113">
        <f>-IF($X139&gt;0,$X139*(1-VLOOKUP($D139,$AH$24:$AM$35,6,FALSE))*VLOOKUP($D139,$AH$24:$AM$35,IF(($G139-$B$2)/365&lt;1,4,5),FALSE),0)</f>
        <v>-684.0755175494179</v>
      </c>
      <c r="AF139" s="113">
        <f>-IF($X139&lt;0,$X139*(1-VLOOKUP($AB139,$AH$15:$AM$21,6,FALSE))*VLOOKUP($AB139,$AH$15:$AM$21,5,FALSE),0)</f>
        <v>0</v>
      </c>
      <c r="AG139" s="102"/>
      <c r="AH139" s="43"/>
      <c r="AI139" s="43"/>
      <c r="AJ139" s="43"/>
      <c r="AK139" s="43"/>
      <c r="AL139" s="43"/>
      <c r="AM139" s="43"/>
      <c r="AN139" s="43"/>
    </row>
    <row r="140" spans="1:40" s="101" customFormat="1" ht="15.75" x14ac:dyDescent="0.2">
      <c r="A140" s="162">
        <v>2016</v>
      </c>
      <c r="B140" s="162" t="s">
        <v>122</v>
      </c>
      <c r="C140" s="162">
        <v>419</v>
      </c>
      <c r="D140" s="162" t="s">
        <v>40</v>
      </c>
      <c r="E140" s="163">
        <v>42055</v>
      </c>
      <c r="F140" s="163">
        <v>42353</v>
      </c>
      <c r="G140" s="163">
        <v>42355</v>
      </c>
      <c r="H140" s="162" t="s">
        <v>24</v>
      </c>
      <c r="I140" s="162" t="s">
        <v>29</v>
      </c>
      <c r="J140" s="162" t="s">
        <v>26</v>
      </c>
      <c r="K140" s="218">
        <v>27998133.457769498</v>
      </c>
      <c r="L140" s="162" t="s">
        <v>24</v>
      </c>
      <c r="M140" s="162" t="s">
        <v>25</v>
      </c>
      <c r="N140" s="162" t="s">
        <v>36</v>
      </c>
      <c r="O140" s="217">
        <v>-30000000</v>
      </c>
      <c r="P140" s="162" t="s">
        <v>37</v>
      </c>
      <c r="Q140" s="164">
        <v>1.0714999999999999</v>
      </c>
      <c r="R140" s="164"/>
      <c r="S140" s="218"/>
      <c r="T140" s="218">
        <v>0</v>
      </c>
      <c r="U140" s="162"/>
      <c r="V140" s="164">
        <v>1.1203000000000001</v>
      </c>
      <c r="W140" s="164">
        <v>1.1216942139131443</v>
      </c>
      <c r="X140" s="217">
        <v>-146521.75000478677</v>
      </c>
      <c r="Y140" s="261"/>
      <c r="Z140" s="218">
        <v>0</v>
      </c>
      <c r="AA140" s="217">
        <v>-146521.75000478677</v>
      </c>
      <c r="AB140" s="101">
        <v>18</v>
      </c>
      <c r="AC140" s="162" t="s">
        <v>31</v>
      </c>
      <c r="AD140" s="96"/>
      <c r="AE140" s="113">
        <f>-IF($X140&gt;0,$X140*(1-VLOOKUP($D140,$AH$24:$AM$35,6,FALSE))*VLOOKUP($D140,$AH$24:$AM$35,IF(($G140-$B$2)/365&lt;1,4,5),FALSE),0)</f>
        <v>0</v>
      </c>
      <c r="AF140" s="113">
        <f>-IF($X140&lt;0,$X140*(1-VLOOKUP($AB140,$AH$15:$AM$21,6,FALSE))*VLOOKUP($AB140,$AH$15:$AM$21,5,FALSE),0)</f>
        <v>527.4783000172323</v>
      </c>
      <c r="AG140" s="102"/>
      <c r="AH140" s="43"/>
      <c r="AI140" s="43"/>
      <c r="AJ140" s="43"/>
      <c r="AK140" s="43"/>
      <c r="AL140" s="43"/>
      <c r="AM140" s="43"/>
      <c r="AN140" s="43"/>
    </row>
    <row r="141" spans="1:40" s="101" customFormat="1" ht="15.75" x14ac:dyDescent="0.2">
      <c r="A141" s="162">
        <v>2016</v>
      </c>
      <c r="B141" s="162" t="s">
        <v>122</v>
      </c>
      <c r="C141" s="162">
        <v>420</v>
      </c>
      <c r="D141" s="162" t="s">
        <v>40</v>
      </c>
      <c r="E141" s="163">
        <v>42055</v>
      </c>
      <c r="F141" s="163">
        <v>42353</v>
      </c>
      <c r="G141" s="163">
        <v>42355</v>
      </c>
      <c r="H141" s="162" t="s">
        <v>24</v>
      </c>
      <c r="I141" s="162" t="s">
        <v>29</v>
      </c>
      <c r="J141" s="162" t="s">
        <v>26</v>
      </c>
      <c r="K141" s="218">
        <v>26785714.285714298</v>
      </c>
      <c r="L141" s="162" t="s">
        <v>24</v>
      </c>
      <c r="M141" s="162" t="s">
        <v>25</v>
      </c>
      <c r="N141" s="162" t="s">
        <v>36</v>
      </c>
      <c r="O141" s="217">
        <v>-30000000</v>
      </c>
      <c r="P141" s="162" t="s">
        <v>37</v>
      </c>
      <c r="Q141" s="164">
        <v>1.1200000000000001</v>
      </c>
      <c r="R141" s="164">
        <v>1.0714999999999999</v>
      </c>
      <c r="S141" s="218"/>
      <c r="T141" s="218">
        <v>0</v>
      </c>
      <c r="U141" s="162"/>
      <c r="V141" s="164">
        <v>1.1203000000000001</v>
      </c>
      <c r="W141" s="164">
        <v>1.1216942139131443</v>
      </c>
      <c r="X141" s="217">
        <v>-199855.91605210505</v>
      </c>
      <c r="Y141" s="261"/>
      <c r="Z141" s="218">
        <v>0</v>
      </c>
      <c r="AA141" s="217">
        <v>-199855.91605210505</v>
      </c>
      <c r="AB141" s="101">
        <v>18</v>
      </c>
      <c r="AC141" s="162" t="s">
        <v>31</v>
      </c>
      <c r="AD141" s="96"/>
      <c r="AE141" s="113">
        <f>-IF($X141&gt;0,$X141*(1-VLOOKUP($D141,$AH$24:$AM$35,6,FALSE))*VLOOKUP($D141,$AH$24:$AM$35,IF(($G141-$B$2)/365&lt;1,4,5),FALSE),0)</f>
        <v>0</v>
      </c>
      <c r="AF141" s="113">
        <f>-IF($X141&lt;0,$X141*(1-VLOOKUP($AB141,$AH$15:$AM$21,6,FALSE))*VLOOKUP($AB141,$AH$15:$AM$21,5,FALSE),0)</f>
        <v>719.48129778757823</v>
      </c>
      <c r="AG141" s="102"/>
      <c r="AH141" s="43"/>
      <c r="AI141" s="43"/>
      <c r="AJ141" s="43"/>
      <c r="AK141" s="43"/>
      <c r="AL141" s="43"/>
      <c r="AM141" s="43"/>
      <c r="AN141" s="43"/>
    </row>
    <row r="142" spans="1:40" s="101" customFormat="1" ht="15.75" x14ac:dyDescent="0.2">
      <c r="A142" s="162">
        <v>2016</v>
      </c>
      <c r="B142" s="162" t="s">
        <v>123</v>
      </c>
      <c r="C142" s="162">
        <v>421</v>
      </c>
      <c r="D142" s="162" t="s">
        <v>124</v>
      </c>
      <c r="E142" s="163">
        <v>42058</v>
      </c>
      <c r="F142" s="163">
        <v>42353</v>
      </c>
      <c r="G142" s="163">
        <v>42355</v>
      </c>
      <c r="H142" s="162" t="s">
        <v>30</v>
      </c>
      <c r="I142" s="162" t="s">
        <v>25</v>
      </c>
      <c r="J142" s="162" t="s">
        <v>26</v>
      </c>
      <c r="K142" s="218">
        <v>21564766.8393782</v>
      </c>
      <c r="L142" s="162" t="s">
        <v>30</v>
      </c>
      <c r="M142" s="162" t="s">
        <v>29</v>
      </c>
      <c r="N142" s="162" t="s">
        <v>36</v>
      </c>
      <c r="O142" s="217">
        <v>-24972000</v>
      </c>
      <c r="P142" s="162" t="s">
        <v>37</v>
      </c>
      <c r="Q142" s="164">
        <v>1.1579999999999999</v>
      </c>
      <c r="R142" s="164"/>
      <c r="S142" s="218"/>
      <c r="T142" s="218">
        <v>0</v>
      </c>
      <c r="U142" s="162"/>
      <c r="V142" s="164">
        <v>1.1203000000000001</v>
      </c>
      <c r="W142" s="164">
        <v>1.1216942139131443</v>
      </c>
      <c r="X142" s="218">
        <v>143466.74890738825</v>
      </c>
      <c r="Y142" s="260">
        <v>-339750.26070043538</v>
      </c>
      <c r="Z142" s="218">
        <v>0</v>
      </c>
      <c r="AA142" s="218">
        <v>143466.74890738825</v>
      </c>
      <c r="AB142" s="101">
        <v>18</v>
      </c>
      <c r="AC142" s="162" t="s">
        <v>31</v>
      </c>
      <c r="AD142" s="96"/>
      <c r="AE142" s="113">
        <f>-IF($X142&gt;0,$X142*(1-VLOOKUP($D142,$AH$24:$AM$35,6,FALSE))*VLOOKUP($D142,$AH$24:$AM$35,IF(($G142-$B$2)/365&lt;1,4,5),FALSE),0)</f>
        <v>-430.40024672216475</v>
      </c>
      <c r="AF142" s="113">
        <f>-IF($X142&lt;0,$X142*(1-VLOOKUP($AB142,$AH$15:$AM$21,6,FALSE))*VLOOKUP($AB142,$AH$15:$AM$21,5,FALSE),0)</f>
        <v>0</v>
      </c>
      <c r="AG142" s="102"/>
      <c r="AH142" s="43"/>
      <c r="AI142" s="43"/>
      <c r="AJ142" s="43"/>
      <c r="AK142" s="43"/>
      <c r="AL142" s="43"/>
      <c r="AM142" s="43"/>
      <c r="AN142" s="43"/>
    </row>
    <row r="143" spans="1:40" s="101" customFormat="1" ht="15.75" x14ac:dyDescent="0.2">
      <c r="A143" s="162">
        <v>2016</v>
      </c>
      <c r="B143" s="162" t="s">
        <v>123</v>
      </c>
      <c r="C143" s="162">
        <v>422</v>
      </c>
      <c r="D143" s="162" t="s">
        <v>124</v>
      </c>
      <c r="E143" s="163">
        <v>42058</v>
      </c>
      <c r="F143" s="163">
        <v>42353</v>
      </c>
      <c r="G143" s="163">
        <v>42355</v>
      </c>
      <c r="H143" s="162" t="s">
        <v>24</v>
      </c>
      <c r="I143" s="162" t="s">
        <v>29</v>
      </c>
      <c r="J143" s="162" t="s">
        <v>26</v>
      </c>
      <c r="K143" s="218">
        <v>23122222.222222202</v>
      </c>
      <c r="L143" s="162" t="s">
        <v>24</v>
      </c>
      <c r="M143" s="162" t="s">
        <v>25</v>
      </c>
      <c r="N143" s="162" t="s">
        <v>36</v>
      </c>
      <c r="O143" s="217">
        <v>-24972000</v>
      </c>
      <c r="P143" s="162" t="s">
        <v>37</v>
      </c>
      <c r="Q143" s="164">
        <v>1.08</v>
      </c>
      <c r="R143" s="164"/>
      <c r="S143" s="218"/>
      <c r="T143" s="218">
        <v>0</v>
      </c>
      <c r="U143" s="162"/>
      <c r="V143" s="164">
        <v>1.1203000000000001</v>
      </c>
      <c r="W143" s="164">
        <v>1.1216942139131443</v>
      </c>
      <c r="X143" s="217">
        <v>-153180.88721958047</v>
      </c>
      <c r="Y143" s="261"/>
      <c r="Z143" s="218">
        <v>0</v>
      </c>
      <c r="AA143" s="217">
        <v>-153180.88721958047</v>
      </c>
      <c r="AB143" s="101">
        <v>18</v>
      </c>
      <c r="AC143" s="162" t="s">
        <v>31</v>
      </c>
      <c r="AD143" s="96"/>
      <c r="AE143" s="113">
        <f>-IF($X143&gt;0,$X143*(1-VLOOKUP($D143,$AH$24:$AM$35,6,FALSE))*VLOOKUP($D143,$AH$24:$AM$35,IF(($G143-$B$2)/365&lt;1,4,5),FALSE),0)</f>
        <v>0</v>
      </c>
      <c r="AF143" s="113">
        <f>-IF($X143&lt;0,$X143*(1-VLOOKUP($AB143,$AH$15:$AM$21,6,FALSE))*VLOOKUP($AB143,$AH$15:$AM$21,5,FALSE),0)</f>
        <v>551.45119399048974</v>
      </c>
      <c r="AG143" s="102"/>
      <c r="AH143" s="43"/>
      <c r="AI143" s="43"/>
      <c r="AJ143" s="43"/>
      <c r="AK143" s="43"/>
      <c r="AL143" s="43"/>
      <c r="AM143" s="43"/>
      <c r="AN143" s="43"/>
    </row>
    <row r="144" spans="1:40" s="101" customFormat="1" ht="15.75" x14ac:dyDescent="0.2">
      <c r="A144" s="162">
        <v>2016</v>
      </c>
      <c r="B144" s="162" t="s">
        <v>123</v>
      </c>
      <c r="C144" s="162">
        <v>423</v>
      </c>
      <c r="D144" s="162" t="s">
        <v>124</v>
      </c>
      <c r="E144" s="163">
        <v>42058</v>
      </c>
      <c r="F144" s="163">
        <v>42353</v>
      </c>
      <c r="G144" s="163">
        <v>42355</v>
      </c>
      <c r="H144" s="162" t="s">
        <v>24</v>
      </c>
      <c r="I144" s="162" t="s">
        <v>29</v>
      </c>
      <c r="J144" s="162" t="s">
        <v>26</v>
      </c>
      <c r="K144" s="218">
        <v>21564766.8393782</v>
      </c>
      <c r="L144" s="162" t="s">
        <v>24</v>
      </c>
      <c r="M144" s="162" t="s">
        <v>25</v>
      </c>
      <c r="N144" s="162" t="s">
        <v>36</v>
      </c>
      <c r="O144" s="217">
        <v>-24972000</v>
      </c>
      <c r="P144" s="162" t="s">
        <v>37</v>
      </c>
      <c r="Q144" s="164">
        <v>1.1579999999999999</v>
      </c>
      <c r="R144" s="164">
        <v>1.08</v>
      </c>
      <c r="S144" s="218"/>
      <c r="T144" s="218">
        <v>0</v>
      </c>
      <c r="U144" s="162"/>
      <c r="V144" s="164">
        <v>1.1203000000000001</v>
      </c>
      <c r="W144" s="164">
        <v>1.1216942139131443</v>
      </c>
      <c r="X144" s="217">
        <v>-330036.12238824315</v>
      </c>
      <c r="Y144" s="261"/>
      <c r="Z144" s="218">
        <v>0</v>
      </c>
      <c r="AA144" s="217">
        <v>-330036.12238824315</v>
      </c>
      <c r="AB144" s="101">
        <v>18</v>
      </c>
      <c r="AC144" s="162" t="s">
        <v>31</v>
      </c>
      <c r="AD144" s="96"/>
      <c r="AE144" s="113">
        <f>-IF($X144&gt;0,$X144*(1-VLOOKUP($D144,$AH$24:$AM$35,6,FALSE))*VLOOKUP($D144,$AH$24:$AM$35,IF(($G144-$B$2)/365&lt;1,4,5),FALSE),0)</f>
        <v>0</v>
      </c>
      <c r="AF144" s="113">
        <f>-IF($X144&lt;0,$X144*(1-VLOOKUP($AB144,$AH$15:$AM$21,6,FALSE))*VLOOKUP($AB144,$AH$15:$AM$21,5,FALSE),0)</f>
        <v>1188.1300405976754</v>
      </c>
      <c r="AG144" s="102"/>
      <c r="AH144" s="43"/>
      <c r="AI144" s="43"/>
      <c r="AJ144" s="43"/>
      <c r="AK144" s="43"/>
      <c r="AL144" s="43"/>
      <c r="AM144" s="43"/>
      <c r="AN144" s="43"/>
    </row>
    <row r="145" spans="1:40" s="101" customFormat="1" ht="15.75" x14ac:dyDescent="0.2">
      <c r="A145" s="162">
        <v>2016</v>
      </c>
      <c r="B145" s="162" t="s">
        <v>125</v>
      </c>
      <c r="C145" s="162">
        <v>424</v>
      </c>
      <c r="D145" s="162" t="s">
        <v>124</v>
      </c>
      <c r="E145" s="163">
        <v>42058</v>
      </c>
      <c r="F145" s="163">
        <v>42353</v>
      </c>
      <c r="G145" s="163">
        <v>42355</v>
      </c>
      <c r="H145" s="162" t="s">
        <v>30</v>
      </c>
      <c r="I145" s="162" t="s">
        <v>25</v>
      </c>
      <c r="J145" s="162" t="s">
        <v>26</v>
      </c>
      <c r="K145" s="218">
        <v>4341968.9119170997</v>
      </c>
      <c r="L145" s="162" t="s">
        <v>30</v>
      </c>
      <c r="M145" s="162" t="s">
        <v>29</v>
      </c>
      <c r="N145" s="162" t="s">
        <v>36</v>
      </c>
      <c r="O145" s="217">
        <v>-5028000</v>
      </c>
      <c r="P145" s="162" t="s">
        <v>37</v>
      </c>
      <c r="Q145" s="164">
        <v>1.1579999999999999</v>
      </c>
      <c r="R145" s="164"/>
      <c r="S145" s="218"/>
      <c r="T145" s="218">
        <v>0</v>
      </c>
      <c r="U145" s="162"/>
      <c r="V145" s="164">
        <v>1.1203000000000001</v>
      </c>
      <c r="W145" s="164">
        <v>1.1216942139131443</v>
      </c>
      <c r="X145" s="218">
        <v>28886.385291780774</v>
      </c>
      <c r="Y145" s="260">
        <v>-68407.188483172707</v>
      </c>
      <c r="Z145" s="218">
        <v>0</v>
      </c>
      <c r="AA145" s="218">
        <v>28886.385291780774</v>
      </c>
      <c r="AB145" s="101">
        <v>18</v>
      </c>
      <c r="AC145" s="162" t="s">
        <v>31</v>
      </c>
      <c r="AD145" s="96"/>
      <c r="AE145" s="113">
        <f>-IF($X145&gt;0,$X145*(1-VLOOKUP($D145,$AH$24:$AM$35,6,FALSE))*VLOOKUP($D145,$AH$24:$AM$35,IF(($G145-$B$2)/365&lt;1,4,5),FALSE),0)</f>
        <v>-86.659155875342307</v>
      </c>
      <c r="AF145" s="113">
        <f>-IF($X145&lt;0,$X145*(1-VLOOKUP($AB145,$AH$15:$AM$21,6,FALSE))*VLOOKUP($AB145,$AH$15:$AM$21,5,FALSE),0)</f>
        <v>0</v>
      </c>
      <c r="AG145" s="102"/>
      <c r="AH145" s="43"/>
      <c r="AI145" s="43"/>
      <c r="AJ145" s="43"/>
      <c r="AK145" s="43"/>
      <c r="AL145" s="43"/>
      <c r="AM145" s="43"/>
      <c r="AN145" s="43"/>
    </row>
    <row r="146" spans="1:40" s="106" customFormat="1" ht="15.75" x14ac:dyDescent="0.2">
      <c r="A146" s="162">
        <v>2016</v>
      </c>
      <c r="B146" s="162" t="s">
        <v>125</v>
      </c>
      <c r="C146" s="162">
        <v>425</v>
      </c>
      <c r="D146" s="162" t="s">
        <v>124</v>
      </c>
      <c r="E146" s="163">
        <v>42058</v>
      </c>
      <c r="F146" s="163">
        <v>42353</v>
      </c>
      <c r="G146" s="163">
        <v>42355</v>
      </c>
      <c r="H146" s="162" t="s">
        <v>24</v>
      </c>
      <c r="I146" s="162" t="s">
        <v>29</v>
      </c>
      <c r="J146" s="162" t="s">
        <v>26</v>
      </c>
      <c r="K146" s="218">
        <v>4655555.5555555597</v>
      </c>
      <c r="L146" s="162" t="s">
        <v>24</v>
      </c>
      <c r="M146" s="162" t="s">
        <v>25</v>
      </c>
      <c r="N146" s="162" t="s">
        <v>36</v>
      </c>
      <c r="O146" s="217">
        <v>-5028000</v>
      </c>
      <c r="P146" s="162" t="s">
        <v>37</v>
      </c>
      <c r="Q146" s="164">
        <v>1.08</v>
      </c>
      <c r="R146" s="164"/>
      <c r="S146" s="218"/>
      <c r="T146" s="218">
        <v>0</v>
      </c>
      <c r="U146" s="162"/>
      <c r="V146" s="164">
        <v>1.1203000000000001</v>
      </c>
      <c r="W146" s="164">
        <v>1.1216942139131443</v>
      </c>
      <c r="X146" s="217">
        <v>-30842.283395004484</v>
      </c>
      <c r="Y146" s="261"/>
      <c r="Z146" s="218">
        <v>0</v>
      </c>
      <c r="AA146" s="217">
        <v>-30842.283395004484</v>
      </c>
      <c r="AB146" s="101">
        <v>18</v>
      </c>
      <c r="AC146" s="162" t="s">
        <v>31</v>
      </c>
      <c r="AD146" s="96"/>
      <c r="AE146" s="113">
        <f>-IF($X146&gt;0,$X146*(1-VLOOKUP($D146,$AH$24:$AM$35,6,FALSE))*VLOOKUP($D146,$AH$24:$AM$35,IF(($G146-$B$2)/365&lt;1,4,5),FALSE),0)</f>
        <v>0</v>
      </c>
      <c r="AF146" s="113">
        <f>-IF($X146&lt;0,$X146*(1-VLOOKUP($AB146,$AH$15:$AM$21,6,FALSE))*VLOOKUP($AB146,$AH$15:$AM$21,5,FALSE),0)</f>
        <v>111.03222022201614</v>
      </c>
      <c r="AH146" s="43"/>
      <c r="AI146" s="43"/>
      <c r="AJ146" s="43"/>
      <c r="AK146" s="43"/>
      <c r="AL146" s="43"/>
      <c r="AM146" s="43"/>
      <c r="AN146" s="43"/>
    </row>
    <row r="147" spans="1:40" s="106" customFormat="1" ht="15.75" x14ac:dyDescent="0.2">
      <c r="A147" s="162">
        <v>2016</v>
      </c>
      <c r="B147" s="162" t="s">
        <v>125</v>
      </c>
      <c r="C147" s="162">
        <v>426</v>
      </c>
      <c r="D147" s="162" t="s">
        <v>124</v>
      </c>
      <c r="E147" s="163">
        <v>42058</v>
      </c>
      <c r="F147" s="163">
        <v>42353</v>
      </c>
      <c r="G147" s="163">
        <v>42355</v>
      </c>
      <c r="H147" s="162" t="s">
        <v>24</v>
      </c>
      <c r="I147" s="162" t="s">
        <v>29</v>
      </c>
      <c r="J147" s="162" t="s">
        <v>26</v>
      </c>
      <c r="K147" s="218">
        <v>4341968.9119170997</v>
      </c>
      <c r="L147" s="162" t="s">
        <v>24</v>
      </c>
      <c r="M147" s="162" t="s">
        <v>25</v>
      </c>
      <c r="N147" s="162" t="s">
        <v>36</v>
      </c>
      <c r="O147" s="217">
        <v>-5028000</v>
      </c>
      <c r="P147" s="162" t="s">
        <v>37</v>
      </c>
      <c r="Q147" s="164">
        <v>1.1579999999999999</v>
      </c>
      <c r="R147" s="164">
        <v>1.08</v>
      </c>
      <c r="S147" s="218"/>
      <c r="T147" s="218">
        <v>0</v>
      </c>
      <c r="U147" s="162"/>
      <c r="V147" s="164">
        <v>1.1203000000000001</v>
      </c>
      <c r="W147" s="164">
        <v>1.1216942139131443</v>
      </c>
      <c r="X147" s="217">
        <v>-66451.290379949001</v>
      </c>
      <c r="Y147" s="261"/>
      <c r="Z147" s="218">
        <v>0</v>
      </c>
      <c r="AA147" s="217">
        <v>-66451.290379949001</v>
      </c>
      <c r="AB147" s="101">
        <v>18</v>
      </c>
      <c r="AC147" s="162" t="s">
        <v>31</v>
      </c>
      <c r="AD147" s="96"/>
      <c r="AE147" s="113">
        <f>-IF($X147&gt;0,$X147*(1-VLOOKUP($D147,$AH$24:$AM$35,6,FALSE))*VLOOKUP($D147,$AH$24:$AM$35,IF(($G147-$B$2)/365&lt;1,4,5),FALSE),0)</f>
        <v>0</v>
      </c>
      <c r="AF147" s="113">
        <f>-IF($X147&lt;0,$X147*(1-VLOOKUP($AB147,$AH$15:$AM$21,6,FALSE))*VLOOKUP($AB147,$AH$15:$AM$21,5,FALSE),0)</f>
        <v>239.22464536781641</v>
      </c>
      <c r="AH147" s="43"/>
      <c r="AI147" s="43"/>
      <c r="AJ147" s="43"/>
      <c r="AK147" s="43"/>
      <c r="AL147" s="43"/>
      <c r="AM147" s="43"/>
      <c r="AN147" s="44"/>
    </row>
    <row r="148" spans="1:40" ht="15.75" x14ac:dyDescent="0.2">
      <c r="A148" s="162">
        <v>2016</v>
      </c>
      <c r="B148" s="162" t="s">
        <v>112</v>
      </c>
      <c r="C148" s="162">
        <v>375</v>
      </c>
      <c r="D148" s="162" t="s">
        <v>38</v>
      </c>
      <c r="E148" s="163">
        <v>41996</v>
      </c>
      <c r="F148" s="163">
        <v>42355</v>
      </c>
      <c r="G148" s="163">
        <v>42359</v>
      </c>
      <c r="H148" s="162" t="s">
        <v>30</v>
      </c>
      <c r="I148" s="162" t="s">
        <v>25</v>
      </c>
      <c r="J148" s="162" t="s">
        <v>26</v>
      </c>
      <c r="K148" s="218">
        <v>23904382.470119499</v>
      </c>
      <c r="L148" s="162" t="s">
        <v>30</v>
      </c>
      <c r="M148" s="162" t="s">
        <v>29</v>
      </c>
      <c r="N148" s="162" t="s">
        <v>36</v>
      </c>
      <c r="O148" s="217">
        <v>-30000000</v>
      </c>
      <c r="P148" s="162" t="s">
        <v>37</v>
      </c>
      <c r="Q148" s="164">
        <v>1.2549999999999999</v>
      </c>
      <c r="R148" s="164"/>
      <c r="S148" s="218"/>
      <c r="T148" s="218">
        <v>0</v>
      </c>
      <c r="U148" s="162"/>
      <c r="V148" s="164">
        <v>1.1203000000000001</v>
      </c>
      <c r="W148" s="164">
        <v>1.1217914696975289</v>
      </c>
      <c r="X148" s="218">
        <v>3137.2690510984385</v>
      </c>
      <c r="Y148" s="260">
        <v>-2321417.5844604732</v>
      </c>
      <c r="Z148" s="218">
        <v>0</v>
      </c>
      <c r="AA148" s="218">
        <v>3137.2690510984385</v>
      </c>
      <c r="AB148" s="101">
        <v>18</v>
      </c>
      <c r="AC148" s="162" t="s">
        <v>31</v>
      </c>
      <c r="AD148" s="96"/>
      <c r="AE148" s="113">
        <f>-IF($X148&gt;0,$X148*(1-VLOOKUP($D148,$AH$24:$AM$35,6,FALSE))*VLOOKUP($D148,$AH$24:$AM$35,IF(($G148-$B$2)/365&lt;1,4,5),FALSE),0)</f>
        <v>-19.38832273578835</v>
      </c>
      <c r="AF148" s="113">
        <f>-IF($X148&lt;0,$X148*(1-VLOOKUP($AB148,$AH$15:$AM$21,6,FALSE))*VLOOKUP($AB148,$AH$15:$AM$21,5,FALSE),0)</f>
        <v>0</v>
      </c>
      <c r="AH148" s="43"/>
      <c r="AI148" s="43"/>
      <c r="AJ148" s="43"/>
      <c r="AK148" s="43"/>
      <c r="AL148" s="43"/>
      <c r="AM148" s="43"/>
      <c r="AN148" s="44"/>
    </row>
    <row r="149" spans="1:40" ht="15.75" x14ac:dyDescent="0.25">
      <c r="A149" s="162">
        <v>2016</v>
      </c>
      <c r="B149" s="162" t="s">
        <v>112</v>
      </c>
      <c r="C149" s="162">
        <v>376</v>
      </c>
      <c r="D149" s="162" t="s">
        <v>38</v>
      </c>
      <c r="E149" s="163">
        <v>41996</v>
      </c>
      <c r="F149" s="163">
        <v>42355</v>
      </c>
      <c r="G149" s="163">
        <v>42359</v>
      </c>
      <c r="H149" s="162" t="s">
        <v>24</v>
      </c>
      <c r="I149" s="162" t="s">
        <v>29</v>
      </c>
      <c r="J149" s="162" t="s">
        <v>26</v>
      </c>
      <c r="K149" s="218">
        <v>26292725.679228701</v>
      </c>
      <c r="L149" s="162" t="s">
        <v>24</v>
      </c>
      <c r="M149" s="162" t="s">
        <v>25</v>
      </c>
      <c r="N149" s="162" t="s">
        <v>36</v>
      </c>
      <c r="O149" s="217">
        <v>-30000000</v>
      </c>
      <c r="P149" s="162" t="s">
        <v>37</v>
      </c>
      <c r="Q149" s="164">
        <v>1.141</v>
      </c>
      <c r="R149" s="164"/>
      <c r="S149" s="218"/>
      <c r="T149" s="218">
        <v>0</v>
      </c>
      <c r="U149" s="162"/>
      <c r="V149" s="164">
        <v>1.1203000000000001</v>
      </c>
      <c r="W149" s="164">
        <v>1.1217914696975289</v>
      </c>
      <c r="X149" s="217">
        <v>-751760.15030800528</v>
      </c>
      <c r="Y149" s="261"/>
      <c r="Z149" s="217">
        <v>-450212.5676532425</v>
      </c>
      <c r="AA149" s="217">
        <v>-301547.58265476278</v>
      </c>
      <c r="AB149" s="101">
        <v>18</v>
      </c>
      <c r="AC149" s="162" t="s">
        <v>31</v>
      </c>
      <c r="AD149" s="96"/>
      <c r="AE149" s="113">
        <f>-IF($X149&gt;0,$X149*(1-VLOOKUP($D149,$AH$24:$AM$35,6,FALSE))*VLOOKUP($D149,$AH$24:$AM$35,IF(($G149-$B$2)/365&lt;1,4,5),FALSE),0)</f>
        <v>0</v>
      </c>
      <c r="AF149" s="113">
        <f>-IF($X149&lt;0,$X149*(1-VLOOKUP($AB149,$AH$15:$AM$21,6,FALSE))*VLOOKUP($AB149,$AH$15:$AM$21,5,FALSE),0)</f>
        <v>2706.3365411088193</v>
      </c>
      <c r="AH149" s="43"/>
      <c r="AI149" s="43"/>
      <c r="AJ149" s="43"/>
      <c r="AK149" s="43"/>
      <c r="AL149" s="43"/>
      <c r="AM149" s="43"/>
    </row>
    <row r="150" spans="1:40" ht="15.75" x14ac:dyDescent="0.25">
      <c r="A150" s="162">
        <v>2016</v>
      </c>
      <c r="B150" s="162" t="s">
        <v>112</v>
      </c>
      <c r="C150" s="162">
        <v>377</v>
      </c>
      <c r="D150" s="162" t="s">
        <v>38</v>
      </c>
      <c r="E150" s="163">
        <v>41996</v>
      </c>
      <c r="F150" s="163">
        <v>42355</v>
      </c>
      <c r="G150" s="163">
        <v>42359</v>
      </c>
      <c r="H150" s="162" t="s">
        <v>24</v>
      </c>
      <c r="I150" s="162" t="s">
        <v>29</v>
      </c>
      <c r="J150" s="162" t="s">
        <v>26</v>
      </c>
      <c r="K150" s="218">
        <v>23904382.470119499</v>
      </c>
      <c r="L150" s="162" t="s">
        <v>24</v>
      </c>
      <c r="M150" s="162" t="s">
        <v>25</v>
      </c>
      <c r="N150" s="162" t="s">
        <v>36</v>
      </c>
      <c r="O150" s="217">
        <v>-30000000</v>
      </c>
      <c r="P150" s="162" t="s">
        <v>37</v>
      </c>
      <c r="Q150" s="164">
        <v>1.2549999999999999</v>
      </c>
      <c r="R150" s="164">
        <v>1.141</v>
      </c>
      <c r="S150" s="218"/>
      <c r="T150" s="218">
        <v>0</v>
      </c>
      <c r="U150" s="162"/>
      <c r="V150" s="164">
        <v>1.1203000000000001</v>
      </c>
      <c r="W150" s="164">
        <v>1.1217914696975289</v>
      </c>
      <c r="X150" s="217">
        <v>-1572794.7032035661</v>
      </c>
      <c r="Y150" s="261"/>
      <c r="Z150" s="218">
        <v>0</v>
      </c>
      <c r="AA150" s="217">
        <v>-1572794.7032035661</v>
      </c>
      <c r="AB150" s="101">
        <v>18</v>
      </c>
      <c r="AC150" s="162" t="s">
        <v>31</v>
      </c>
      <c r="AD150" s="96"/>
      <c r="AE150" s="113">
        <f>-IF($X150&gt;0,$X150*(1-VLOOKUP($D150,$AH$24:$AM$35,6,FALSE))*VLOOKUP($D150,$AH$24:$AM$35,IF(($G150-$B$2)/365&lt;1,4,5),FALSE),0)</f>
        <v>0</v>
      </c>
      <c r="AF150" s="113">
        <f>-IF($X150&lt;0,$X150*(1-VLOOKUP($AB150,$AH$15:$AM$21,6,FALSE))*VLOOKUP($AB150,$AH$15:$AM$21,5,FALSE),0)</f>
        <v>5662.0609315328375</v>
      </c>
      <c r="AH150" s="44"/>
      <c r="AI150" s="44"/>
      <c r="AJ150" s="44"/>
      <c r="AK150" s="44"/>
      <c r="AL150" s="44"/>
      <c r="AM150" s="44"/>
    </row>
    <row r="151" spans="1:40" ht="15.75" x14ac:dyDescent="0.25">
      <c r="A151" s="162">
        <v>2016</v>
      </c>
      <c r="B151" s="162" t="s">
        <v>126</v>
      </c>
      <c r="C151" s="162">
        <v>387</v>
      </c>
      <c r="D151" s="162" t="s">
        <v>127</v>
      </c>
      <c r="E151" s="163">
        <v>42018</v>
      </c>
      <c r="F151" s="163">
        <v>42384</v>
      </c>
      <c r="G151" s="163">
        <v>42388</v>
      </c>
      <c r="H151" s="162" t="s">
        <v>30</v>
      </c>
      <c r="I151" s="162" t="s">
        <v>25</v>
      </c>
      <c r="J151" s="162" t="s">
        <v>26</v>
      </c>
      <c r="K151" s="218">
        <v>25000000</v>
      </c>
      <c r="L151" s="162" t="s">
        <v>30</v>
      </c>
      <c r="M151" s="162" t="s">
        <v>29</v>
      </c>
      <c r="N151" s="162" t="s">
        <v>36</v>
      </c>
      <c r="O151" s="217">
        <v>-30250000</v>
      </c>
      <c r="P151" s="162" t="s">
        <v>37</v>
      </c>
      <c r="Q151" s="164">
        <v>1.21</v>
      </c>
      <c r="R151" s="164"/>
      <c r="S151" s="218"/>
      <c r="T151" s="218">
        <v>0</v>
      </c>
      <c r="U151" s="162"/>
      <c r="V151" s="164">
        <v>1.1203000000000001</v>
      </c>
      <c r="W151" s="164">
        <v>1.1224975740779615</v>
      </c>
      <c r="X151" s="218">
        <v>53092.366233866131</v>
      </c>
      <c r="Y151" s="260">
        <v>-1283581.0789205176</v>
      </c>
      <c r="Z151" s="218">
        <v>0</v>
      </c>
      <c r="AA151" s="218">
        <v>53092.366233866131</v>
      </c>
      <c r="AB151" s="101">
        <v>18</v>
      </c>
      <c r="AC151" s="162" t="s">
        <v>31</v>
      </c>
      <c r="AD151" s="96"/>
      <c r="AE151" s="113">
        <f>-IF($X151&gt;0,$X151*(1-VLOOKUP($D151,$AH$24:$AM$35,6,FALSE))*VLOOKUP($D151,$AH$24:$AM$35,IF(($G151-$B$2)/365&lt;1,4,5),FALSE),0)</f>
        <v>-92.380717246927063</v>
      </c>
      <c r="AF151" s="113">
        <f>-IF($X151&lt;0,$X151*(1-VLOOKUP($AB151,$AH$15:$AM$21,6,FALSE))*VLOOKUP($AB151,$AH$15:$AM$21,5,FALSE),0)</f>
        <v>0</v>
      </c>
      <c r="AH151" s="44"/>
      <c r="AI151" s="44"/>
      <c r="AJ151" s="44"/>
      <c r="AK151" s="44"/>
      <c r="AL151" s="44"/>
      <c r="AM151" s="44"/>
    </row>
    <row r="152" spans="1:40" ht="15.75" x14ac:dyDescent="0.25">
      <c r="A152" s="162">
        <v>2016</v>
      </c>
      <c r="B152" s="162" t="s">
        <v>126</v>
      </c>
      <c r="C152" s="162">
        <v>388</v>
      </c>
      <c r="D152" s="162" t="s">
        <v>127</v>
      </c>
      <c r="E152" s="163">
        <v>42018</v>
      </c>
      <c r="F152" s="163">
        <v>42384</v>
      </c>
      <c r="G152" s="163">
        <v>42388</v>
      </c>
      <c r="H152" s="162" t="s">
        <v>24</v>
      </c>
      <c r="I152" s="162" t="s">
        <v>29</v>
      </c>
      <c r="J152" s="162" t="s">
        <v>26</v>
      </c>
      <c r="K152" s="218">
        <v>27475022.706630301</v>
      </c>
      <c r="L152" s="162" t="s">
        <v>24</v>
      </c>
      <c r="M152" s="162" t="s">
        <v>25</v>
      </c>
      <c r="N152" s="162" t="s">
        <v>36</v>
      </c>
      <c r="O152" s="217">
        <v>-30250000</v>
      </c>
      <c r="P152" s="162" t="s">
        <v>37</v>
      </c>
      <c r="Q152" s="164">
        <v>1.101</v>
      </c>
      <c r="R152" s="164"/>
      <c r="S152" s="218"/>
      <c r="T152" s="218">
        <v>0</v>
      </c>
      <c r="U152" s="162"/>
      <c r="V152" s="164">
        <v>1.1203000000000001</v>
      </c>
      <c r="W152" s="164">
        <v>1.1224975740779615</v>
      </c>
      <c r="X152" s="217">
        <v>-407782.8070857526</v>
      </c>
      <c r="Y152" s="261"/>
      <c r="Z152" s="218">
        <v>0</v>
      </c>
      <c r="AA152" s="217">
        <v>-407782.8070857526</v>
      </c>
      <c r="AB152" s="101">
        <v>18</v>
      </c>
      <c r="AC152" s="162" t="s">
        <v>31</v>
      </c>
      <c r="AD152" s="96"/>
      <c r="AE152" s="113">
        <f>-IF($X152&gt;0,$X152*(1-VLOOKUP($D152,$AH$24:$AM$35,6,FALSE))*VLOOKUP($D152,$AH$24:$AM$35,IF(($G152-$B$2)/365&lt;1,4,5),FALSE),0)</f>
        <v>0</v>
      </c>
      <c r="AF152" s="113">
        <f t="shared" ref="AF152:AF153" si="0">-IF($X152&lt;0,$X152*(1-VLOOKUP($AB152,$AH$15:$AM$21,6,FALSE))*VLOOKUP($AB152,$AH$15:$AM$21,5,FALSE),0)</f>
        <v>1468.0181055087094</v>
      </c>
    </row>
    <row r="153" spans="1:40" ht="15.75" x14ac:dyDescent="0.25">
      <c r="A153" s="162">
        <v>2016</v>
      </c>
      <c r="B153" s="162" t="s">
        <v>126</v>
      </c>
      <c r="C153" s="162">
        <v>389</v>
      </c>
      <c r="D153" s="162" t="s">
        <v>127</v>
      </c>
      <c r="E153" s="163">
        <v>42018</v>
      </c>
      <c r="F153" s="163">
        <v>42384</v>
      </c>
      <c r="G153" s="163">
        <v>42388</v>
      </c>
      <c r="H153" s="162" t="s">
        <v>24</v>
      </c>
      <c r="I153" s="162" t="s">
        <v>29</v>
      </c>
      <c r="J153" s="162" t="s">
        <v>26</v>
      </c>
      <c r="K153" s="218">
        <v>25000000</v>
      </c>
      <c r="L153" s="162" t="s">
        <v>24</v>
      </c>
      <c r="M153" s="162" t="s">
        <v>25</v>
      </c>
      <c r="N153" s="162" t="s">
        <v>36</v>
      </c>
      <c r="O153" s="217">
        <v>-30250000</v>
      </c>
      <c r="P153" s="162" t="s">
        <v>37</v>
      </c>
      <c r="Q153" s="164">
        <v>1.21</v>
      </c>
      <c r="R153" s="164">
        <v>1.101</v>
      </c>
      <c r="S153" s="218"/>
      <c r="T153" s="218">
        <v>0</v>
      </c>
      <c r="U153" s="162"/>
      <c r="V153" s="164">
        <v>1.1203000000000001</v>
      </c>
      <c r="W153" s="164">
        <v>1.1224975740779615</v>
      </c>
      <c r="X153" s="217">
        <v>-928890.63806863117</v>
      </c>
      <c r="Y153" s="261"/>
      <c r="Z153" s="218">
        <v>0</v>
      </c>
      <c r="AA153" s="217">
        <v>-928890.63806863117</v>
      </c>
      <c r="AB153" s="101">
        <v>18</v>
      </c>
      <c r="AC153" s="162" t="s">
        <v>31</v>
      </c>
      <c r="AD153" s="96"/>
      <c r="AE153" s="113">
        <f>-IF($X153&gt;0,$X153*(1-VLOOKUP($D153,$AH$24:$AM$35,6,FALSE))*VLOOKUP($D153,$AH$24:$AM$35,IF(($G153-$B$2)/365&lt;1,4,5),FALSE),0)</f>
        <v>0</v>
      </c>
      <c r="AF153" s="113">
        <f t="shared" si="0"/>
        <v>3344.0062970470722</v>
      </c>
    </row>
    <row r="154" spans="1:40" ht="15.75" x14ac:dyDescent="0.25">
      <c r="A154" s="162">
        <v>2016</v>
      </c>
      <c r="B154" s="162" t="s">
        <v>136</v>
      </c>
      <c r="C154" s="162">
        <v>444</v>
      </c>
      <c r="D154" s="162" t="s">
        <v>23</v>
      </c>
      <c r="E154" s="163">
        <v>42095</v>
      </c>
      <c r="F154" s="163"/>
      <c r="G154" s="163">
        <v>42397</v>
      </c>
      <c r="H154" s="162" t="s">
        <v>30</v>
      </c>
      <c r="I154" s="162" t="s">
        <v>39</v>
      </c>
      <c r="J154" s="162" t="s">
        <v>26</v>
      </c>
      <c r="K154" s="218">
        <v>9240436.1485862099</v>
      </c>
      <c r="L154" s="162" t="s">
        <v>24</v>
      </c>
      <c r="M154" s="162" t="s">
        <v>39</v>
      </c>
      <c r="N154" s="162" t="s">
        <v>36</v>
      </c>
      <c r="O154" s="217">
        <v>-10000000</v>
      </c>
      <c r="P154" s="162" t="s">
        <v>37</v>
      </c>
      <c r="Q154" s="164">
        <v>1.0822000000000001</v>
      </c>
      <c r="R154" s="164"/>
      <c r="S154" s="218"/>
      <c r="T154" s="218">
        <v>0</v>
      </c>
      <c r="U154" s="162"/>
      <c r="V154" s="164">
        <v>1.1203000000000001</v>
      </c>
      <c r="W154" s="164">
        <v>1.1227220317574518</v>
      </c>
      <c r="X154" s="218">
        <v>333859.03904220316</v>
      </c>
      <c r="Y154" s="218">
        <v>333859.03904220316</v>
      </c>
      <c r="Z154" s="218">
        <v>333859.03904220316</v>
      </c>
      <c r="AA154" s="218">
        <v>0</v>
      </c>
      <c r="AB154" s="101">
        <v>18</v>
      </c>
      <c r="AC154" s="162" t="s">
        <v>31</v>
      </c>
      <c r="AD154" s="96"/>
      <c r="AE154" s="113">
        <f>-IF($X154&gt;0,$X154*(1-VLOOKUP($D154,$AH$24:$AM$35,6,FALSE))*VLOOKUP($D154,$AH$24:$AM$35,IF(($G154-$B$2)/365&lt;1,4,5),FALSE),0)</f>
        <v>-2263.5642847061372</v>
      </c>
      <c r="AF154" s="113">
        <f>-IF($X154&lt;0,$X154*(1-VLOOKUP($AB154,$AH$15:$AM$21,6,FALSE))*VLOOKUP($AB154,$AH$15:$AM$21,5,FALSE),0)</f>
        <v>0</v>
      </c>
    </row>
    <row r="155" spans="1:40" ht="15.75" x14ac:dyDescent="0.25">
      <c r="A155" s="162">
        <v>2016</v>
      </c>
      <c r="B155" s="162" t="s">
        <v>137</v>
      </c>
      <c r="C155" s="162">
        <v>445</v>
      </c>
      <c r="D155" s="162" t="s">
        <v>23</v>
      </c>
      <c r="E155" s="163">
        <v>42095</v>
      </c>
      <c r="F155" s="163"/>
      <c r="G155" s="163">
        <v>42426</v>
      </c>
      <c r="H155" s="162" t="s">
        <v>30</v>
      </c>
      <c r="I155" s="162" t="s">
        <v>39</v>
      </c>
      <c r="J155" s="162" t="s">
        <v>26</v>
      </c>
      <c r="K155" s="218">
        <v>9227646.0274983793</v>
      </c>
      <c r="L155" s="162" t="s">
        <v>24</v>
      </c>
      <c r="M155" s="162" t="s">
        <v>39</v>
      </c>
      <c r="N155" s="162" t="s">
        <v>36</v>
      </c>
      <c r="O155" s="217">
        <v>-10000000</v>
      </c>
      <c r="P155" s="162" t="s">
        <v>37</v>
      </c>
      <c r="Q155" s="164">
        <v>1.0837000000000001</v>
      </c>
      <c r="R155" s="164"/>
      <c r="S155" s="218"/>
      <c r="T155" s="218">
        <v>0</v>
      </c>
      <c r="U155" s="162"/>
      <c r="V155" s="164">
        <v>1.1203000000000001</v>
      </c>
      <c r="W155" s="164">
        <v>1.123421475879488</v>
      </c>
      <c r="X155" s="218">
        <v>326694.3073961616</v>
      </c>
      <c r="Y155" s="218">
        <v>326694.3073961616</v>
      </c>
      <c r="Z155" s="218">
        <v>326694.3073961616</v>
      </c>
      <c r="AA155" s="218">
        <v>0</v>
      </c>
      <c r="AB155" s="101">
        <v>18</v>
      </c>
      <c r="AC155" s="162" t="s">
        <v>31</v>
      </c>
      <c r="AD155" s="96"/>
      <c r="AE155" s="113">
        <f>-IF($X155&gt;0,$X155*(1-VLOOKUP($D155,$AH$24:$AM$35,6,FALSE))*VLOOKUP($D155,$AH$24:$AM$35,IF(($G155-$B$2)/365&lt;1,4,5),FALSE),0)</f>
        <v>-2214.9874041459757</v>
      </c>
      <c r="AF155" s="113">
        <f>-IF($X155&lt;0,$X155*(1-VLOOKUP($AB155,$AH$15:$AM$21,6,FALSE))*VLOOKUP($AB155,$AH$15:$AM$21,5,FALSE),0)</f>
        <v>0</v>
      </c>
    </row>
    <row r="156" spans="1:40" ht="15.75" x14ac:dyDescent="0.25">
      <c r="A156" s="162">
        <v>2016</v>
      </c>
      <c r="B156" s="162" t="s">
        <v>110</v>
      </c>
      <c r="C156" s="162">
        <v>585</v>
      </c>
      <c r="D156" s="162" t="s">
        <v>40</v>
      </c>
      <c r="E156" s="163">
        <v>42268</v>
      </c>
      <c r="F156" s="163">
        <v>42458</v>
      </c>
      <c r="G156" s="163">
        <v>42460</v>
      </c>
      <c r="H156" s="162" t="s">
        <v>30</v>
      </c>
      <c r="I156" s="162" t="s">
        <v>25</v>
      </c>
      <c r="J156" s="162" t="s">
        <v>26</v>
      </c>
      <c r="K156" s="218">
        <v>15965514.4887044</v>
      </c>
      <c r="L156" s="162" t="s">
        <v>30</v>
      </c>
      <c r="M156" s="162" t="s">
        <v>29</v>
      </c>
      <c r="N156" s="162" t="s">
        <v>36</v>
      </c>
      <c r="O156" s="217">
        <v>-20000000</v>
      </c>
      <c r="P156" s="162" t="s">
        <v>37</v>
      </c>
      <c r="Q156" s="164">
        <v>1.2526999999999999</v>
      </c>
      <c r="R156" s="164"/>
      <c r="S156" s="218"/>
      <c r="T156" s="218">
        <v>0</v>
      </c>
      <c r="U156" s="162"/>
      <c r="V156" s="164">
        <v>1.1203000000000001</v>
      </c>
      <c r="W156" s="164">
        <v>1.1242562012343336</v>
      </c>
      <c r="X156" s="218">
        <v>27043.860021594392</v>
      </c>
      <c r="Y156" s="260">
        <v>-1826962.8535075001</v>
      </c>
      <c r="Z156" s="218">
        <v>0</v>
      </c>
      <c r="AA156" s="218">
        <v>27043.860021594392</v>
      </c>
      <c r="AB156" s="101">
        <v>18</v>
      </c>
      <c r="AC156" s="162" t="s">
        <v>31</v>
      </c>
      <c r="AD156" s="96"/>
      <c r="AE156" s="113">
        <f>-IF($X156&gt;0,$X156*(1-VLOOKUP($D156,$AH$24:$AM$35,6,FALSE))*VLOOKUP($D156,$AH$24:$AM$35,IF(($G156-$B$2)/365&lt;1,4,5),FALSE),0)</f>
        <v>-335.88474146820232</v>
      </c>
      <c r="AF156" s="113">
        <f>-IF($X156&lt;0,$X156*(1-VLOOKUP($AB156,$AH$15:$AM$21,6,FALSE))*VLOOKUP($AB156,$AH$15:$AM$21,5,FALSE),0)</f>
        <v>0</v>
      </c>
    </row>
    <row r="157" spans="1:40" ht="15.75" x14ac:dyDescent="0.25">
      <c r="A157" s="162">
        <v>2016</v>
      </c>
      <c r="B157" s="162" t="s">
        <v>110</v>
      </c>
      <c r="C157" s="162">
        <v>586</v>
      </c>
      <c r="D157" s="162" t="s">
        <v>40</v>
      </c>
      <c r="E157" s="163">
        <v>42268</v>
      </c>
      <c r="F157" s="163">
        <v>42458</v>
      </c>
      <c r="G157" s="163">
        <v>42460</v>
      </c>
      <c r="H157" s="162" t="s">
        <v>24</v>
      </c>
      <c r="I157" s="162" t="s">
        <v>29</v>
      </c>
      <c r="J157" s="162" t="s">
        <v>26</v>
      </c>
      <c r="K157" s="218">
        <v>15965514.4887044</v>
      </c>
      <c r="L157" s="162" t="s">
        <v>24</v>
      </c>
      <c r="M157" s="162" t="s">
        <v>25</v>
      </c>
      <c r="N157" s="162" t="s">
        <v>36</v>
      </c>
      <c r="O157" s="217">
        <v>-20000000</v>
      </c>
      <c r="P157" s="162" t="s">
        <v>37</v>
      </c>
      <c r="Q157" s="164">
        <v>1.2526999999999999</v>
      </c>
      <c r="R157" s="164"/>
      <c r="S157" s="218"/>
      <c r="T157" s="218">
        <v>0</v>
      </c>
      <c r="U157" s="162"/>
      <c r="V157" s="164">
        <v>1.1203000000000001</v>
      </c>
      <c r="W157" s="164">
        <v>1.1242562012343336</v>
      </c>
      <c r="X157" s="217">
        <v>-1854006.7135290946</v>
      </c>
      <c r="Y157" s="261"/>
      <c r="Z157" s="217">
        <v>-1824024.9223673586</v>
      </c>
      <c r="AA157" s="217">
        <v>-29981.791161736008</v>
      </c>
      <c r="AB157" s="101">
        <v>18</v>
      </c>
      <c r="AC157" s="162" t="s">
        <v>31</v>
      </c>
      <c r="AD157" s="96"/>
      <c r="AE157" s="113">
        <f>-IF($X157&gt;0,$X157*(1-VLOOKUP($D157,$AH$24:$AM$35,6,FALSE))*VLOOKUP($D157,$AH$24:$AM$35,IF(($G157-$B$2)/365&lt;1,4,5),FALSE),0)</f>
        <v>0</v>
      </c>
      <c r="AF157" s="113">
        <f>-IF($X157&lt;0,$X157*(1-VLOOKUP($AB157,$AH$15:$AM$21,6,FALSE))*VLOOKUP($AB157,$AH$15:$AM$21,5,FALSE),0)</f>
        <v>6674.4241687047406</v>
      </c>
    </row>
    <row r="158" spans="1:40" ht="15.75" x14ac:dyDescent="0.25">
      <c r="A158" s="162">
        <v>2016</v>
      </c>
      <c r="B158" s="162" t="s">
        <v>138</v>
      </c>
      <c r="C158" s="162">
        <v>473</v>
      </c>
      <c r="D158" s="162" t="s">
        <v>23</v>
      </c>
      <c r="E158" s="163">
        <v>42143</v>
      </c>
      <c r="F158" s="163"/>
      <c r="G158" s="163">
        <v>42460</v>
      </c>
      <c r="H158" s="162" t="s">
        <v>30</v>
      </c>
      <c r="I158" s="162" t="s">
        <v>39</v>
      </c>
      <c r="J158" s="162" t="s">
        <v>26</v>
      </c>
      <c r="K158" s="218">
        <v>8917424.6477617305</v>
      </c>
      <c r="L158" s="162" t="s">
        <v>24</v>
      </c>
      <c r="M158" s="162" t="s">
        <v>39</v>
      </c>
      <c r="N158" s="162" t="s">
        <v>36</v>
      </c>
      <c r="O158" s="217">
        <v>-10000000</v>
      </c>
      <c r="P158" s="162" t="s">
        <v>37</v>
      </c>
      <c r="Q158" s="164">
        <v>1.1214</v>
      </c>
      <c r="R158" s="164"/>
      <c r="S158" s="218"/>
      <c r="T158" s="218">
        <v>0</v>
      </c>
      <c r="U158" s="162"/>
      <c r="V158" s="164">
        <v>1.1203000000000001</v>
      </c>
      <c r="W158" s="164">
        <v>1.1242562012343336</v>
      </c>
      <c r="X158" s="218">
        <v>22691.022062067801</v>
      </c>
      <c r="Y158" s="218">
        <v>22691.022062067801</v>
      </c>
      <c r="Z158" s="218">
        <v>22691.022062067801</v>
      </c>
      <c r="AA158" s="218">
        <v>0</v>
      </c>
      <c r="AB158" s="101">
        <v>18</v>
      </c>
      <c r="AC158" s="162" t="s">
        <v>31</v>
      </c>
      <c r="AD158" s="96"/>
      <c r="AE158" s="113">
        <f>-IF($X158&gt;0,$X158*(1-VLOOKUP($D158,$AH$24:$AM$35,6,FALSE))*VLOOKUP($D158,$AH$24:$AM$35,IF(($G158-$B$2)/365&lt;1,4,5),FALSE),0)</f>
        <v>-333.5580243123967</v>
      </c>
      <c r="AF158" s="113">
        <f>-IF($X158&lt;0,$X158*(1-VLOOKUP($AB158,$AH$15:$AM$21,6,FALSE))*VLOOKUP($AB158,$AH$15:$AM$21,5,FALSE),0)</f>
        <v>0</v>
      </c>
    </row>
    <row r="159" spans="1:40" ht="15.75" x14ac:dyDescent="0.25">
      <c r="A159" s="162">
        <v>2016</v>
      </c>
      <c r="B159" s="162" t="s">
        <v>139</v>
      </c>
      <c r="C159" s="162">
        <v>474</v>
      </c>
      <c r="D159" s="162" t="s">
        <v>23</v>
      </c>
      <c r="E159" s="163">
        <v>42143</v>
      </c>
      <c r="F159" s="163"/>
      <c r="G159" s="163">
        <v>42489</v>
      </c>
      <c r="H159" s="162" t="s">
        <v>30</v>
      </c>
      <c r="I159" s="162" t="s">
        <v>39</v>
      </c>
      <c r="J159" s="162" t="s">
        <v>26</v>
      </c>
      <c r="K159" s="218">
        <v>8905512.5122450795</v>
      </c>
      <c r="L159" s="162" t="s">
        <v>24</v>
      </c>
      <c r="M159" s="162" t="s">
        <v>39</v>
      </c>
      <c r="N159" s="162" t="s">
        <v>36</v>
      </c>
      <c r="O159" s="217">
        <v>-10000000</v>
      </c>
      <c r="P159" s="162" t="s">
        <v>37</v>
      </c>
      <c r="Q159" s="164">
        <v>1.1229</v>
      </c>
      <c r="R159" s="164"/>
      <c r="S159" s="218"/>
      <c r="T159" s="218">
        <v>0</v>
      </c>
      <c r="U159" s="162"/>
      <c r="V159" s="164">
        <v>1.1203000000000001</v>
      </c>
      <c r="W159" s="164">
        <v>1.1249862372726676</v>
      </c>
      <c r="X159" s="218">
        <v>16545.66753476773</v>
      </c>
      <c r="Y159" s="218">
        <v>16545.66753476773</v>
      </c>
      <c r="Z159" s="218">
        <v>16545.66753476773</v>
      </c>
      <c r="AA159" s="218">
        <v>0</v>
      </c>
      <c r="AB159" s="101">
        <v>18</v>
      </c>
      <c r="AC159" s="162" t="s">
        <v>31</v>
      </c>
      <c r="AD159" s="96"/>
      <c r="AE159" s="113">
        <f>-IF($X159&gt;0,$X159*(1-VLOOKUP($D159,$AH$24:$AM$35,6,FALSE))*VLOOKUP($D159,$AH$24:$AM$35,IF(($G159-$B$2)/365&lt;1,4,5),FALSE),0)</f>
        <v>-243.22131276108564</v>
      </c>
      <c r="AF159" s="113">
        <f>-IF($X159&lt;0,$X159*(1-VLOOKUP($AB159,$AH$15:$AM$21,6,FALSE))*VLOOKUP($AB159,$AH$15:$AM$21,5,FALSE),0)</f>
        <v>0</v>
      </c>
    </row>
    <row r="160" spans="1:40" ht="15.75" x14ac:dyDescent="0.25">
      <c r="A160" s="162">
        <v>2016</v>
      </c>
      <c r="B160" s="162" t="s">
        <v>140</v>
      </c>
      <c r="C160" s="162">
        <v>475</v>
      </c>
      <c r="D160" s="162" t="s">
        <v>23</v>
      </c>
      <c r="E160" s="163">
        <v>42143</v>
      </c>
      <c r="F160" s="163"/>
      <c r="G160" s="163">
        <v>42521</v>
      </c>
      <c r="H160" s="162" t="s">
        <v>30</v>
      </c>
      <c r="I160" s="162" t="s">
        <v>39</v>
      </c>
      <c r="J160" s="162" t="s">
        <v>26</v>
      </c>
      <c r="K160" s="218">
        <v>8889679.0825851206</v>
      </c>
      <c r="L160" s="162" t="s">
        <v>24</v>
      </c>
      <c r="M160" s="162" t="s">
        <v>39</v>
      </c>
      <c r="N160" s="162" t="s">
        <v>36</v>
      </c>
      <c r="O160" s="217">
        <v>-10000000</v>
      </c>
      <c r="P160" s="162" t="s">
        <v>37</v>
      </c>
      <c r="Q160" s="164">
        <v>1.1249</v>
      </c>
      <c r="R160" s="164"/>
      <c r="S160" s="218"/>
      <c r="T160" s="218">
        <v>0</v>
      </c>
      <c r="U160" s="162"/>
      <c r="V160" s="164">
        <v>1.1203000000000001</v>
      </c>
      <c r="W160" s="164">
        <v>1.1258764041834148</v>
      </c>
      <c r="X160" s="218">
        <v>7726.2239868811757</v>
      </c>
      <c r="Y160" s="218">
        <v>7726.2239868811757</v>
      </c>
      <c r="Z160" s="218">
        <v>7726.2239868811757</v>
      </c>
      <c r="AA160" s="218">
        <v>0</v>
      </c>
      <c r="AB160" s="101">
        <v>18</v>
      </c>
      <c r="AC160" s="162" t="s">
        <v>31</v>
      </c>
      <c r="AD160" s="96"/>
      <c r="AE160" s="113">
        <f>-IF($X160&gt;0,$X160*(1-VLOOKUP($D160,$AH$24:$AM$35,6,FALSE))*VLOOKUP($D160,$AH$24:$AM$35,IF(($G160-$B$2)/365&lt;1,4,5),FALSE),0)</f>
        <v>-113.57549260715329</v>
      </c>
      <c r="AF160" s="113">
        <f>-IF($X160&lt;0,$X160*(1-VLOOKUP($AB160,$AH$15:$AM$21,6,FALSE))*VLOOKUP($AB160,$AH$15:$AM$21,5,FALSE),0)</f>
        <v>0</v>
      </c>
    </row>
    <row r="161" spans="1:32" ht="15.75" x14ac:dyDescent="0.25">
      <c r="A161" s="162">
        <v>2016</v>
      </c>
      <c r="B161" s="162" t="s">
        <v>128</v>
      </c>
      <c r="C161" s="162">
        <v>432</v>
      </c>
      <c r="D161" s="162" t="s">
        <v>23</v>
      </c>
      <c r="E161" s="163">
        <v>42068</v>
      </c>
      <c r="F161" s="163">
        <v>42545</v>
      </c>
      <c r="G161" s="163">
        <v>42549</v>
      </c>
      <c r="H161" s="162" t="s">
        <v>30</v>
      </c>
      <c r="I161" s="162" t="s">
        <v>25</v>
      </c>
      <c r="J161" s="162" t="s">
        <v>26</v>
      </c>
      <c r="K161" s="218">
        <v>26086956.521739099</v>
      </c>
      <c r="L161" s="162" t="s">
        <v>30</v>
      </c>
      <c r="M161" s="162" t="s">
        <v>29</v>
      </c>
      <c r="N161" s="162" t="s">
        <v>36</v>
      </c>
      <c r="O161" s="217">
        <v>-30000000</v>
      </c>
      <c r="P161" s="162" t="s">
        <v>37</v>
      </c>
      <c r="Q161" s="164">
        <v>1.1499999999999999</v>
      </c>
      <c r="R161" s="164"/>
      <c r="S161" s="218"/>
      <c r="T161" s="218">
        <v>0</v>
      </c>
      <c r="U161" s="162"/>
      <c r="V161" s="164">
        <v>1.1203000000000001</v>
      </c>
      <c r="W161" s="164">
        <v>1.1267317539051884</v>
      </c>
      <c r="X161" s="218">
        <v>655380.12793310476</v>
      </c>
      <c r="Y161" s="261">
        <v>6360.8746683329809</v>
      </c>
      <c r="Z161" s="218">
        <v>0</v>
      </c>
      <c r="AA161" s="218">
        <v>655380.12793310476</v>
      </c>
      <c r="AB161" s="101">
        <v>18</v>
      </c>
      <c r="AC161" s="162" t="s">
        <v>31</v>
      </c>
      <c r="AD161" s="96"/>
      <c r="AE161" s="113">
        <f>-IF($X161&gt;0,$X161*(1-VLOOKUP($D161,$AH$24:$AM$35,6,FALSE))*VLOOKUP($D161,$AH$24:$AM$35,IF(($G161-$B$2)/365&lt;1,4,5),FALSE),0)</f>
        <v>-9634.0878806166402</v>
      </c>
      <c r="AF161" s="113">
        <f>-IF($X161&lt;0,$X161*(1-VLOOKUP($AB161,$AH$15:$AM$21,6,FALSE))*VLOOKUP($AB161,$AH$15:$AM$21,5,FALSE),0)</f>
        <v>0</v>
      </c>
    </row>
    <row r="162" spans="1:32" ht="15.75" x14ac:dyDescent="0.25">
      <c r="A162" s="162">
        <v>2016</v>
      </c>
      <c r="B162" s="162" t="s">
        <v>128</v>
      </c>
      <c r="C162" s="162">
        <v>433</v>
      </c>
      <c r="D162" s="162" t="s">
        <v>23</v>
      </c>
      <c r="E162" s="163">
        <v>42068</v>
      </c>
      <c r="F162" s="163">
        <v>42545</v>
      </c>
      <c r="G162" s="163">
        <v>42549</v>
      </c>
      <c r="H162" s="162" t="s">
        <v>24</v>
      </c>
      <c r="I162" s="162" t="s">
        <v>29</v>
      </c>
      <c r="J162" s="162" t="s">
        <v>26</v>
      </c>
      <c r="K162" s="218">
        <v>29013539.651837502</v>
      </c>
      <c r="L162" s="162" t="s">
        <v>24</v>
      </c>
      <c r="M162" s="162" t="s">
        <v>25</v>
      </c>
      <c r="N162" s="162" t="s">
        <v>36</v>
      </c>
      <c r="O162" s="217">
        <v>-30000000</v>
      </c>
      <c r="P162" s="162" t="s">
        <v>37</v>
      </c>
      <c r="Q162" s="164">
        <v>1.034</v>
      </c>
      <c r="R162" s="164"/>
      <c r="S162" s="218"/>
      <c r="T162" s="218">
        <v>0</v>
      </c>
      <c r="U162" s="162"/>
      <c r="V162" s="164">
        <v>1.1203000000000001</v>
      </c>
      <c r="W162" s="164">
        <v>1.1267317539051884</v>
      </c>
      <c r="X162" s="217">
        <v>-317669.01397744252</v>
      </c>
      <c r="Y162" s="261"/>
      <c r="Z162" s="218">
        <v>0</v>
      </c>
      <c r="AA162" s="217">
        <v>-317669.01397744252</v>
      </c>
      <c r="AB162" s="101">
        <v>18</v>
      </c>
      <c r="AC162" s="162" t="s">
        <v>31</v>
      </c>
      <c r="AD162" s="96"/>
      <c r="AE162" s="113">
        <f>-IF($X162&gt;0,$X162*(1-VLOOKUP($D162,$AH$24:$AM$35,6,FALSE))*VLOOKUP($D162,$AH$24:$AM$35,IF(($G162-$B$2)/365&lt;1,4,5),FALSE),0)</f>
        <v>0</v>
      </c>
      <c r="AF162" s="113">
        <f>-IF($X162&lt;0,$X162*(1-VLOOKUP($AB162,$AH$15:$AM$21,6,FALSE))*VLOOKUP($AB162,$AH$15:$AM$21,5,FALSE),0)</f>
        <v>1143.6084503187931</v>
      </c>
    </row>
    <row r="163" spans="1:32" ht="15.75" x14ac:dyDescent="0.25">
      <c r="A163" s="162">
        <v>2016</v>
      </c>
      <c r="B163" s="162" t="s">
        <v>128</v>
      </c>
      <c r="C163" s="162">
        <v>434</v>
      </c>
      <c r="D163" s="162" t="s">
        <v>23</v>
      </c>
      <c r="E163" s="163">
        <v>42068</v>
      </c>
      <c r="F163" s="163">
        <v>42545</v>
      </c>
      <c r="G163" s="163">
        <v>42549</v>
      </c>
      <c r="H163" s="162" t="s">
        <v>24</v>
      </c>
      <c r="I163" s="162" t="s">
        <v>29</v>
      </c>
      <c r="J163" s="162" t="s">
        <v>26</v>
      </c>
      <c r="K163" s="218">
        <v>27027027.027027</v>
      </c>
      <c r="L163" s="162" t="s">
        <v>24</v>
      </c>
      <c r="M163" s="162" t="s">
        <v>25</v>
      </c>
      <c r="N163" s="162" t="s">
        <v>36</v>
      </c>
      <c r="O163" s="217">
        <v>-30000000</v>
      </c>
      <c r="P163" s="162" t="s">
        <v>37</v>
      </c>
      <c r="Q163" s="164">
        <v>1.1100000000000001</v>
      </c>
      <c r="R163" s="164">
        <v>1.034</v>
      </c>
      <c r="S163" s="218"/>
      <c r="T163" s="218">
        <v>0</v>
      </c>
      <c r="U163" s="162"/>
      <c r="V163" s="164">
        <v>1.1203000000000001</v>
      </c>
      <c r="W163" s="164">
        <v>1.1267317539051884</v>
      </c>
      <c r="X163" s="217">
        <v>-331350.23928732931</v>
      </c>
      <c r="Y163" s="261"/>
      <c r="Z163" s="218">
        <v>0</v>
      </c>
      <c r="AA163" s="217">
        <v>-331350.23928732931</v>
      </c>
      <c r="AB163" s="101">
        <v>18</v>
      </c>
      <c r="AC163" s="162" t="s">
        <v>31</v>
      </c>
      <c r="AD163" s="96"/>
      <c r="AE163" s="113">
        <f>-IF($X163&gt;0,$X163*(1-VLOOKUP($D163,$AH$24:$AM$35,6,FALSE))*VLOOKUP($D163,$AH$24:$AM$35,IF(($G163-$B$2)/365&lt;1,4,5),FALSE),0)</f>
        <v>0</v>
      </c>
      <c r="AF163" s="113">
        <f>-IF($X163&lt;0,$X163*(1-VLOOKUP($AB163,$AH$15:$AM$21,6,FALSE))*VLOOKUP($AB163,$AH$15:$AM$21,5,FALSE),0)</f>
        <v>1192.8608614343855</v>
      </c>
    </row>
    <row r="164" spans="1:32" ht="15.75" x14ac:dyDescent="0.25">
      <c r="A164" s="162">
        <v>2016</v>
      </c>
      <c r="B164" s="162" t="s">
        <v>120</v>
      </c>
      <c r="C164" s="162">
        <v>587</v>
      </c>
      <c r="D164" s="162" t="s">
        <v>40</v>
      </c>
      <c r="E164" s="163">
        <v>42268</v>
      </c>
      <c r="F164" s="163">
        <v>42549</v>
      </c>
      <c r="G164" s="163">
        <v>42551</v>
      </c>
      <c r="H164" s="162" t="s">
        <v>30</v>
      </c>
      <c r="I164" s="162" t="s">
        <v>25</v>
      </c>
      <c r="J164" s="162" t="s">
        <v>26</v>
      </c>
      <c r="K164" s="218">
        <v>24616394.518749502</v>
      </c>
      <c r="L164" s="162" t="s">
        <v>30</v>
      </c>
      <c r="M164" s="162" t="s">
        <v>29</v>
      </c>
      <c r="N164" s="162" t="s">
        <v>36</v>
      </c>
      <c r="O164" s="217">
        <v>-30000000</v>
      </c>
      <c r="P164" s="162" t="s">
        <v>37</v>
      </c>
      <c r="Q164" s="164">
        <v>1.2186999999999999</v>
      </c>
      <c r="R164" s="164"/>
      <c r="S164" s="218"/>
      <c r="T164" s="218">
        <v>0</v>
      </c>
      <c r="U164" s="162"/>
      <c r="V164" s="164">
        <v>1.1203000000000001</v>
      </c>
      <c r="W164" s="164">
        <v>1.1267941289568875</v>
      </c>
      <c r="X164" s="218">
        <v>192121.78619114522</v>
      </c>
      <c r="Y164" s="260">
        <v>-2012802.4677104496</v>
      </c>
      <c r="Z164" s="218">
        <v>0</v>
      </c>
      <c r="AA164" s="218">
        <v>192121.78619114522</v>
      </c>
      <c r="AB164" s="101">
        <v>18</v>
      </c>
      <c r="AC164" s="162" t="s">
        <v>31</v>
      </c>
      <c r="AD164" s="96"/>
      <c r="AE164" s="113">
        <f>-IF($X164&gt;0,$X164*(1-VLOOKUP($D164,$AH$24:$AM$35,6,FALSE))*VLOOKUP($D164,$AH$24:$AM$35,IF(($G164-$B$2)/365&lt;1,4,5),FALSE),0)</f>
        <v>-2386.1525844940238</v>
      </c>
      <c r="AF164" s="113">
        <f>-IF($X164&lt;0,$X164*(1-VLOOKUP($AB164,$AH$15:$AM$21,6,FALSE))*VLOOKUP($AB164,$AH$15:$AM$21,5,FALSE),0)</f>
        <v>0</v>
      </c>
    </row>
    <row r="165" spans="1:32" ht="15.75" x14ac:dyDescent="0.25">
      <c r="A165" s="165">
        <v>2016</v>
      </c>
      <c r="B165" s="165" t="s">
        <v>120</v>
      </c>
      <c r="C165" s="165">
        <v>588</v>
      </c>
      <c r="D165" s="165" t="s">
        <v>40</v>
      </c>
      <c r="E165" s="166">
        <v>42268</v>
      </c>
      <c r="F165" s="166">
        <v>42549</v>
      </c>
      <c r="G165" s="166">
        <v>42551</v>
      </c>
      <c r="H165" s="165" t="s">
        <v>24</v>
      </c>
      <c r="I165" s="165" t="s">
        <v>29</v>
      </c>
      <c r="J165" s="165" t="s">
        <v>26</v>
      </c>
      <c r="K165" s="219">
        <v>24616394.518749502</v>
      </c>
      <c r="L165" s="165" t="s">
        <v>24</v>
      </c>
      <c r="M165" s="165" t="s">
        <v>25</v>
      </c>
      <c r="N165" s="165" t="s">
        <v>36</v>
      </c>
      <c r="O165" s="180">
        <v>-30000000</v>
      </c>
      <c r="P165" s="165" t="s">
        <v>37</v>
      </c>
      <c r="Q165" s="167">
        <v>1.2186999999999999</v>
      </c>
      <c r="R165" s="167"/>
      <c r="S165" s="219"/>
      <c r="T165" s="219">
        <v>0</v>
      </c>
      <c r="U165" s="165"/>
      <c r="V165" s="167">
        <v>1.1203000000000001</v>
      </c>
      <c r="W165" s="167">
        <v>1.1267941289568875</v>
      </c>
      <c r="X165" s="180">
        <v>-2204924.2539015948</v>
      </c>
      <c r="Y165" s="262"/>
      <c r="Z165" s="180">
        <v>-2007812.3607911803</v>
      </c>
      <c r="AA165" s="180">
        <v>-197111.8931104145</v>
      </c>
      <c r="AB165" s="101">
        <v>18</v>
      </c>
      <c r="AC165" s="162" t="s">
        <v>31</v>
      </c>
      <c r="AD165" s="96"/>
      <c r="AE165" s="113">
        <f>-IF($X165&gt;0,$X165*(1-VLOOKUP($D165,$AH$24:$AM$35,6,FALSE))*VLOOKUP($D165,$AH$24:$AM$35,IF(($G165-$B$2)/365&lt;1,4,5),FALSE),0)</f>
        <v>0</v>
      </c>
      <c r="AF165" s="113">
        <f>-IF($X165&lt;0,$X165*(1-VLOOKUP($AB165,$AH$15:$AM$21,6,FALSE))*VLOOKUP($AB165,$AH$15:$AM$21,5,FALSE),0)</f>
        <v>7937.727314045741</v>
      </c>
    </row>
    <row r="166" spans="1:32" ht="15.75" x14ac:dyDescent="0.25">
      <c r="A166" s="168"/>
      <c r="B166" s="168"/>
      <c r="C166" s="168"/>
      <c r="D166" s="168"/>
      <c r="E166" s="169"/>
      <c r="F166" s="169"/>
      <c r="G166" s="169"/>
      <c r="H166" s="168"/>
      <c r="I166" s="168"/>
      <c r="J166" s="168"/>
      <c r="K166" s="170">
        <v>284144524.84380174</v>
      </c>
      <c r="L166" s="168"/>
      <c r="M166" s="168"/>
      <c r="N166" s="168"/>
      <c r="O166" s="188">
        <v>-340250000</v>
      </c>
      <c r="P166" s="168"/>
      <c r="Q166" s="171">
        <v>1.1974540075584432</v>
      </c>
      <c r="R166" s="171"/>
      <c r="S166" s="170"/>
      <c r="T166" s="170"/>
      <c r="U166" s="168"/>
      <c r="V166" s="171"/>
      <c r="W166" s="171"/>
      <c r="X166" s="188">
        <v>-14205806.582318675</v>
      </c>
      <c r="Y166" s="188">
        <v>-14205806.582318675</v>
      </c>
      <c r="Z166" s="188">
        <v>-6165566.7274996322</v>
      </c>
      <c r="AA166" s="188">
        <v>-8040239.8548190407</v>
      </c>
      <c r="AB166" s="101"/>
      <c r="AC166" s="162"/>
      <c r="AD166" s="96"/>
      <c r="AE166" s="113"/>
      <c r="AF166" s="113"/>
    </row>
    <row r="167" spans="1:32" ht="15.75" x14ac:dyDescent="0.25">
      <c r="A167" s="168"/>
      <c r="B167" s="168"/>
      <c r="C167" s="168"/>
      <c r="D167" s="168"/>
      <c r="E167" s="169"/>
      <c r="F167" s="169"/>
      <c r="G167" s="169"/>
      <c r="H167" s="168"/>
      <c r="I167" s="168"/>
      <c r="J167" s="168"/>
      <c r="K167" s="170"/>
      <c r="L167" s="168"/>
      <c r="M167" s="168"/>
      <c r="N167" s="168"/>
      <c r="O167" s="170"/>
      <c r="P167" s="168"/>
      <c r="Q167" s="171"/>
      <c r="R167" s="171"/>
      <c r="S167" s="170"/>
      <c r="T167" s="170"/>
      <c r="U167" s="168"/>
      <c r="V167" s="171"/>
      <c r="W167" s="171"/>
      <c r="X167" s="170"/>
      <c r="Y167" s="170"/>
      <c r="Z167" s="170"/>
      <c r="AA167" s="170"/>
      <c r="AB167" s="101"/>
      <c r="AC167" s="162"/>
      <c r="AD167" s="96"/>
      <c r="AE167" s="113"/>
      <c r="AF167" s="113"/>
    </row>
    <row r="168" spans="1:32" ht="15.75" x14ac:dyDescent="0.25">
      <c r="A168" s="162">
        <v>2017</v>
      </c>
      <c r="B168" s="162" t="s">
        <v>153</v>
      </c>
      <c r="C168" s="162">
        <v>513</v>
      </c>
      <c r="D168" s="162" t="s">
        <v>154</v>
      </c>
      <c r="E168" s="163">
        <v>42202</v>
      </c>
      <c r="F168" s="163">
        <v>42720</v>
      </c>
      <c r="G168" s="163">
        <v>42724</v>
      </c>
      <c r="H168" s="162" t="s">
        <v>30</v>
      </c>
      <c r="I168" s="162" t="s">
        <v>25</v>
      </c>
      <c r="J168" s="162" t="s">
        <v>26</v>
      </c>
      <c r="K168" s="218">
        <v>4372173.9130434804</v>
      </c>
      <c r="L168" s="162" t="s">
        <v>30</v>
      </c>
      <c r="M168" s="162" t="s">
        <v>29</v>
      </c>
      <c r="N168" s="162" t="s">
        <v>36</v>
      </c>
      <c r="O168" s="217">
        <v>-5028000</v>
      </c>
      <c r="P168" s="162" t="s">
        <v>37</v>
      </c>
      <c r="Q168" s="164">
        <v>1.1499999999999999</v>
      </c>
      <c r="R168" s="164"/>
      <c r="S168" s="218"/>
      <c r="T168" s="218">
        <v>0</v>
      </c>
      <c r="U168" s="162"/>
      <c r="V168" s="164">
        <v>1.1203000000000001</v>
      </c>
      <c r="W168" s="164">
        <v>1.1327629435579165</v>
      </c>
      <c r="X168" s="218">
        <v>162272.37777178048</v>
      </c>
      <c r="Y168" s="261">
        <v>26621.37416649604</v>
      </c>
      <c r="Z168" s="218">
        <v>0</v>
      </c>
      <c r="AA168" s="218">
        <v>162272.37777178048</v>
      </c>
      <c r="AB168" s="101">
        <v>21</v>
      </c>
      <c r="AC168" s="162" t="s">
        <v>31</v>
      </c>
      <c r="AD168" s="96"/>
      <c r="AE168" s="113">
        <f>-IF($X168&gt;0,$X168*(1-VLOOKUP($D168,$AH$24:$AM$35,6,FALSE))*VLOOKUP($D168,$AH$24:$AM$35,IF(($G168-$B$2)/365&lt;1,4,5),FALSE),0)</f>
        <v>-934.68889596545546</v>
      </c>
      <c r="AF168" s="113">
        <f>-IF($X168&lt;0,$X168*(1-VLOOKUP($AB168,$AH$15:$AM$21,6,FALSE))*VLOOKUP($AB168,$AH$15:$AM$21,5,FALSE),0)</f>
        <v>0</v>
      </c>
    </row>
    <row r="169" spans="1:32" ht="15.75" x14ac:dyDescent="0.25">
      <c r="A169" s="162">
        <v>2017</v>
      </c>
      <c r="B169" s="162" t="s">
        <v>153</v>
      </c>
      <c r="C169" s="162">
        <v>514</v>
      </c>
      <c r="D169" s="162" t="s">
        <v>154</v>
      </c>
      <c r="E169" s="163">
        <v>42202</v>
      </c>
      <c r="F169" s="163">
        <v>42720</v>
      </c>
      <c r="G169" s="163">
        <v>42724</v>
      </c>
      <c r="H169" s="162" t="s">
        <v>24</v>
      </c>
      <c r="I169" s="162" t="s">
        <v>29</v>
      </c>
      <c r="J169" s="162" t="s">
        <v>26</v>
      </c>
      <c r="K169" s="218">
        <v>5002985.0746268705</v>
      </c>
      <c r="L169" s="162" t="s">
        <v>24</v>
      </c>
      <c r="M169" s="162" t="s">
        <v>25</v>
      </c>
      <c r="N169" s="162" t="s">
        <v>36</v>
      </c>
      <c r="O169" s="217">
        <v>-5028000</v>
      </c>
      <c r="P169" s="162" t="s">
        <v>37</v>
      </c>
      <c r="Q169" s="164">
        <v>1.0049999999999999</v>
      </c>
      <c r="R169" s="164"/>
      <c r="S169" s="218"/>
      <c r="T169" s="218">
        <v>0</v>
      </c>
      <c r="U169" s="162"/>
      <c r="V169" s="164">
        <v>1.1203000000000001</v>
      </c>
      <c r="W169" s="164">
        <v>1.1327629435579165</v>
      </c>
      <c r="X169" s="217">
        <v>-62721.853847973427</v>
      </c>
      <c r="Y169" s="261"/>
      <c r="Z169" s="218">
        <v>0</v>
      </c>
      <c r="AA169" s="217">
        <v>-62721.853847973427</v>
      </c>
      <c r="AB169" s="101">
        <v>21</v>
      </c>
      <c r="AC169" s="162" t="s">
        <v>31</v>
      </c>
      <c r="AD169" s="96"/>
      <c r="AE169" s="113">
        <f>-IF($X169&gt;0,$X169*(1-VLOOKUP($D169,$AH$24:$AM$35,6,FALSE))*VLOOKUP($D169,$AH$24:$AM$35,IF(($G169-$B$2)/365&lt;1,4,5),FALSE),0)</f>
        <v>0</v>
      </c>
      <c r="AF169" s="113">
        <f>-IF($X169&lt;0,$X169*(1-VLOOKUP($AB169,$AH$15:$AM$21,6,FALSE))*VLOOKUP($AB169,$AH$15:$AM$21,5,FALSE),0)</f>
        <v>2547.7617033046804</v>
      </c>
    </row>
    <row r="170" spans="1:32" ht="15.75" x14ac:dyDescent="0.25">
      <c r="A170" s="162">
        <v>2017</v>
      </c>
      <c r="B170" s="162" t="s">
        <v>153</v>
      </c>
      <c r="C170" s="162">
        <v>515</v>
      </c>
      <c r="D170" s="162" t="s">
        <v>154</v>
      </c>
      <c r="E170" s="163">
        <v>42202</v>
      </c>
      <c r="F170" s="163">
        <v>42720</v>
      </c>
      <c r="G170" s="163">
        <v>42724</v>
      </c>
      <c r="H170" s="162" t="s">
        <v>24</v>
      </c>
      <c r="I170" s="162" t="s">
        <v>29</v>
      </c>
      <c r="J170" s="162" t="s">
        <v>26</v>
      </c>
      <c r="K170" s="218">
        <v>4570909.0909090899</v>
      </c>
      <c r="L170" s="162" t="s">
        <v>24</v>
      </c>
      <c r="M170" s="162" t="s">
        <v>25</v>
      </c>
      <c r="N170" s="162" t="s">
        <v>36</v>
      </c>
      <c r="O170" s="217">
        <v>-5028000</v>
      </c>
      <c r="P170" s="162" t="s">
        <v>37</v>
      </c>
      <c r="Q170" s="164">
        <v>1.1000000000000001</v>
      </c>
      <c r="R170" s="164">
        <v>1.0049999999999999</v>
      </c>
      <c r="S170" s="218"/>
      <c r="T170" s="218">
        <v>0</v>
      </c>
      <c r="U170" s="162"/>
      <c r="V170" s="164">
        <v>1.1203000000000001</v>
      </c>
      <c r="W170" s="164">
        <v>1.1327629435579165</v>
      </c>
      <c r="X170" s="217">
        <v>-72929.149757311025</v>
      </c>
      <c r="Y170" s="261"/>
      <c r="Z170" s="218">
        <v>0</v>
      </c>
      <c r="AA170" s="217">
        <v>-72929.149757311025</v>
      </c>
      <c r="AB170" s="101">
        <v>21</v>
      </c>
      <c r="AC170" s="162" t="s">
        <v>31</v>
      </c>
      <c r="AD170" s="96"/>
      <c r="AE170" s="113">
        <f>-IF($X170&gt;0,$X170*(1-VLOOKUP($D170,$AH$24:$AM$35,6,FALSE))*VLOOKUP($D170,$AH$24:$AM$35,IF(($G170-$B$2)/365&lt;1,4,5),FALSE),0)</f>
        <v>0</v>
      </c>
      <c r="AF170" s="113">
        <f>-IF($X170&lt;0,$X170*(1-VLOOKUP($AB170,$AH$15:$AM$21,6,FALSE))*VLOOKUP($AB170,$AH$15:$AM$21,5,FALSE),0)</f>
        <v>2962.3820631419735</v>
      </c>
    </row>
    <row r="171" spans="1:32" ht="15.75" x14ac:dyDescent="0.25">
      <c r="A171" s="162">
        <v>2017</v>
      </c>
      <c r="B171" s="162" t="s">
        <v>155</v>
      </c>
      <c r="C171" s="162">
        <v>516</v>
      </c>
      <c r="D171" s="162" t="s">
        <v>156</v>
      </c>
      <c r="E171" s="163">
        <v>42202</v>
      </c>
      <c r="F171" s="163">
        <v>42720</v>
      </c>
      <c r="G171" s="163">
        <v>42724</v>
      </c>
      <c r="H171" s="162" t="s">
        <v>30</v>
      </c>
      <c r="I171" s="162" t="s">
        <v>25</v>
      </c>
      <c r="J171" s="162" t="s">
        <v>26</v>
      </c>
      <c r="K171" s="218">
        <v>21714782.608695701</v>
      </c>
      <c r="L171" s="162" t="s">
        <v>30</v>
      </c>
      <c r="M171" s="162" t="s">
        <v>29</v>
      </c>
      <c r="N171" s="162" t="s">
        <v>36</v>
      </c>
      <c r="O171" s="217">
        <v>-24972000</v>
      </c>
      <c r="P171" s="162" t="s">
        <v>37</v>
      </c>
      <c r="Q171" s="164">
        <v>1.1499999999999999</v>
      </c>
      <c r="R171" s="164"/>
      <c r="S171" s="218"/>
      <c r="T171" s="218">
        <v>0</v>
      </c>
      <c r="U171" s="162"/>
      <c r="V171" s="164">
        <v>1.1203000000000001</v>
      </c>
      <c r="W171" s="164">
        <v>1.1327629435579165</v>
      </c>
      <c r="X171" s="218">
        <v>805939.90010280604</v>
      </c>
      <c r="Y171" s="261">
        <v>132217.37384362437</v>
      </c>
      <c r="Z171" s="218">
        <v>0</v>
      </c>
      <c r="AA171" s="218">
        <v>805939.90010280604</v>
      </c>
      <c r="AB171" s="101">
        <v>21</v>
      </c>
      <c r="AC171" s="162" t="s">
        <v>31</v>
      </c>
      <c r="AD171" s="96"/>
      <c r="AE171" s="113">
        <f>-IF($X171&gt;0,$X171*(1-VLOOKUP($D171,$AH$24:$AM$35,6,FALSE))*VLOOKUP($D171,$AH$24:$AM$35,IF(($G171-$B$2)/365&lt;1,4,5),FALSE),0)</f>
        <v>-4642.2138245921624</v>
      </c>
      <c r="AF171" s="113">
        <f>-IF($X171&lt;0,$X171*(1-VLOOKUP($AB171,$AH$15:$AM$21,6,FALSE))*VLOOKUP($AB171,$AH$15:$AM$21,5,FALSE),0)</f>
        <v>0</v>
      </c>
    </row>
    <row r="172" spans="1:32" ht="15.75" x14ac:dyDescent="0.25">
      <c r="A172" s="162">
        <v>2017</v>
      </c>
      <c r="B172" s="162" t="s">
        <v>155</v>
      </c>
      <c r="C172" s="162">
        <v>517</v>
      </c>
      <c r="D172" s="162" t="s">
        <v>156</v>
      </c>
      <c r="E172" s="163">
        <v>42202</v>
      </c>
      <c r="F172" s="163">
        <v>42720</v>
      </c>
      <c r="G172" s="163">
        <v>42724</v>
      </c>
      <c r="H172" s="162" t="s">
        <v>24</v>
      </c>
      <c r="I172" s="162" t="s">
        <v>29</v>
      </c>
      <c r="J172" s="162" t="s">
        <v>26</v>
      </c>
      <c r="K172" s="218">
        <v>24847761.194029901</v>
      </c>
      <c r="L172" s="162" t="s">
        <v>24</v>
      </c>
      <c r="M172" s="162" t="s">
        <v>25</v>
      </c>
      <c r="N172" s="162" t="s">
        <v>36</v>
      </c>
      <c r="O172" s="217">
        <v>-24972000</v>
      </c>
      <c r="P172" s="162" t="s">
        <v>37</v>
      </c>
      <c r="Q172" s="164">
        <v>1.0049999999999999</v>
      </c>
      <c r="R172" s="164"/>
      <c r="S172" s="218"/>
      <c r="T172" s="218">
        <v>0</v>
      </c>
      <c r="U172" s="162"/>
      <c r="V172" s="164">
        <v>1.1203000000000001</v>
      </c>
      <c r="W172" s="164">
        <v>1.1327629435579165</v>
      </c>
      <c r="X172" s="217">
        <v>-311513.55097287078</v>
      </c>
      <c r="Y172" s="261"/>
      <c r="Z172" s="218">
        <v>0</v>
      </c>
      <c r="AA172" s="217">
        <v>-311513.55097287078</v>
      </c>
      <c r="AB172" s="101">
        <v>21</v>
      </c>
      <c r="AC172" s="162" t="s">
        <v>31</v>
      </c>
      <c r="AD172" s="96"/>
      <c r="AE172" s="113">
        <f>-IF($X172&gt;0,$X172*(1-VLOOKUP($D172,$AH$24:$AM$35,6,FALSE))*VLOOKUP($D172,$AH$24:$AM$35,IF(($G172-$B$2)/365&lt;1,4,5),FALSE),0)</f>
        <v>0</v>
      </c>
      <c r="AF172" s="113">
        <f>-IF($X172&lt;0,$X172*(1-VLOOKUP($AB172,$AH$15:$AM$21,6,FALSE))*VLOOKUP($AB172,$AH$15:$AM$21,5,FALSE),0)</f>
        <v>12653.68044051801</v>
      </c>
    </row>
    <row r="173" spans="1:32" ht="15.75" x14ac:dyDescent="0.25">
      <c r="A173" s="162">
        <v>2017</v>
      </c>
      <c r="B173" s="162" t="s">
        <v>155</v>
      </c>
      <c r="C173" s="162">
        <v>518</v>
      </c>
      <c r="D173" s="162" t="s">
        <v>156</v>
      </c>
      <c r="E173" s="163">
        <v>42202</v>
      </c>
      <c r="F173" s="163">
        <v>42720</v>
      </c>
      <c r="G173" s="163">
        <v>42724</v>
      </c>
      <c r="H173" s="162" t="s">
        <v>24</v>
      </c>
      <c r="I173" s="162" t="s">
        <v>29</v>
      </c>
      <c r="J173" s="162" t="s">
        <v>26</v>
      </c>
      <c r="K173" s="218">
        <v>22701818.181818198</v>
      </c>
      <c r="L173" s="162" t="s">
        <v>24</v>
      </c>
      <c r="M173" s="162" t="s">
        <v>25</v>
      </c>
      <c r="N173" s="162" t="s">
        <v>36</v>
      </c>
      <c r="O173" s="217">
        <v>-24972000</v>
      </c>
      <c r="P173" s="162" t="s">
        <v>37</v>
      </c>
      <c r="Q173" s="164">
        <v>1.1000000000000001</v>
      </c>
      <c r="R173" s="164">
        <v>1.0049999999999999</v>
      </c>
      <c r="S173" s="218"/>
      <c r="T173" s="218">
        <v>0</v>
      </c>
      <c r="U173" s="162"/>
      <c r="V173" s="164">
        <v>1.1203000000000001</v>
      </c>
      <c r="W173" s="164">
        <v>1.1327629435579165</v>
      </c>
      <c r="X173" s="217">
        <v>-362208.97528631089</v>
      </c>
      <c r="Y173" s="261"/>
      <c r="Z173" s="218">
        <v>0</v>
      </c>
      <c r="AA173" s="217">
        <v>-362208.97528631089</v>
      </c>
      <c r="AB173" s="101">
        <v>21</v>
      </c>
      <c r="AC173" s="162" t="s">
        <v>31</v>
      </c>
      <c r="AD173" s="96"/>
      <c r="AE173" s="113">
        <f>-IF($X173&gt;0,$X173*(1-VLOOKUP($D173,$AH$24:$AM$35,6,FALSE))*VLOOKUP($D173,$AH$24:$AM$35,IF(($G173-$B$2)/365&lt;1,4,5),FALSE),0)</f>
        <v>0</v>
      </c>
      <c r="AF173" s="113">
        <f>-IF($X173&lt;0,$X173*(1-VLOOKUP($AB173,$AH$15:$AM$21,6,FALSE))*VLOOKUP($AB173,$AH$15:$AM$21,5,FALSE),0)</f>
        <v>14712.928576129947</v>
      </c>
    </row>
    <row r="174" spans="1:32" ht="15.75" x14ac:dyDescent="0.25">
      <c r="A174" s="162">
        <v>2017</v>
      </c>
      <c r="B174" s="162" t="s">
        <v>157</v>
      </c>
      <c r="C174" s="162">
        <v>510</v>
      </c>
      <c r="D174" s="162" t="s">
        <v>23</v>
      </c>
      <c r="E174" s="163">
        <v>42192</v>
      </c>
      <c r="F174" s="163">
        <v>42732</v>
      </c>
      <c r="G174" s="163">
        <v>42734</v>
      </c>
      <c r="H174" s="162" t="s">
        <v>30</v>
      </c>
      <c r="I174" s="162" t="s">
        <v>25</v>
      </c>
      <c r="J174" s="162" t="s">
        <v>26</v>
      </c>
      <c r="K174" s="218">
        <v>17391304.347826101</v>
      </c>
      <c r="L174" s="162" t="s">
        <v>30</v>
      </c>
      <c r="M174" s="162" t="s">
        <v>29</v>
      </c>
      <c r="N174" s="162" t="s">
        <v>36</v>
      </c>
      <c r="O174" s="217">
        <v>-20000000</v>
      </c>
      <c r="P174" s="162" t="s">
        <v>37</v>
      </c>
      <c r="Q174" s="164">
        <v>1.1499999999999999</v>
      </c>
      <c r="R174" s="164"/>
      <c r="S174" s="218"/>
      <c r="T174" s="218">
        <v>0</v>
      </c>
      <c r="U174" s="162"/>
      <c r="V174" s="164">
        <v>1.1203000000000001</v>
      </c>
      <c r="W174" s="164">
        <v>1.1331809382880478</v>
      </c>
      <c r="X174" s="218">
        <v>658602.91231747996</v>
      </c>
      <c r="Y174" s="261">
        <v>188076.10574673227</v>
      </c>
      <c r="Z174" s="218">
        <v>0</v>
      </c>
      <c r="AA174" s="218">
        <v>658602.91231747996</v>
      </c>
      <c r="AB174" s="101">
        <v>21</v>
      </c>
      <c r="AC174" s="162" t="s">
        <v>31</v>
      </c>
      <c r="AD174" s="96"/>
      <c r="AE174" s="113">
        <f>-IF($X174&gt;0,$X174*(1-VLOOKUP($D174,$AH$24:$AM$35,6,FALSE))*VLOOKUP($D174,$AH$24:$AM$35,IF(($G174-$B$2)/365&lt;1,4,5),FALSE),0)</f>
        <v>-9681.4628110669564</v>
      </c>
      <c r="AF174" s="113">
        <f>-IF($X174&lt;0,$X174*(1-VLOOKUP($AB174,$AH$15:$AM$21,6,FALSE))*VLOOKUP($AB174,$AH$15:$AM$21,5,FALSE),0)</f>
        <v>0</v>
      </c>
    </row>
    <row r="175" spans="1:32" ht="15.75" x14ac:dyDescent="0.25">
      <c r="A175" s="162">
        <v>2017</v>
      </c>
      <c r="B175" s="162" t="s">
        <v>157</v>
      </c>
      <c r="C175" s="162">
        <v>511</v>
      </c>
      <c r="D175" s="162" t="s">
        <v>23</v>
      </c>
      <c r="E175" s="163">
        <v>42192</v>
      </c>
      <c r="F175" s="163">
        <v>42732</v>
      </c>
      <c r="G175" s="163">
        <v>42734</v>
      </c>
      <c r="H175" s="162" t="s">
        <v>24</v>
      </c>
      <c r="I175" s="162" t="s">
        <v>29</v>
      </c>
      <c r="J175" s="162" t="s">
        <v>26</v>
      </c>
      <c r="K175" s="218">
        <v>19230769.230769198</v>
      </c>
      <c r="L175" s="162" t="s">
        <v>24</v>
      </c>
      <c r="M175" s="162" t="s">
        <v>25</v>
      </c>
      <c r="N175" s="162" t="s">
        <v>36</v>
      </c>
      <c r="O175" s="217">
        <v>-20000000</v>
      </c>
      <c r="P175" s="162" t="s">
        <v>37</v>
      </c>
      <c r="Q175" s="164">
        <v>1.04</v>
      </c>
      <c r="R175" s="164"/>
      <c r="S175" s="218"/>
      <c r="T175" s="218">
        <v>0</v>
      </c>
      <c r="U175" s="162"/>
      <c r="V175" s="164">
        <v>1.1203000000000001</v>
      </c>
      <c r="W175" s="164">
        <v>1.1331809382880478</v>
      </c>
      <c r="X175" s="217">
        <v>-356239.76626139652</v>
      </c>
      <c r="Y175" s="261"/>
      <c r="Z175" s="218">
        <v>0</v>
      </c>
      <c r="AA175" s="217">
        <v>-356239.76626139652</v>
      </c>
      <c r="AB175" s="101">
        <v>21</v>
      </c>
      <c r="AC175" s="162" t="s">
        <v>31</v>
      </c>
      <c r="AD175" s="96"/>
      <c r="AE175" s="113">
        <f>-IF($X175&gt;0,$X175*(1-VLOOKUP($D175,$AH$24:$AM$35,6,FALSE))*VLOOKUP($D175,$AH$24:$AM$35,IF(($G175-$B$2)/365&lt;1,4,5),FALSE),0)</f>
        <v>0</v>
      </c>
      <c r="AF175" s="113">
        <f>-IF($X175&lt;0,$X175*(1-VLOOKUP($AB175,$AH$15:$AM$21,6,FALSE))*VLOOKUP($AB175,$AH$15:$AM$21,5,FALSE),0)</f>
        <v>14470.459305537926</v>
      </c>
    </row>
    <row r="176" spans="1:32" ht="15.75" x14ac:dyDescent="0.25">
      <c r="A176" s="162">
        <v>2017</v>
      </c>
      <c r="B176" s="162" t="s">
        <v>157</v>
      </c>
      <c r="C176" s="162">
        <v>512</v>
      </c>
      <c r="D176" s="162" t="s">
        <v>23</v>
      </c>
      <c r="E176" s="163">
        <v>42192</v>
      </c>
      <c r="F176" s="163">
        <v>42732</v>
      </c>
      <c r="G176" s="163">
        <v>42734</v>
      </c>
      <c r="H176" s="162" t="s">
        <v>24</v>
      </c>
      <c r="I176" s="162" t="s">
        <v>29</v>
      </c>
      <c r="J176" s="162" t="s">
        <v>26</v>
      </c>
      <c r="K176" s="218">
        <v>18691588.7850467</v>
      </c>
      <c r="L176" s="162" t="s">
        <v>24</v>
      </c>
      <c r="M176" s="162" t="s">
        <v>25</v>
      </c>
      <c r="N176" s="162" t="s">
        <v>36</v>
      </c>
      <c r="O176" s="217">
        <v>-20000000</v>
      </c>
      <c r="P176" s="162" t="s">
        <v>37</v>
      </c>
      <c r="Q176" s="164">
        <v>1.07</v>
      </c>
      <c r="R176" s="164">
        <v>1.04</v>
      </c>
      <c r="S176" s="218"/>
      <c r="T176" s="218">
        <v>0</v>
      </c>
      <c r="U176" s="162"/>
      <c r="V176" s="164">
        <v>1.1203000000000001</v>
      </c>
      <c r="W176" s="164">
        <v>1.1331809382880478</v>
      </c>
      <c r="X176" s="217">
        <v>-114287.04030935118</v>
      </c>
      <c r="Y176" s="261"/>
      <c r="Z176" s="218">
        <v>0</v>
      </c>
      <c r="AA176" s="217">
        <v>-114287.04030935118</v>
      </c>
      <c r="AB176" s="101">
        <v>21</v>
      </c>
      <c r="AC176" s="162" t="s">
        <v>31</v>
      </c>
      <c r="AD176" s="96"/>
      <c r="AE176" s="113">
        <f>-IF($X176&gt;0,$X176*(1-VLOOKUP($D176,$AH$24:$AM$35,6,FALSE))*VLOOKUP($D176,$AH$24:$AM$35,IF(($G176-$B$2)/365&lt;1,4,5),FALSE),0)</f>
        <v>0</v>
      </c>
      <c r="AF176" s="113">
        <f>-IF($X176&lt;0,$X176*(1-VLOOKUP($AB176,$AH$15:$AM$21,6,FALSE))*VLOOKUP($AB176,$AH$15:$AM$21,5,FALSE),0)</f>
        <v>4642.3395773658449</v>
      </c>
    </row>
    <row r="177" spans="1:32" ht="15.75" x14ac:dyDescent="0.25">
      <c r="A177" s="162">
        <v>2017</v>
      </c>
      <c r="B177" s="162" t="s">
        <v>158</v>
      </c>
      <c r="C177" s="162">
        <v>504</v>
      </c>
      <c r="D177" s="162" t="s">
        <v>40</v>
      </c>
      <c r="E177" s="163">
        <v>42188</v>
      </c>
      <c r="F177" s="163">
        <v>42821</v>
      </c>
      <c r="G177" s="163">
        <v>42823</v>
      </c>
      <c r="H177" s="162" t="s">
        <v>30</v>
      </c>
      <c r="I177" s="162" t="s">
        <v>25</v>
      </c>
      <c r="J177" s="162" t="s">
        <v>26</v>
      </c>
      <c r="K177" s="218">
        <v>25000000</v>
      </c>
      <c r="L177" s="162" t="s">
        <v>30</v>
      </c>
      <c r="M177" s="162" t="s">
        <v>29</v>
      </c>
      <c r="N177" s="162" t="s">
        <v>36</v>
      </c>
      <c r="O177" s="217">
        <v>-30000000</v>
      </c>
      <c r="P177" s="162" t="s">
        <v>37</v>
      </c>
      <c r="Q177" s="164">
        <v>1.2</v>
      </c>
      <c r="R177" s="164"/>
      <c r="S177" s="218"/>
      <c r="T177" s="218">
        <v>0</v>
      </c>
      <c r="U177" s="162"/>
      <c r="V177" s="164">
        <v>1.1203000000000001</v>
      </c>
      <c r="W177" s="164">
        <v>1.1369236626670887</v>
      </c>
      <c r="X177" s="218">
        <v>634462.21377824922</v>
      </c>
      <c r="Y177" s="260">
        <v>-300718.07875975559</v>
      </c>
      <c r="Z177" s="218">
        <v>0</v>
      </c>
      <c r="AA177" s="218">
        <v>634462.21377824922</v>
      </c>
      <c r="AB177" s="101">
        <v>21</v>
      </c>
      <c r="AC177" s="162" t="s">
        <v>31</v>
      </c>
      <c r="AD177" s="96"/>
      <c r="AE177" s="113">
        <f>-IF($X177&gt;0,$X177*(1-VLOOKUP($D177,$AH$24:$AM$35,6,FALSE))*VLOOKUP($D177,$AH$24:$AM$35,IF(($G177-$B$2)/365&lt;1,4,5),FALSE),0)</f>
        <v>-7880.0206951258551</v>
      </c>
      <c r="AF177" s="113">
        <f>-IF($X177&lt;0,$X177*(1-VLOOKUP($AB177,$AH$15:$AM$21,6,FALSE))*VLOOKUP($AB177,$AH$15:$AM$21,5,FALSE),0)</f>
        <v>0</v>
      </c>
    </row>
    <row r="178" spans="1:32" ht="15.75" x14ac:dyDescent="0.25">
      <c r="A178" s="162">
        <v>2017</v>
      </c>
      <c r="B178" s="162" t="s">
        <v>158</v>
      </c>
      <c r="C178" s="162">
        <v>505</v>
      </c>
      <c r="D178" s="162" t="s">
        <v>40</v>
      </c>
      <c r="E178" s="163">
        <v>42188</v>
      </c>
      <c r="F178" s="163">
        <v>42821</v>
      </c>
      <c r="G178" s="163">
        <v>42823</v>
      </c>
      <c r="H178" s="162" t="s">
        <v>24</v>
      </c>
      <c r="I178" s="162" t="s">
        <v>29</v>
      </c>
      <c r="J178" s="162" t="s">
        <v>26</v>
      </c>
      <c r="K178" s="218">
        <v>29354207.436399199</v>
      </c>
      <c r="L178" s="162" t="s">
        <v>24</v>
      </c>
      <c r="M178" s="162" t="s">
        <v>25</v>
      </c>
      <c r="N178" s="162" t="s">
        <v>36</v>
      </c>
      <c r="O178" s="217">
        <v>-30000000</v>
      </c>
      <c r="P178" s="162" t="s">
        <v>37</v>
      </c>
      <c r="Q178" s="164">
        <v>1.022</v>
      </c>
      <c r="R178" s="164"/>
      <c r="S178" s="218"/>
      <c r="T178" s="218">
        <v>0</v>
      </c>
      <c r="U178" s="162"/>
      <c r="V178" s="164">
        <v>1.1203000000000001</v>
      </c>
      <c r="W178" s="164">
        <v>1.1369236626670887</v>
      </c>
      <c r="X178" s="217">
        <v>-519153.07411041204</v>
      </c>
      <c r="Y178" s="261"/>
      <c r="Z178" s="218">
        <v>0</v>
      </c>
      <c r="AA178" s="217">
        <v>-519153.07411041204</v>
      </c>
      <c r="AB178" s="101">
        <v>21</v>
      </c>
      <c r="AC178" s="162" t="s">
        <v>31</v>
      </c>
      <c r="AD178" s="96"/>
      <c r="AE178" s="113">
        <f>-IF($X178&gt;0,$X178*(1-VLOOKUP($D178,$AH$24:$AM$35,6,FALSE))*VLOOKUP($D178,$AH$24:$AM$35,IF(($G178-$B$2)/365&lt;1,4,5),FALSE),0)</f>
        <v>0</v>
      </c>
      <c r="AF178" s="113">
        <f>-IF($X178&lt;0,$X178*(1-VLOOKUP($AB178,$AH$15:$AM$21,6,FALSE))*VLOOKUP($AB178,$AH$15:$AM$21,5,FALSE),0)</f>
        <v>21087.997870364932</v>
      </c>
    </row>
    <row r="179" spans="1:32" ht="15.75" x14ac:dyDescent="0.25">
      <c r="A179" s="162">
        <v>2017</v>
      </c>
      <c r="B179" s="162" t="s">
        <v>158</v>
      </c>
      <c r="C179" s="162">
        <v>506</v>
      </c>
      <c r="D179" s="162" t="s">
        <v>40</v>
      </c>
      <c r="E179" s="163">
        <v>42188</v>
      </c>
      <c r="F179" s="163">
        <v>42821</v>
      </c>
      <c r="G179" s="163">
        <v>42823</v>
      </c>
      <c r="H179" s="162" t="s">
        <v>24</v>
      </c>
      <c r="I179" s="162" t="s">
        <v>29</v>
      </c>
      <c r="J179" s="162" t="s">
        <v>26</v>
      </c>
      <c r="K179" s="218">
        <v>27272727.272727299</v>
      </c>
      <c r="L179" s="162" t="s">
        <v>24</v>
      </c>
      <c r="M179" s="162" t="s">
        <v>25</v>
      </c>
      <c r="N179" s="162" t="s">
        <v>36</v>
      </c>
      <c r="O179" s="217">
        <v>-30000000</v>
      </c>
      <c r="P179" s="162" t="s">
        <v>37</v>
      </c>
      <c r="Q179" s="164">
        <v>1.1000000000000001</v>
      </c>
      <c r="R179" s="164">
        <v>1.022</v>
      </c>
      <c r="S179" s="218"/>
      <c r="T179" s="218">
        <v>0</v>
      </c>
      <c r="U179" s="162"/>
      <c r="V179" s="164">
        <v>1.1203000000000001</v>
      </c>
      <c r="W179" s="164">
        <v>1.1369236626670887</v>
      </c>
      <c r="X179" s="217">
        <v>-416027.21842759277</v>
      </c>
      <c r="Y179" s="261"/>
      <c r="Z179" s="218">
        <v>0</v>
      </c>
      <c r="AA179" s="217">
        <v>-416027.21842759277</v>
      </c>
      <c r="AB179" s="101">
        <v>21</v>
      </c>
      <c r="AC179" s="162" t="s">
        <v>31</v>
      </c>
      <c r="AD179" s="96"/>
      <c r="AE179" s="113">
        <f>-IF($X179&gt;0,$X179*(1-VLOOKUP($D179,$AH$24:$AM$35,6,FALSE))*VLOOKUP($D179,$AH$24:$AM$35,IF(($G179-$B$2)/365&lt;1,4,5),FALSE),0)</f>
        <v>0</v>
      </c>
      <c r="AF179" s="113">
        <f>-IF($X179&lt;0,$X179*(1-VLOOKUP($AB179,$AH$15:$AM$21,6,FALSE))*VLOOKUP($AB179,$AH$15:$AM$21,5,FALSE),0)</f>
        <v>16899.025612528818</v>
      </c>
    </row>
    <row r="180" spans="1:32" ht="15.75" x14ac:dyDescent="0.25">
      <c r="A180" s="162">
        <v>2017</v>
      </c>
      <c r="B180" s="162" t="s">
        <v>159</v>
      </c>
      <c r="C180" s="162">
        <v>509</v>
      </c>
      <c r="D180" s="162" t="s">
        <v>35</v>
      </c>
      <c r="E180" s="163">
        <v>42188</v>
      </c>
      <c r="F180" s="163"/>
      <c r="G180" s="163">
        <v>42853</v>
      </c>
      <c r="H180" s="162" t="s">
        <v>30</v>
      </c>
      <c r="I180" s="162" t="s">
        <v>39</v>
      </c>
      <c r="J180" s="162" t="s">
        <v>26</v>
      </c>
      <c r="K180" s="218">
        <v>13858813.3391078</v>
      </c>
      <c r="L180" s="162" t="s">
        <v>24</v>
      </c>
      <c r="M180" s="162" t="s">
        <v>39</v>
      </c>
      <c r="N180" s="162" t="s">
        <v>36</v>
      </c>
      <c r="O180" s="217">
        <v>-16000000</v>
      </c>
      <c r="P180" s="162" t="s">
        <v>37</v>
      </c>
      <c r="Q180" s="164">
        <v>1.1545000000000001</v>
      </c>
      <c r="R180" s="164"/>
      <c r="S180" s="218"/>
      <c r="T180" s="218">
        <v>0</v>
      </c>
      <c r="U180" s="162"/>
      <c r="V180" s="164">
        <v>1.1203000000000001</v>
      </c>
      <c r="W180" s="164">
        <v>1.1382233032330511</v>
      </c>
      <c r="X180" s="217">
        <v>-199296.98629952027</v>
      </c>
      <c r="Y180" s="217">
        <v>-199296.98629952027</v>
      </c>
      <c r="Z180" s="217">
        <v>-199296.98629952027</v>
      </c>
      <c r="AA180" s="218">
        <v>0</v>
      </c>
      <c r="AB180" s="101">
        <v>21</v>
      </c>
      <c r="AC180" s="162" t="s">
        <v>31</v>
      </c>
      <c r="AD180" s="96"/>
      <c r="AE180" s="113">
        <f>-IF($X180&gt;0,$X180*(1-VLOOKUP($D180,$AH$24:$AM$35,6,FALSE))*VLOOKUP($D180,$AH$24:$AM$35,IF(($G180-$B$2)/365&lt;1,4,5),FALSE),0)</f>
        <v>0</v>
      </c>
      <c r="AF180" s="113">
        <f>-IF($X180&lt;0,$X180*(1-VLOOKUP($AB180,$AH$15:$AM$21,6,FALSE))*VLOOKUP($AB180,$AH$15:$AM$21,5,FALSE),0)</f>
        <v>8095.4435834865126</v>
      </c>
    </row>
    <row r="181" spans="1:32" ht="15.75" x14ac:dyDescent="0.25">
      <c r="A181" s="162">
        <v>2017</v>
      </c>
      <c r="B181" s="162" t="s">
        <v>160</v>
      </c>
      <c r="C181" s="162">
        <v>508</v>
      </c>
      <c r="D181" s="162" t="s">
        <v>35</v>
      </c>
      <c r="E181" s="163">
        <v>42187</v>
      </c>
      <c r="F181" s="163"/>
      <c r="G181" s="163">
        <v>42885</v>
      </c>
      <c r="H181" s="162" t="s">
        <v>30</v>
      </c>
      <c r="I181" s="162" t="s">
        <v>39</v>
      </c>
      <c r="J181" s="162" t="s">
        <v>26</v>
      </c>
      <c r="K181" s="218">
        <v>17301038.062283698</v>
      </c>
      <c r="L181" s="162" t="s">
        <v>24</v>
      </c>
      <c r="M181" s="162" t="s">
        <v>39</v>
      </c>
      <c r="N181" s="162" t="s">
        <v>36</v>
      </c>
      <c r="O181" s="217">
        <v>-20000000</v>
      </c>
      <c r="P181" s="162" t="s">
        <v>37</v>
      </c>
      <c r="Q181" s="164">
        <v>1.1559999999999999</v>
      </c>
      <c r="R181" s="164"/>
      <c r="S181" s="218"/>
      <c r="T181" s="218">
        <v>0</v>
      </c>
      <c r="U181" s="162"/>
      <c r="V181" s="164">
        <v>1.1203000000000001</v>
      </c>
      <c r="W181" s="164">
        <v>1.1395995201689451</v>
      </c>
      <c r="X181" s="217">
        <v>-250452.69894780341</v>
      </c>
      <c r="Y181" s="217">
        <v>-250452.69894780341</v>
      </c>
      <c r="Z181" s="217">
        <v>-250452.69894780341</v>
      </c>
      <c r="AA181" s="218">
        <v>0</v>
      </c>
      <c r="AB181" s="101">
        <v>21</v>
      </c>
      <c r="AC181" s="162" t="s">
        <v>31</v>
      </c>
      <c r="AD181" s="96"/>
      <c r="AE181" s="113">
        <f>-IF($X181&gt;0,$X181*(1-VLOOKUP($D181,$AH$24:$AM$35,6,FALSE))*VLOOKUP($D181,$AH$24:$AM$35,IF(($G181-$B$2)/365&lt;1,4,5),FALSE),0)</f>
        <v>0</v>
      </c>
      <c r="AF181" s="113">
        <f>-IF($X181&lt;0,$X181*(1-VLOOKUP($AB181,$AH$15:$AM$21,6,FALSE))*VLOOKUP($AB181,$AH$15:$AM$21,5,FALSE),0)</f>
        <v>10173.388631259773</v>
      </c>
    </row>
    <row r="182" spans="1:32" ht="15.75" x14ac:dyDescent="0.25">
      <c r="A182" s="162">
        <v>2017</v>
      </c>
      <c r="B182" s="162" t="s">
        <v>161</v>
      </c>
      <c r="C182" s="162">
        <v>507</v>
      </c>
      <c r="D182" s="162" t="s">
        <v>35</v>
      </c>
      <c r="E182" s="163">
        <v>42178</v>
      </c>
      <c r="F182" s="163"/>
      <c r="G182" s="163">
        <v>42912</v>
      </c>
      <c r="H182" s="162" t="s">
        <v>30</v>
      </c>
      <c r="I182" s="162" t="s">
        <v>39</v>
      </c>
      <c r="J182" s="162" t="s">
        <v>26</v>
      </c>
      <c r="K182" s="218">
        <v>17244352.474564601</v>
      </c>
      <c r="L182" s="162" t="s">
        <v>24</v>
      </c>
      <c r="M182" s="162" t="s">
        <v>39</v>
      </c>
      <c r="N182" s="162" t="s">
        <v>36</v>
      </c>
      <c r="O182" s="217">
        <v>-20000000</v>
      </c>
      <c r="P182" s="162" t="s">
        <v>37</v>
      </c>
      <c r="Q182" s="164">
        <v>1.1597999999999999</v>
      </c>
      <c r="R182" s="164"/>
      <c r="S182" s="218"/>
      <c r="T182" s="218">
        <v>0</v>
      </c>
      <c r="U182" s="162"/>
      <c r="V182" s="164">
        <v>1.1203000000000001</v>
      </c>
      <c r="W182" s="164">
        <v>1.1408037957948844</v>
      </c>
      <c r="X182" s="217">
        <v>-288900.29235641478</v>
      </c>
      <c r="Y182" s="217">
        <v>-288900.29235641478</v>
      </c>
      <c r="Z182" s="217">
        <v>-288900.29235641478</v>
      </c>
      <c r="AA182" s="218">
        <v>0</v>
      </c>
      <c r="AB182" s="101">
        <v>21</v>
      </c>
      <c r="AC182" s="162" t="s">
        <v>31</v>
      </c>
      <c r="AD182" s="96"/>
      <c r="AE182" s="113">
        <f>-IF($X182&gt;0,$X182*(1-VLOOKUP($D182,$AH$24:$AM$35,6,FALSE))*VLOOKUP($D182,$AH$24:$AM$35,IF(($G182-$B$2)/365&lt;1,4,5),FALSE),0)</f>
        <v>0</v>
      </c>
      <c r="AF182" s="113">
        <f>-IF($X182&lt;0,$X182*(1-VLOOKUP($AB182,$AH$15:$AM$21,6,FALSE))*VLOOKUP($AB182,$AH$15:$AM$21,5,FALSE),0)</f>
        <v>11735.129875517567</v>
      </c>
    </row>
    <row r="183" spans="1:32" ht="15.75" x14ac:dyDescent="0.25">
      <c r="A183" s="162">
        <v>2017</v>
      </c>
      <c r="B183" s="162" t="s">
        <v>162</v>
      </c>
      <c r="C183" s="162">
        <v>525</v>
      </c>
      <c r="D183" s="162" t="s">
        <v>163</v>
      </c>
      <c r="E183" s="163">
        <v>42221</v>
      </c>
      <c r="F183" s="163">
        <v>42976</v>
      </c>
      <c r="G183" s="163">
        <v>42978</v>
      </c>
      <c r="H183" s="162" t="s">
        <v>30</v>
      </c>
      <c r="I183" s="162" t="s">
        <v>25</v>
      </c>
      <c r="J183" s="162" t="s">
        <v>26</v>
      </c>
      <c r="K183" s="218">
        <v>8403361.3445378207</v>
      </c>
      <c r="L183" s="162" t="s">
        <v>30</v>
      </c>
      <c r="M183" s="162" t="s">
        <v>29</v>
      </c>
      <c r="N183" s="162" t="s">
        <v>36</v>
      </c>
      <c r="O183" s="217">
        <v>-10000000</v>
      </c>
      <c r="P183" s="162" t="s">
        <v>37</v>
      </c>
      <c r="Q183" s="164">
        <v>1.19</v>
      </c>
      <c r="R183" s="164">
        <v>0.94799999999999995</v>
      </c>
      <c r="S183" s="218"/>
      <c r="T183" s="218">
        <v>0</v>
      </c>
      <c r="U183" s="162"/>
      <c r="V183" s="164">
        <v>1.1203000000000001</v>
      </c>
      <c r="W183" s="164">
        <v>1.1439021915344145</v>
      </c>
      <c r="X183" s="218">
        <v>339090.67546427</v>
      </c>
      <c r="Y183" s="260">
        <v>-53559.262810203363</v>
      </c>
      <c r="Z183" s="218">
        <v>0</v>
      </c>
      <c r="AA183" s="218">
        <v>339090.67546427</v>
      </c>
      <c r="AB183" s="101">
        <v>21</v>
      </c>
      <c r="AC183" s="162" t="s">
        <v>31</v>
      </c>
      <c r="AD183" s="96"/>
      <c r="AE183" s="113">
        <f>-IF($X183&gt;0,$X183*(1-VLOOKUP($D183,$AH$24:$AM$35,6,FALSE))*VLOOKUP($D183,$AH$24:$AM$35,IF(($G183-$B$2)/365&lt;1,4,5),FALSE),0)</f>
        <v>-4048.7426650433836</v>
      </c>
      <c r="AF183" s="113">
        <f>-IF($X183&lt;0,$X183*(1-VLOOKUP($AB183,$AH$15:$AM$21,6,FALSE))*VLOOKUP($AB183,$AH$15:$AM$21,5,FALSE),0)</f>
        <v>0</v>
      </c>
    </row>
    <row r="184" spans="1:32" ht="15.75" x14ac:dyDescent="0.25">
      <c r="A184" s="162">
        <v>2017</v>
      </c>
      <c r="B184" s="162" t="s">
        <v>162</v>
      </c>
      <c r="C184" s="162">
        <v>526</v>
      </c>
      <c r="D184" s="162" t="s">
        <v>163</v>
      </c>
      <c r="E184" s="163">
        <v>42221</v>
      </c>
      <c r="F184" s="163">
        <v>42976</v>
      </c>
      <c r="G184" s="163">
        <v>42978</v>
      </c>
      <c r="H184" s="162" t="s">
        <v>30</v>
      </c>
      <c r="I184" s="162" t="s">
        <v>25</v>
      </c>
      <c r="J184" s="162" t="s">
        <v>26</v>
      </c>
      <c r="K184" s="218">
        <v>8791208.7912087906</v>
      </c>
      <c r="L184" s="162" t="s">
        <v>30</v>
      </c>
      <c r="M184" s="162" t="s">
        <v>29</v>
      </c>
      <c r="N184" s="162" t="s">
        <v>36</v>
      </c>
      <c r="O184" s="217">
        <v>-10000000</v>
      </c>
      <c r="P184" s="162" t="s">
        <v>37</v>
      </c>
      <c r="Q184" s="164">
        <v>1.1375</v>
      </c>
      <c r="R184" s="164">
        <v>0.94799999999999995</v>
      </c>
      <c r="S184" s="218"/>
      <c r="T184" s="218">
        <v>0</v>
      </c>
      <c r="U184" s="162"/>
      <c r="V184" s="164">
        <v>1.1203000000000001</v>
      </c>
      <c r="W184" s="164">
        <v>1.1439021915344145</v>
      </c>
      <c r="X184" s="218">
        <v>12936.700551752649</v>
      </c>
      <c r="Y184" s="261"/>
      <c r="Z184" s="218">
        <v>0</v>
      </c>
      <c r="AA184" s="218">
        <v>12936.700551752649</v>
      </c>
      <c r="AB184" s="101">
        <v>21</v>
      </c>
      <c r="AC184" s="162" t="s">
        <v>31</v>
      </c>
      <c r="AD184" s="96"/>
      <c r="AE184" s="113">
        <f>-IF($X184&gt;0,$X184*(1-VLOOKUP($D184,$AH$24:$AM$35,6,FALSE))*VLOOKUP($D184,$AH$24:$AM$35,IF(($G184-$B$2)/365&lt;1,4,5),FALSE),0)</f>
        <v>-154.46420458792662</v>
      </c>
      <c r="AF184" s="113">
        <f>-IF($X184&lt;0,$X184*(1-VLOOKUP($AB184,$AH$15:$AM$21,6,FALSE))*VLOOKUP($AB184,$AH$15:$AM$21,5,FALSE),0)</f>
        <v>0</v>
      </c>
    </row>
    <row r="185" spans="1:32" ht="15.75" x14ac:dyDescent="0.25">
      <c r="A185" s="162">
        <v>2017</v>
      </c>
      <c r="B185" s="162" t="s">
        <v>162</v>
      </c>
      <c r="C185" s="162">
        <v>527</v>
      </c>
      <c r="D185" s="162" t="s">
        <v>163</v>
      </c>
      <c r="E185" s="163">
        <v>42221</v>
      </c>
      <c r="F185" s="163">
        <v>42976</v>
      </c>
      <c r="G185" s="163">
        <v>42978</v>
      </c>
      <c r="H185" s="162" t="s">
        <v>24</v>
      </c>
      <c r="I185" s="162" t="s">
        <v>29</v>
      </c>
      <c r="J185" s="162" t="s">
        <v>26</v>
      </c>
      <c r="K185" s="218">
        <v>8791208.7912087906</v>
      </c>
      <c r="L185" s="162" t="s">
        <v>24</v>
      </c>
      <c r="M185" s="162" t="s">
        <v>25</v>
      </c>
      <c r="N185" s="162" t="s">
        <v>36</v>
      </c>
      <c r="O185" s="217">
        <v>-10000000</v>
      </c>
      <c r="P185" s="162" t="s">
        <v>37</v>
      </c>
      <c r="Q185" s="164">
        <v>1.1375</v>
      </c>
      <c r="R185" s="164">
        <v>0.94799999999999995</v>
      </c>
      <c r="S185" s="218"/>
      <c r="T185" s="218">
        <v>0</v>
      </c>
      <c r="U185" s="162"/>
      <c r="V185" s="164">
        <v>1.1203000000000001</v>
      </c>
      <c r="W185" s="164">
        <v>1.1439021915344145</v>
      </c>
      <c r="X185" s="217">
        <v>-405586.638826226</v>
      </c>
      <c r="Y185" s="261"/>
      <c r="Z185" s="218">
        <v>0</v>
      </c>
      <c r="AA185" s="217">
        <v>-405586.638826226</v>
      </c>
      <c r="AB185" s="101">
        <v>21</v>
      </c>
      <c r="AC185" s="162" t="s">
        <v>31</v>
      </c>
      <c r="AD185" s="96"/>
      <c r="AE185" s="113">
        <f>-IF($X185&gt;0,$X185*(1-VLOOKUP($D185,$AH$24:$AM$35,6,FALSE))*VLOOKUP($D185,$AH$24:$AM$35,IF(($G185-$B$2)/365&lt;1,4,5),FALSE),0)</f>
        <v>0</v>
      </c>
      <c r="AF185" s="113">
        <f>-IF($X185&lt;0,$X185*(1-VLOOKUP($AB185,$AH$15:$AM$21,6,FALSE))*VLOOKUP($AB185,$AH$15:$AM$21,5,FALSE),0)</f>
        <v>16474.929269121298</v>
      </c>
    </row>
    <row r="186" spans="1:32" ht="15.75" x14ac:dyDescent="0.25">
      <c r="A186" s="162">
        <v>2017</v>
      </c>
      <c r="B186" s="162" t="s">
        <v>164</v>
      </c>
      <c r="C186" s="162">
        <v>528</v>
      </c>
      <c r="D186" s="162" t="s">
        <v>163</v>
      </c>
      <c r="E186" s="163">
        <v>42221</v>
      </c>
      <c r="F186" s="163">
        <v>43005</v>
      </c>
      <c r="G186" s="163">
        <v>43007</v>
      </c>
      <c r="H186" s="162" t="s">
        <v>30</v>
      </c>
      <c r="I186" s="162" t="s">
        <v>25</v>
      </c>
      <c r="J186" s="162" t="s">
        <v>26</v>
      </c>
      <c r="K186" s="218">
        <v>8403361.3445378207</v>
      </c>
      <c r="L186" s="162" t="s">
        <v>30</v>
      </c>
      <c r="M186" s="162" t="s">
        <v>29</v>
      </c>
      <c r="N186" s="162" t="s">
        <v>36</v>
      </c>
      <c r="O186" s="217">
        <v>-10000000</v>
      </c>
      <c r="P186" s="162" t="s">
        <v>37</v>
      </c>
      <c r="Q186" s="164">
        <v>1.19</v>
      </c>
      <c r="R186" s="164">
        <v>0.94799999999999995</v>
      </c>
      <c r="S186" s="218"/>
      <c r="T186" s="218">
        <v>0</v>
      </c>
      <c r="U186" s="162"/>
      <c r="V186" s="164">
        <v>1.1203000000000001</v>
      </c>
      <c r="W186" s="164">
        <v>1.1452974312052617</v>
      </c>
      <c r="X186" s="218">
        <v>353217.21877893177</v>
      </c>
      <c r="Y186" s="260">
        <v>-47281.703850915423</v>
      </c>
      <c r="Z186" s="218">
        <v>0</v>
      </c>
      <c r="AA186" s="218">
        <v>353217.21877893177</v>
      </c>
      <c r="AB186" s="101">
        <v>21</v>
      </c>
      <c r="AC186" s="162" t="s">
        <v>31</v>
      </c>
      <c r="AD186" s="96"/>
      <c r="AE186" s="113">
        <f>-IF($X186&gt;0,$X186*(1-VLOOKUP($D186,$AH$24:$AM$35,6,FALSE))*VLOOKUP($D186,$AH$24:$AM$35,IF(($G186-$B$2)/365&lt;1,4,5),FALSE),0)</f>
        <v>-4217.413592220445</v>
      </c>
      <c r="AF186" s="113">
        <f>-IF($X186&lt;0,$X186*(1-VLOOKUP($AB186,$AH$15:$AM$21,6,FALSE))*VLOOKUP($AB186,$AH$15:$AM$21,5,FALSE),0)</f>
        <v>0</v>
      </c>
    </row>
    <row r="187" spans="1:32" ht="15.75" x14ac:dyDescent="0.25">
      <c r="A187" s="162">
        <v>2017</v>
      </c>
      <c r="B187" s="162" t="s">
        <v>164</v>
      </c>
      <c r="C187" s="162">
        <v>529</v>
      </c>
      <c r="D187" s="162" t="s">
        <v>163</v>
      </c>
      <c r="E187" s="163">
        <v>42221</v>
      </c>
      <c r="F187" s="163">
        <v>43005</v>
      </c>
      <c r="G187" s="163">
        <v>43007</v>
      </c>
      <c r="H187" s="162" t="s">
        <v>30</v>
      </c>
      <c r="I187" s="162" t="s">
        <v>25</v>
      </c>
      <c r="J187" s="162" t="s">
        <v>26</v>
      </c>
      <c r="K187" s="218">
        <v>8791208.7912087906</v>
      </c>
      <c r="L187" s="162" t="s">
        <v>30</v>
      </c>
      <c r="M187" s="162" t="s">
        <v>29</v>
      </c>
      <c r="N187" s="162" t="s">
        <v>36</v>
      </c>
      <c r="O187" s="217">
        <v>-10000000</v>
      </c>
      <c r="P187" s="162" t="s">
        <v>37</v>
      </c>
      <c r="Q187" s="164">
        <v>1.1375</v>
      </c>
      <c r="R187" s="164">
        <v>0.94799999999999995</v>
      </c>
      <c r="S187" s="218"/>
      <c r="T187" s="218">
        <v>0</v>
      </c>
      <c r="U187" s="162"/>
      <c r="V187" s="164">
        <v>1.1203000000000001</v>
      </c>
      <c r="W187" s="164">
        <v>1.1452974312052617</v>
      </c>
      <c r="X187" s="218">
        <v>14570.517084483485</v>
      </c>
      <c r="Y187" s="261"/>
      <c r="Z187" s="218">
        <v>0</v>
      </c>
      <c r="AA187" s="218">
        <v>14570.517084483485</v>
      </c>
      <c r="AB187" s="101">
        <v>21</v>
      </c>
      <c r="AC187" s="162" t="s">
        <v>31</v>
      </c>
      <c r="AD187" s="96"/>
      <c r="AE187" s="113">
        <f>-IF($X187&gt;0,$X187*(1-VLOOKUP($D187,$AH$24:$AM$35,6,FALSE))*VLOOKUP($D187,$AH$24:$AM$35,IF(($G187-$B$2)/365&lt;1,4,5),FALSE),0)</f>
        <v>-173.9719739887328</v>
      </c>
      <c r="AF187" s="113">
        <f>-IF($X187&lt;0,$X187*(1-VLOOKUP($AB187,$AH$15:$AM$21,6,FALSE))*VLOOKUP($AB187,$AH$15:$AM$21,5,FALSE),0)</f>
        <v>0</v>
      </c>
    </row>
    <row r="188" spans="1:32" ht="15.75" x14ac:dyDescent="0.25">
      <c r="A188" s="162">
        <v>2017</v>
      </c>
      <c r="B188" s="162" t="s">
        <v>164</v>
      </c>
      <c r="C188" s="162">
        <v>530</v>
      </c>
      <c r="D188" s="162" t="s">
        <v>163</v>
      </c>
      <c r="E188" s="163">
        <v>42221</v>
      </c>
      <c r="F188" s="163">
        <v>43005</v>
      </c>
      <c r="G188" s="163">
        <v>43007</v>
      </c>
      <c r="H188" s="162" t="s">
        <v>24</v>
      </c>
      <c r="I188" s="162" t="s">
        <v>29</v>
      </c>
      <c r="J188" s="162" t="s">
        <v>26</v>
      </c>
      <c r="K188" s="218">
        <v>8791208.7912087906</v>
      </c>
      <c r="L188" s="162" t="s">
        <v>24</v>
      </c>
      <c r="M188" s="162" t="s">
        <v>25</v>
      </c>
      <c r="N188" s="162" t="s">
        <v>36</v>
      </c>
      <c r="O188" s="217">
        <v>-10000000</v>
      </c>
      <c r="P188" s="162" t="s">
        <v>37</v>
      </c>
      <c r="Q188" s="164">
        <v>1.1375</v>
      </c>
      <c r="R188" s="164">
        <v>0.94799999999999995</v>
      </c>
      <c r="S188" s="218"/>
      <c r="T188" s="218">
        <v>0</v>
      </c>
      <c r="U188" s="162"/>
      <c r="V188" s="164">
        <v>1.1203000000000001</v>
      </c>
      <c r="W188" s="164">
        <v>1.1452974312052617</v>
      </c>
      <c r="X188" s="217">
        <v>-415069.43971433066</v>
      </c>
      <c r="Y188" s="261"/>
      <c r="Z188" s="218">
        <v>0</v>
      </c>
      <c r="AA188" s="217">
        <v>-415069.43971433066</v>
      </c>
      <c r="AB188" s="101">
        <v>21</v>
      </c>
      <c r="AC188" s="162" t="s">
        <v>31</v>
      </c>
      <c r="AD188" s="96"/>
      <c r="AE188" s="113">
        <f>-IF($X188&gt;0,$X188*(1-VLOOKUP($D188,$AH$24:$AM$35,6,FALSE))*VLOOKUP($D188,$AH$24:$AM$35,IF(($G188-$B$2)/365&lt;1,4,5),FALSE),0)</f>
        <v>0</v>
      </c>
      <c r="AF188" s="113">
        <f>-IF($X188&lt;0,$X188*(1-VLOOKUP($AB188,$AH$15:$AM$21,6,FALSE))*VLOOKUP($AB188,$AH$15:$AM$21,5,FALSE),0)</f>
        <v>16860.12064119611</v>
      </c>
    </row>
    <row r="189" spans="1:32" ht="15.75" x14ac:dyDescent="0.25">
      <c r="A189" s="162">
        <v>2017</v>
      </c>
      <c r="B189" s="162" t="s">
        <v>165</v>
      </c>
      <c r="C189" s="162">
        <v>531</v>
      </c>
      <c r="D189" s="162" t="s">
        <v>163</v>
      </c>
      <c r="E189" s="163">
        <v>42221</v>
      </c>
      <c r="F189" s="163">
        <v>43035</v>
      </c>
      <c r="G189" s="163">
        <v>43038</v>
      </c>
      <c r="H189" s="162" t="s">
        <v>30</v>
      </c>
      <c r="I189" s="162" t="s">
        <v>25</v>
      </c>
      <c r="J189" s="162" t="s">
        <v>26</v>
      </c>
      <c r="K189" s="218">
        <v>8403361.3445378207</v>
      </c>
      <c r="L189" s="162" t="s">
        <v>30</v>
      </c>
      <c r="M189" s="162" t="s">
        <v>29</v>
      </c>
      <c r="N189" s="162" t="s">
        <v>36</v>
      </c>
      <c r="O189" s="217">
        <v>-10000000</v>
      </c>
      <c r="P189" s="162" t="s">
        <v>37</v>
      </c>
      <c r="Q189" s="164">
        <v>1.19</v>
      </c>
      <c r="R189" s="164">
        <v>0.94799999999999995</v>
      </c>
      <c r="S189" s="218"/>
      <c r="T189" s="218">
        <v>0</v>
      </c>
      <c r="U189" s="162"/>
      <c r="V189" s="164">
        <v>1.1203000000000001</v>
      </c>
      <c r="W189" s="164">
        <v>1.1467417942564475</v>
      </c>
      <c r="X189" s="218">
        <v>369509.06628451537</v>
      </c>
      <c r="Y189" s="260">
        <v>-36343.122688155156</v>
      </c>
      <c r="Z189" s="218">
        <v>0</v>
      </c>
      <c r="AA189" s="218">
        <v>369509.06628451537</v>
      </c>
      <c r="AB189" s="101">
        <v>21</v>
      </c>
      <c r="AC189" s="162" t="s">
        <v>31</v>
      </c>
      <c r="AD189" s="96"/>
      <c r="AE189" s="113">
        <f>-IF($X189&gt;0,$X189*(1-VLOOKUP($D189,$AH$24:$AM$35,6,FALSE))*VLOOKUP($D189,$AH$24:$AM$35,IF(($G189-$B$2)/365&lt;1,4,5),FALSE),0)</f>
        <v>-4411.9382514371136</v>
      </c>
      <c r="AF189" s="113">
        <f>-IF($X189&lt;0,$X189*(1-VLOOKUP($AB189,$AH$15:$AM$21,6,FALSE))*VLOOKUP($AB189,$AH$15:$AM$21,5,FALSE),0)</f>
        <v>0</v>
      </c>
    </row>
    <row r="190" spans="1:32" ht="15.75" x14ac:dyDescent="0.25">
      <c r="A190" s="162">
        <v>2017</v>
      </c>
      <c r="B190" s="162" t="s">
        <v>165</v>
      </c>
      <c r="C190" s="162">
        <v>532</v>
      </c>
      <c r="D190" s="162" t="s">
        <v>163</v>
      </c>
      <c r="E190" s="163">
        <v>42221</v>
      </c>
      <c r="F190" s="163">
        <v>43035</v>
      </c>
      <c r="G190" s="163">
        <v>43038</v>
      </c>
      <c r="H190" s="162" t="s">
        <v>30</v>
      </c>
      <c r="I190" s="162" t="s">
        <v>25</v>
      </c>
      <c r="J190" s="162" t="s">
        <v>26</v>
      </c>
      <c r="K190" s="218">
        <v>8791208.7912087906</v>
      </c>
      <c r="L190" s="162" t="s">
        <v>30</v>
      </c>
      <c r="M190" s="162" t="s">
        <v>29</v>
      </c>
      <c r="N190" s="162" t="s">
        <v>36</v>
      </c>
      <c r="O190" s="217">
        <v>-10000000</v>
      </c>
      <c r="P190" s="162" t="s">
        <v>37</v>
      </c>
      <c r="Q190" s="164">
        <v>1.1375</v>
      </c>
      <c r="R190" s="164">
        <v>0.94799999999999995</v>
      </c>
      <c r="S190" s="218"/>
      <c r="T190" s="218">
        <v>0</v>
      </c>
      <c r="U190" s="162"/>
      <c r="V190" s="164">
        <v>1.1203000000000001</v>
      </c>
      <c r="W190" s="164">
        <v>1.1467417942564475</v>
      </c>
      <c r="X190" s="218">
        <v>16507.538615231573</v>
      </c>
      <c r="Y190" s="261"/>
      <c r="Z190" s="218">
        <v>0</v>
      </c>
      <c r="AA190" s="218">
        <v>16507.538615231573</v>
      </c>
      <c r="AB190" s="101">
        <v>21</v>
      </c>
      <c r="AC190" s="162" t="s">
        <v>31</v>
      </c>
      <c r="AD190" s="96"/>
      <c r="AE190" s="113">
        <f>-IF($X190&gt;0,$X190*(1-VLOOKUP($D190,$AH$24:$AM$35,6,FALSE))*VLOOKUP($D190,$AH$24:$AM$35,IF(($G190-$B$2)/365&lt;1,4,5),FALSE),0)</f>
        <v>-197.10001106586498</v>
      </c>
      <c r="AF190" s="113">
        <f>-IF($X190&lt;0,$X190*(1-VLOOKUP($AB190,$AH$15:$AM$21,6,FALSE))*VLOOKUP($AB190,$AH$15:$AM$21,5,FALSE),0)</f>
        <v>0</v>
      </c>
    </row>
    <row r="191" spans="1:32" ht="15.75" x14ac:dyDescent="0.25">
      <c r="A191" s="162">
        <v>2017</v>
      </c>
      <c r="B191" s="162" t="s">
        <v>165</v>
      </c>
      <c r="C191" s="162">
        <v>533</v>
      </c>
      <c r="D191" s="162" t="s">
        <v>163</v>
      </c>
      <c r="E191" s="163">
        <v>42221</v>
      </c>
      <c r="F191" s="163">
        <v>43035</v>
      </c>
      <c r="G191" s="163">
        <v>43038</v>
      </c>
      <c r="H191" s="162" t="s">
        <v>24</v>
      </c>
      <c r="I191" s="162" t="s">
        <v>29</v>
      </c>
      <c r="J191" s="162" t="s">
        <v>26</v>
      </c>
      <c r="K191" s="218">
        <v>8791208.7912087906</v>
      </c>
      <c r="L191" s="162" t="s">
        <v>24</v>
      </c>
      <c r="M191" s="162" t="s">
        <v>25</v>
      </c>
      <c r="N191" s="162" t="s">
        <v>36</v>
      </c>
      <c r="O191" s="217">
        <v>-10000000</v>
      </c>
      <c r="P191" s="162" t="s">
        <v>37</v>
      </c>
      <c r="Q191" s="164">
        <v>1.1375</v>
      </c>
      <c r="R191" s="164">
        <v>0.94799999999999995</v>
      </c>
      <c r="S191" s="218"/>
      <c r="T191" s="218">
        <v>0</v>
      </c>
      <c r="U191" s="162"/>
      <c r="V191" s="164">
        <v>1.1203000000000001</v>
      </c>
      <c r="W191" s="164">
        <v>1.1467417942564475</v>
      </c>
      <c r="X191" s="217">
        <v>-422359.7275879021</v>
      </c>
      <c r="Y191" s="261"/>
      <c r="Z191" s="218">
        <v>0</v>
      </c>
      <c r="AA191" s="217">
        <v>-422359.7275879021</v>
      </c>
      <c r="AB191" s="101">
        <v>21</v>
      </c>
      <c r="AC191" s="162" t="s">
        <v>31</v>
      </c>
      <c r="AD191" s="96"/>
      <c r="AE191" s="113">
        <f>-IF($X191&gt;0,$X191*(1-VLOOKUP($D191,$AH$24:$AM$35,6,FALSE))*VLOOKUP($D191,$AH$24:$AM$35,IF(($G191-$B$2)/365&lt;1,4,5),FALSE),0)</f>
        <v>0</v>
      </c>
      <c r="AF191" s="113">
        <f>-IF($X191&lt;0,$X191*(1-VLOOKUP($AB191,$AH$15:$AM$21,6,FALSE))*VLOOKUP($AB191,$AH$15:$AM$21,5,FALSE),0)</f>
        <v>17156.252134620579</v>
      </c>
    </row>
    <row r="192" spans="1:32" ht="15.75" x14ac:dyDescent="0.25">
      <c r="A192" s="162">
        <v>2017</v>
      </c>
      <c r="B192" s="162" t="s">
        <v>166</v>
      </c>
      <c r="C192" s="162">
        <v>534</v>
      </c>
      <c r="D192" s="162" t="s">
        <v>163</v>
      </c>
      <c r="E192" s="163">
        <v>42221</v>
      </c>
      <c r="F192" s="163">
        <v>43067</v>
      </c>
      <c r="G192" s="163">
        <v>43069</v>
      </c>
      <c r="H192" s="162" t="s">
        <v>30</v>
      </c>
      <c r="I192" s="162" t="s">
        <v>25</v>
      </c>
      <c r="J192" s="162" t="s">
        <v>26</v>
      </c>
      <c r="K192" s="218">
        <v>8403361.3445378207</v>
      </c>
      <c r="L192" s="162" t="s">
        <v>30</v>
      </c>
      <c r="M192" s="162" t="s">
        <v>29</v>
      </c>
      <c r="N192" s="162" t="s">
        <v>36</v>
      </c>
      <c r="O192" s="217">
        <v>-10000000</v>
      </c>
      <c r="P192" s="162" t="s">
        <v>37</v>
      </c>
      <c r="Q192" s="164">
        <v>1.19</v>
      </c>
      <c r="R192" s="164">
        <v>0.94799999999999995</v>
      </c>
      <c r="S192" s="218"/>
      <c r="T192" s="218">
        <v>0</v>
      </c>
      <c r="U192" s="162"/>
      <c r="V192" s="164">
        <v>1.1203000000000001</v>
      </c>
      <c r="W192" s="164">
        <v>1.1481757857405797</v>
      </c>
      <c r="X192" s="218">
        <v>385810.97257415781</v>
      </c>
      <c r="Y192" s="260">
        <v>-26084.24321177823</v>
      </c>
      <c r="Z192" s="218">
        <v>0</v>
      </c>
      <c r="AA192" s="218">
        <v>385810.97257415781</v>
      </c>
      <c r="AB192" s="101">
        <v>21</v>
      </c>
      <c r="AC192" s="162" t="s">
        <v>31</v>
      </c>
      <c r="AD192" s="96"/>
      <c r="AE192" s="113">
        <f>-IF($X192&gt;0,$X192*(1-VLOOKUP($D192,$AH$24:$AM$35,6,FALSE))*VLOOKUP($D192,$AH$24:$AM$35,IF(($G192-$B$2)/365&lt;1,4,5),FALSE),0)</f>
        <v>-4606.5830125354441</v>
      </c>
      <c r="AF192" s="113">
        <f t="shared" ref="AF192:AF197" si="1">-IF($X192&lt;0,$X192*(1-VLOOKUP($AB192,$AH$15:$AM$21,6,FALSE))*VLOOKUP($AB192,$AH$15:$AM$21,5,FALSE),0)</f>
        <v>0</v>
      </c>
    </row>
    <row r="193" spans="1:32" ht="15.75" x14ac:dyDescent="0.25">
      <c r="A193" s="162">
        <v>2017</v>
      </c>
      <c r="B193" s="162" t="s">
        <v>166</v>
      </c>
      <c r="C193" s="162">
        <v>535</v>
      </c>
      <c r="D193" s="162" t="s">
        <v>163</v>
      </c>
      <c r="E193" s="163">
        <v>42221</v>
      </c>
      <c r="F193" s="163">
        <v>43067</v>
      </c>
      <c r="G193" s="163">
        <v>43069</v>
      </c>
      <c r="H193" s="162" t="s">
        <v>30</v>
      </c>
      <c r="I193" s="162" t="s">
        <v>25</v>
      </c>
      <c r="J193" s="162" t="s">
        <v>26</v>
      </c>
      <c r="K193" s="218">
        <v>8791208.7912087906</v>
      </c>
      <c r="L193" s="162" t="s">
        <v>30</v>
      </c>
      <c r="M193" s="162" t="s">
        <v>29</v>
      </c>
      <c r="N193" s="162" t="s">
        <v>36</v>
      </c>
      <c r="O193" s="217">
        <v>-10000000</v>
      </c>
      <c r="P193" s="162" t="s">
        <v>37</v>
      </c>
      <c r="Q193" s="164">
        <v>1.1375</v>
      </c>
      <c r="R193" s="164">
        <v>0.94799999999999995</v>
      </c>
      <c r="S193" s="218"/>
      <c r="T193" s="218">
        <v>0</v>
      </c>
      <c r="U193" s="162"/>
      <c r="V193" s="164">
        <v>1.1203000000000001</v>
      </c>
      <c r="W193" s="164">
        <v>1.1481757857405797</v>
      </c>
      <c r="X193" s="218">
        <v>18586.36007014737</v>
      </c>
      <c r="Y193" s="261"/>
      <c r="Z193" s="218">
        <v>0</v>
      </c>
      <c r="AA193" s="218">
        <v>18586.36007014737</v>
      </c>
      <c r="AB193" s="101">
        <v>21</v>
      </c>
      <c r="AC193" s="162" t="s">
        <v>31</v>
      </c>
      <c r="AD193" s="96"/>
      <c r="AE193" s="113">
        <f>-IF($X193&gt;0,$X193*(1-VLOOKUP($D193,$AH$24:$AM$35,6,FALSE))*VLOOKUP($D193,$AH$24:$AM$35,IF(($G193-$B$2)/365&lt;1,4,5),FALSE),0)</f>
        <v>-221.9211392375596</v>
      </c>
      <c r="AF193" s="113">
        <f t="shared" si="1"/>
        <v>0</v>
      </c>
    </row>
    <row r="194" spans="1:32" ht="15.75" x14ac:dyDescent="0.25">
      <c r="A194" s="162">
        <v>2017</v>
      </c>
      <c r="B194" s="162" t="s">
        <v>166</v>
      </c>
      <c r="C194" s="162">
        <v>536</v>
      </c>
      <c r="D194" s="162" t="s">
        <v>163</v>
      </c>
      <c r="E194" s="163">
        <v>42221</v>
      </c>
      <c r="F194" s="163">
        <v>43067</v>
      </c>
      <c r="G194" s="163">
        <v>43069</v>
      </c>
      <c r="H194" s="162" t="s">
        <v>24</v>
      </c>
      <c r="I194" s="162" t="s">
        <v>29</v>
      </c>
      <c r="J194" s="162" t="s">
        <v>26</v>
      </c>
      <c r="K194" s="218">
        <v>8791208.7912087906</v>
      </c>
      <c r="L194" s="162" t="s">
        <v>24</v>
      </c>
      <c r="M194" s="162" t="s">
        <v>25</v>
      </c>
      <c r="N194" s="162" t="s">
        <v>36</v>
      </c>
      <c r="O194" s="217">
        <v>-10000000</v>
      </c>
      <c r="P194" s="162" t="s">
        <v>37</v>
      </c>
      <c r="Q194" s="164">
        <v>1.1375</v>
      </c>
      <c r="R194" s="164">
        <v>0.94799999999999995</v>
      </c>
      <c r="S194" s="218"/>
      <c r="T194" s="218">
        <v>0</v>
      </c>
      <c r="U194" s="162"/>
      <c r="V194" s="164">
        <v>1.1203000000000001</v>
      </c>
      <c r="W194" s="164">
        <v>1.1481757857405797</v>
      </c>
      <c r="X194" s="217">
        <v>-430481.57585608342</v>
      </c>
      <c r="Y194" s="261"/>
      <c r="Z194" s="218">
        <v>0</v>
      </c>
      <c r="AA194" s="217">
        <v>-430481.57585608342</v>
      </c>
      <c r="AB194" s="101">
        <v>21</v>
      </c>
      <c r="AC194" s="162" t="s">
        <v>31</v>
      </c>
      <c r="AD194" s="96"/>
      <c r="AE194" s="113">
        <f>-IF($X194&gt;0,$X194*(1-VLOOKUP($D194,$AH$24:$AM$35,6,FALSE))*VLOOKUP($D194,$AH$24:$AM$35,IF(($G194-$B$2)/365&lt;1,4,5),FALSE),0)</f>
        <v>0</v>
      </c>
      <c r="AF194" s="113">
        <f t="shared" si="1"/>
        <v>17486.161611274107</v>
      </c>
    </row>
    <row r="195" spans="1:32" ht="15.75" x14ac:dyDescent="0.25">
      <c r="A195" s="162">
        <v>2017</v>
      </c>
      <c r="B195" s="162" t="s">
        <v>167</v>
      </c>
      <c r="C195" s="162">
        <v>537</v>
      </c>
      <c r="D195" s="162" t="s">
        <v>163</v>
      </c>
      <c r="E195" s="163">
        <v>42221</v>
      </c>
      <c r="F195" s="163">
        <v>43096</v>
      </c>
      <c r="G195" s="163">
        <v>43098</v>
      </c>
      <c r="H195" s="162" t="s">
        <v>30</v>
      </c>
      <c r="I195" s="162" t="s">
        <v>25</v>
      </c>
      <c r="J195" s="162" t="s">
        <v>26</v>
      </c>
      <c r="K195" s="218">
        <v>12605042.016806699</v>
      </c>
      <c r="L195" s="162" t="s">
        <v>30</v>
      </c>
      <c r="M195" s="162" t="s">
        <v>29</v>
      </c>
      <c r="N195" s="162" t="s">
        <v>36</v>
      </c>
      <c r="O195" s="217">
        <v>-15000000</v>
      </c>
      <c r="P195" s="162" t="s">
        <v>37</v>
      </c>
      <c r="Q195" s="164">
        <v>1.19</v>
      </c>
      <c r="R195" s="164">
        <v>0.94799999999999995</v>
      </c>
      <c r="S195" s="218"/>
      <c r="T195" s="218">
        <v>0</v>
      </c>
      <c r="U195" s="162"/>
      <c r="V195" s="164">
        <v>1.1203000000000001</v>
      </c>
      <c r="W195" s="164">
        <v>1.1495550702187844</v>
      </c>
      <c r="X195" s="218">
        <v>601030.20497531502</v>
      </c>
      <c r="Y195" s="260">
        <v>-24727.413799571572</v>
      </c>
      <c r="Z195" s="218">
        <v>0</v>
      </c>
      <c r="AA195" s="218">
        <v>601030.20497531502</v>
      </c>
      <c r="AB195" s="101">
        <v>21</v>
      </c>
      <c r="AC195" s="162" t="s">
        <v>31</v>
      </c>
      <c r="AD195" s="96"/>
      <c r="AE195" s="113">
        <f>-IF($X195&gt;0,$X195*(1-VLOOKUP($D195,$AH$24:$AM$35,6,FALSE))*VLOOKUP($D195,$AH$24:$AM$35,IF(($G195-$B$2)/365&lt;1,4,5),FALSE),0)</f>
        <v>-7176.3006474052618</v>
      </c>
      <c r="AF195" s="113">
        <f t="shared" si="1"/>
        <v>0</v>
      </c>
    </row>
    <row r="196" spans="1:32" ht="15.75" x14ac:dyDescent="0.25">
      <c r="A196" s="162">
        <v>2017</v>
      </c>
      <c r="B196" s="162" t="s">
        <v>167</v>
      </c>
      <c r="C196" s="162">
        <v>538</v>
      </c>
      <c r="D196" s="162" t="s">
        <v>163</v>
      </c>
      <c r="E196" s="163">
        <v>42221</v>
      </c>
      <c r="F196" s="163">
        <v>43096</v>
      </c>
      <c r="G196" s="163">
        <v>43098</v>
      </c>
      <c r="H196" s="162" t="s">
        <v>30</v>
      </c>
      <c r="I196" s="162" t="s">
        <v>25</v>
      </c>
      <c r="J196" s="162" t="s">
        <v>26</v>
      </c>
      <c r="K196" s="218">
        <v>13186813.1868132</v>
      </c>
      <c r="L196" s="162" t="s">
        <v>30</v>
      </c>
      <c r="M196" s="162" t="s">
        <v>29</v>
      </c>
      <c r="N196" s="162" t="s">
        <v>36</v>
      </c>
      <c r="O196" s="217">
        <v>-15000000</v>
      </c>
      <c r="P196" s="162" t="s">
        <v>37</v>
      </c>
      <c r="Q196" s="164">
        <v>1.1375</v>
      </c>
      <c r="R196" s="164">
        <v>0.94799999999999995</v>
      </c>
      <c r="S196" s="218"/>
      <c r="T196" s="218">
        <v>0</v>
      </c>
      <c r="U196" s="162"/>
      <c r="V196" s="164">
        <v>1.1203000000000001</v>
      </c>
      <c r="W196" s="164">
        <v>1.1495550702187844</v>
      </c>
      <c r="X196" s="218">
        <v>30840.101742619838</v>
      </c>
      <c r="Y196" s="261"/>
      <c r="Z196" s="218">
        <v>0</v>
      </c>
      <c r="AA196" s="218">
        <v>30840.101742619838</v>
      </c>
      <c r="AB196" s="101">
        <v>21</v>
      </c>
      <c r="AC196" s="162" t="s">
        <v>31</v>
      </c>
      <c r="AD196" s="96"/>
      <c r="AE196" s="113">
        <f>-IF($X196&gt;0,$X196*(1-VLOOKUP($D196,$AH$24:$AM$35,6,FALSE))*VLOOKUP($D196,$AH$24:$AM$35,IF(($G196-$B$2)/365&lt;1,4,5),FALSE),0)</f>
        <v>-368.23081480688091</v>
      </c>
      <c r="AF196" s="113">
        <f t="shared" si="1"/>
        <v>0</v>
      </c>
    </row>
    <row r="197" spans="1:32" ht="15.75" x14ac:dyDescent="0.25">
      <c r="A197" s="165">
        <v>2017</v>
      </c>
      <c r="B197" s="165" t="s">
        <v>167</v>
      </c>
      <c r="C197" s="165">
        <v>539</v>
      </c>
      <c r="D197" s="165" t="s">
        <v>163</v>
      </c>
      <c r="E197" s="166">
        <v>42221</v>
      </c>
      <c r="F197" s="166">
        <v>43096</v>
      </c>
      <c r="G197" s="166">
        <v>43098</v>
      </c>
      <c r="H197" s="165" t="s">
        <v>24</v>
      </c>
      <c r="I197" s="165" t="s">
        <v>29</v>
      </c>
      <c r="J197" s="165" t="s">
        <v>26</v>
      </c>
      <c r="K197" s="219">
        <v>13186813.1868132</v>
      </c>
      <c r="L197" s="165" t="s">
        <v>24</v>
      </c>
      <c r="M197" s="165" t="s">
        <v>25</v>
      </c>
      <c r="N197" s="165" t="s">
        <v>36</v>
      </c>
      <c r="O197" s="180">
        <v>-15000000</v>
      </c>
      <c r="P197" s="165" t="s">
        <v>37</v>
      </c>
      <c r="Q197" s="167">
        <v>1.1375</v>
      </c>
      <c r="R197" s="167">
        <v>0.94799999999999995</v>
      </c>
      <c r="S197" s="219"/>
      <c r="T197" s="219">
        <v>0</v>
      </c>
      <c r="U197" s="165"/>
      <c r="V197" s="167">
        <v>1.1203000000000001</v>
      </c>
      <c r="W197" s="167">
        <v>1.1495550702187844</v>
      </c>
      <c r="X197" s="180">
        <v>-656597.72051750647</v>
      </c>
      <c r="Y197" s="262"/>
      <c r="Z197" s="219">
        <v>0</v>
      </c>
      <c r="AA197" s="180">
        <v>-656597.72051750647</v>
      </c>
      <c r="AB197" s="101">
        <v>21</v>
      </c>
      <c r="AC197" s="162" t="s">
        <v>31</v>
      </c>
      <c r="AD197" s="96"/>
      <c r="AE197" s="113">
        <f>-IF($X197&gt;0,$X197*(1-VLOOKUP($D197,$AH$24:$AM$35,6,FALSE))*VLOOKUP($D197,$AH$24:$AM$35,IF(($G197-$B$2)/365&lt;1,4,5),FALSE),0)</f>
        <v>0</v>
      </c>
      <c r="AF197" s="113">
        <f t="shared" si="1"/>
        <v>26670.99940742111</v>
      </c>
    </row>
    <row r="198" spans="1:32" ht="15.75" x14ac:dyDescent="0.25">
      <c r="A198" s="168"/>
      <c r="B198" s="168"/>
      <c r="C198" s="168"/>
      <c r="D198" s="168"/>
      <c r="E198" s="169"/>
      <c r="F198" s="169"/>
      <c r="G198" s="169"/>
      <c r="H198" s="168"/>
      <c r="I198" s="168"/>
      <c r="J198" s="168"/>
      <c r="K198" s="170">
        <v>163100952.14047936</v>
      </c>
      <c r="L198" s="168"/>
      <c r="M198" s="168"/>
      <c r="N198" s="168"/>
      <c r="O198" s="188">
        <v>-191000000</v>
      </c>
      <c r="P198" s="168"/>
      <c r="Q198" s="171">
        <v>1.1710538626132061</v>
      </c>
      <c r="R198" s="171"/>
      <c r="S198" s="170"/>
      <c r="T198" s="170"/>
      <c r="U198" s="168"/>
      <c r="V198" s="171"/>
      <c r="W198" s="171"/>
      <c r="X198" s="188">
        <v>-880448.9489672652</v>
      </c>
      <c r="Y198" s="188">
        <v>-880448.9489672652</v>
      </c>
      <c r="Z198" s="188">
        <v>-738649.97760373843</v>
      </c>
      <c r="AA198" s="188">
        <v>-141798.97136352671</v>
      </c>
      <c r="AB198" s="101"/>
      <c r="AC198" s="162"/>
      <c r="AD198" s="96"/>
      <c r="AE198" s="113"/>
      <c r="AF198" s="113"/>
    </row>
    <row r="199" spans="1:32" ht="15.75" x14ac:dyDescent="0.25">
      <c r="A199" s="168"/>
      <c r="B199" s="168"/>
      <c r="C199" s="168"/>
      <c r="D199" s="168"/>
      <c r="E199" s="169"/>
      <c r="F199" s="169"/>
      <c r="G199" s="169"/>
      <c r="H199" s="168"/>
      <c r="I199" s="168"/>
      <c r="J199" s="168"/>
      <c r="K199" s="170"/>
      <c r="L199" s="168"/>
      <c r="M199" s="168"/>
      <c r="N199" s="168"/>
      <c r="O199" s="170"/>
      <c r="P199" s="168"/>
      <c r="Q199" s="171"/>
      <c r="R199" s="171"/>
      <c r="S199" s="170"/>
      <c r="T199" s="170"/>
      <c r="U199" s="168"/>
      <c r="V199" s="171"/>
      <c r="W199" s="171"/>
      <c r="X199" s="170"/>
      <c r="Y199" s="170"/>
      <c r="Z199" s="170"/>
      <c r="AA199" s="170"/>
      <c r="AB199" s="101"/>
      <c r="AC199" s="162"/>
      <c r="AD199" s="96"/>
      <c r="AE199" s="113"/>
      <c r="AF199" s="113"/>
    </row>
    <row r="200" spans="1:32" ht="15.75" x14ac:dyDescent="0.25">
      <c r="A200" s="162">
        <v>2018</v>
      </c>
      <c r="B200" s="162" t="s">
        <v>168</v>
      </c>
      <c r="C200" s="162">
        <v>540</v>
      </c>
      <c r="D200" s="162" t="s">
        <v>163</v>
      </c>
      <c r="E200" s="163">
        <v>42221</v>
      </c>
      <c r="F200" s="163">
        <v>43129</v>
      </c>
      <c r="G200" s="163">
        <v>43131</v>
      </c>
      <c r="H200" s="162" t="s">
        <v>30</v>
      </c>
      <c r="I200" s="162" t="s">
        <v>25</v>
      </c>
      <c r="J200" s="162" t="s">
        <v>26</v>
      </c>
      <c r="K200" s="218">
        <v>4201680.6722689103</v>
      </c>
      <c r="L200" s="162" t="s">
        <v>30</v>
      </c>
      <c r="M200" s="162" t="s">
        <v>29</v>
      </c>
      <c r="N200" s="162" t="s">
        <v>36</v>
      </c>
      <c r="O200" s="217">
        <v>-5000000</v>
      </c>
      <c r="P200" s="162" t="s">
        <v>37</v>
      </c>
      <c r="Q200" s="164">
        <v>1.19</v>
      </c>
      <c r="R200" s="164">
        <v>0.94799999999999995</v>
      </c>
      <c r="S200" s="218"/>
      <c r="T200" s="218">
        <v>0</v>
      </c>
      <c r="U200" s="162"/>
      <c r="V200" s="164">
        <v>1.1203000000000001</v>
      </c>
      <c r="W200" s="164">
        <v>1.1512155507535971</v>
      </c>
      <c r="X200" s="218">
        <v>208787.76279102158</v>
      </c>
      <c r="Y200" s="260">
        <v>-2660.8281704864639</v>
      </c>
      <c r="Z200" s="218">
        <v>0</v>
      </c>
      <c r="AA200" s="218">
        <v>208787.76279102158</v>
      </c>
      <c r="AB200" s="101">
        <v>23</v>
      </c>
      <c r="AC200" s="162" t="s">
        <v>31</v>
      </c>
      <c r="AD200" s="96"/>
      <c r="AE200" s="113">
        <f>-IF($X200&gt;0,$X200*(1-VLOOKUP($D200,$AH$24:$AM$35,6,FALSE))*VLOOKUP($D200,$AH$24:$AM$35,IF(($G200-$B$2)/365&lt;1,4,5),FALSE),0)</f>
        <v>-2492.9258877247976</v>
      </c>
      <c r="AF200" s="113">
        <f>-IF($X200&lt;0,$X200*(1-VLOOKUP($AB200,$AH$15:$AM$21,6,FALSE))*VLOOKUP($AB200,$AH$15:$AM$21,5,FALSE),0)</f>
        <v>0</v>
      </c>
    </row>
    <row r="201" spans="1:32" ht="15.75" x14ac:dyDescent="0.25">
      <c r="A201" s="162">
        <v>2018</v>
      </c>
      <c r="B201" s="162" t="s">
        <v>168</v>
      </c>
      <c r="C201" s="162">
        <v>541</v>
      </c>
      <c r="D201" s="162" t="s">
        <v>163</v>
      </c>
      <c r="E201" s="163">
        <v>42221</v>
      </c>
      <c r="F201" s="163">
        <v>43129</v>
      </c>
      <c r="G201" s="163">
        <v>43131</v>
      </c>
      <c r="H201" s="162" t="s">
        <v>30</v>
      </c>
      <c r="I201" s="162" t="s">
        <v>25</v>
      </c>
      <c r="J201" s="162" t="s">
        <v>26</v>
      </c>
      <c r="K201" s="218">
        <v>4395604.3956044</v>
      </c>
      <c r="L201" s="162" t="s">
        <v>30</v>
      </c>
      <c r="M201" s="162" t="s">
        <v>29</v>
      </c>
      <c r="N201" s="162" t="s">
        <v>36</v>
      </c>
      <c r="O201" s="217">
        <v>-5000000</v>
      </c>
      <c r="P201" s="162" t="s">
        <v>37</v>
      </c>
      <c r="Q201" s="164">
        <v>1.1375</v>
      </c>
      <c r="R201" s="164">
        <v>0.94799999999999995</v>
      </c>
      <c r="S201" s="218"/>
      <c r="T201" s="218">
        <v>0</v>
      </c>
      <c r="U201" s="162"/>
      <c r="V201" s="164">
        <v>1.1203000000000001</v>
      </c>
      <c r="W201" s="164">
        <v>1.1512155507535971</v>
      </c>
      <c r="X201" s="218">
        <v>11451.017962169848</v>
      </c>
      <c r="Y201" s="261"/>
      <c r="Z201" s="218">
        <v>0</v>
      </c>
      <c r="AA201" s="218">
        <v>11451.017962169848</v>
      </c>
      <c r="AB201" s="101">
        <v>23</v>
      </c>
      <c r="AC201" s="162" t="s">
        <v>31</v>
      </c>
      <c r="AD201" s="96"/>
      <c r="AE201" s="113">
        <f>-IF($X201&gt;0,$X201*(1-VLOOKUP($D201,$AH$24:$AM$35,6,FALSE))*VLOOKUP($D201,$AH$24:$AM$35,IF(($G201-$B$2)/365&lt;1,4,5),FALSE),0)</f>
        <v>-136.72515446830798</v>
      </c>
      <c r="AF201" s="113">
        <f>-IF($X201&lt;0,$X201*(1-VLOOKUP($AB201,$AH$15:$AM$21,6,FALSE))*VLOOKUP($AB201,$AH$15:$AM$21,5,FALSE),0)</f>
        <v>0</v>
      </c>
    </row>
    <row r="202" spans="1:32" ht="15.75" x14ac:dyDescent="0.25">
      <c r="A202" s="162">
        <v>2018</v>
      </c>
      <c r="B202" s="162" t="s">
        <v>168</v>
      </c>
      <c r="C202" s="162">
        <v>542</v>
      </c>
      <c r="D202" s="162" t="s">
        <v>163</v>
      </c>
      <c r="E202" s="163">
        <v>42221</v>
      </c>
      <c r="F202" s="163">
        <v>43129</v>
      </c>
      <c r="G202" s="163">
        <v>43131</v>
      </c>
      <c r="H202" s="162" t="s">
        <v>24</v>
      </c>
      <c r="I202" s="162" t="s">
        <v>29</v>
      </c>
      <c r="J202" s="162" t="s">
        <v>26</v>
      </c>
      <c r="K202" s="218">
        <v>4395604.3956044</v>
      </c>
      <c r="L202" s="162" t="s">
        <v>24</v>
      </c>
      <c r="M202" s="162" t="s">
        <v>25</v>
      </c>
      <c r="N202" s="162" t="s">
        <v>36</v>
      </c>
      <c r="O202" s="217">
        <v>-5000000</v>
      </c>
      <c r="P202" s="162" t="s">
        <v>37</v>
      </c>
      <c r="Q202" s="164">
        <v>1.1375</v>
      </c>
      <c r="R202" s="164">
        <v>0.94799999999999995</v>
      </c>
      <c r="S202" s="218"/>
      <c r="T202" s="218">
        <v>0</v>
      </c>
      <c r="U202" s="162"/>
      <c r="V202" s="164">
        <v>1.1203000000000001</v>
      </c>
      <c r="W202" s="164">
        <v>1.1512155507535971</v>
      </c>
      <c r="X202" s="217">
        <v>-222899.60892367791</v>
      </c>
      <c r="Y202" s="261"/>
      <c r="Z202" s="218">
        <v>0</v>
      </c>
      <c r="AA202" s="217">
        <v>-222899.60892367791</v>
      </c>
      <c r="AB202" s="101">
        <v>23</v>
      </c>
      <c r="AC202" s="162" t="s">
        <v>31</v>
      </c>
      <c r="AD202" s="96"/>
      <c r="AE202" s="113">
        <f>-IF($X202&gt;0,$X202*(1-VLOOKUP($D202,$AH$24:$AM$35,6,FALSE))*VLOOKUP($D202,$AH$24:$AM$35,IF(($G202-$B$2)/365&lt;1,4,5),FALSE),0)</f>
        <v>0</v>
      </c>
      <c r="AF202" s="113">
        <f>-IF($X202&lt;0,$X202*(1-VLOOKUP($AB202,$AH$15:$AM$21,6,FALSE))*VLOOKUP($AB202,$AH$15:$AM$21,5,FALSE),0)</f>
        <v>18456.08761888053</v>
      </c>
    </row>
    <row r="203" spans="1:32" ht="15.75" x14ac:dyDescent="0.25">
      <c r="A203" s="162">
        <v>2018</v>
      </c>
      <c r="B203" s="162" t="s">
        <v>169</v>
      </c>
      <c r="C203" s="162">
        <v>543</v>
      </c>
      <c r="D203" s="162" t="s">
        <v>163</v>
      </c>
      <c r="E203" s="163">
        <v>42221</v>
      </c>
      <c r="F203" s="163">
        <v>43157</v>
      </c>
      <c r="G203" s="163">
        <v>43159</v>
      </c>
      <c r="H203" s="162" t="s">
        <v>30</v>
      </c>
      <c r="I203" s="162" t="s">
        <v>25</v>
      </c>
      <c r="J203" s="162" t="s">
        <v>26</v>
      </c>
      <c r="K203" s="218">
        <v>4201680.6722689103</v>
      </c>
      <c r="L203" s="162" t="s">
        <v>30</v>
      </c>
      <c r="M203" s="162" t="s">
        <v>29</v>
      </c>
      <c r="N203" s="162" t="s">
        <v>36</v>
      </c>
      <c r="O203" s="217">
        <v>-5000000</v>
      </c>
      <c r="P203" s="162" t="s">
        <v>37</v>
      </c>
      <c r="Q203" s="164">
        <v>1.19</v>
      </c>
      <c r="R203" s="164">
        <v>0.94799999999999995</v>
      </c>
      <c r="S203" s="218"/>
      <c r="T203" s="218">
        <v>0</v>
      </c>
      <c r="U203" s="162"/>
      <c r="V203" s="164">
        <v>1.1203000000000001</v>
      </c>
      <c r="W203" s="164">
        <v>1.1526282846209508</v>
      </c>
      <c r="X203" s="218">
        <v>215829.55392138546</v>
      </c>
      <c r="Y203" s="261">
        <v>1994.0271839118213</v>
      </c>
      <c r="Z203" s="218">
        <v>0</v>
      </c>
      <c r="AA203" s="218">
        <v>215829.55392138546</v>
      </c>
      <c r="AB203" s="101">
        <v>23</v>
      </c>
      <c r="AC203" s="162" t="s">
        <v>31</v>
      </c>
      <c r="AD203" s="96"/>
      <c r="AE203" s="113">
        <f>-IF($X203&gt;0,$X203*(1-VLOOKUP($D203,$AH$24:$AM$35,6,FALSE))*VLOOKUP($D203,$AH$24:$AM$35,IF(($G203-$B$2)/365&lt;1,4,5),FALSE),0)</f>
        <v>-2577.0048738213422</v>
      </c>
      <c r="AF203" s="113">
        <f>-IF($X203&lt;0,$X203*(1-VLOOKUP($AB203,$AH$15:$AM$21,6,FALSE))*VLOOKUP($AB203,$AH$15:$AM$21,5,FALSE),0)</f>
        <v>0</v>
      </c>
    </row>
    <row r="204" spans="1:32" ht="15.75" x14ac:dyDescent="0.25">
      <c r="A204" s="162">
        <v>2018</v>
      </c>
      <c r="B204" s="162" t="s">
        <v>169</v>
      </c>
      <c r="C204" s="162">
        <v>544</v>
      </c>
      <c r="D204" s="162" t="s">
        <v>163</v>
      </c>
      <c r="E204" s="163">
        <v>42221</v>
      </c>
      <c r="F204" s="163">
        <v>43157</v>
      </c>
      <c r="G204" s="163">
        <v>43159</v>
      </c>
      <c r="H204" s="162" t="s">
        <v>30</v>
      </c>
      <c r="I204" s="162" t="s">
        <v>25</v>
      </c>
      <c r="J204" s="162" t="s">
        <v>26</v>
      </c>
      <c r="K204" s="218">
        <v>4395604.3956044</v>
      </c>
      <c r="L204" s="162" t="s">
        <v>30</v>
      </c>
      <c r="M204" s="162" t="s">
        <v>29</v>
      </c>
      <c r="N204" s="162" t="s">
        <v>36</v>
      </c>
      <c r="O204" s="217">
        <v>-5000000</v>
      </c>
      <c r="P204" s="162" t="s">
        <v>37</v>
      </c>
      <c r="Q204" s="164">
        <v>1.1375</v>
      </c>
      <c r="R204" s="164">
        <v>0.94799999999999995</v>
      </c>
      <c r="S204" s="218"/>
      <c r="T204" s="218">
        <v>0</v>
      </c>
      <c r="U204" s="162"/>
      <c r="V204" s="164">
        <v>1.1203000000000001</v>
      </c>
      <c r="W204" s="164">
        <v>1.1526282846209508</v>
      </c>
      <c r="X204" s="218">
        <v>12475.820351118742</v>
      </c>
      <c r="Y204" s="261"/>
      <c r="Z204" s="218">
        <v>0</v>
      </c>
      <c r="AA204" s="218">
        <v>12475.820351118742</v>
      </c>
      <c r="AB204" s="101">
        <v>23</v>
      </c>
      <c r="AC204" s="162" t="s">
        <v>31</v>
      </c>
      <c r="AD204" s="96"/>
      <c r="AE204" s="113">
        <f>-IF($X204&gt;0,$X204*(1-VLOOKUP($D204,$AH$24:$AM$35,6,FALSE))*VLOOKUP($D204,$AH$24:$AM$35,IF(($G204-$B$2)/365&lt;1,4,5),FALSE),0)</f>
        <v>-148.96129499235778</v>
      </c>
      <c r="AF204" s="113">
        <f>-IF($X204&lt;0,$X204*(1-VLOOKUP($AB204,$AH$15:$AM$21,6,FALSE))*VLOOKUP($AB204,$AH$15:$AM$21,5,FALSE),0)</f>
        <v>0</v>
      </c>
    </row>
    <row r="205" spans="1:32" ht="15.75" x14ac:dyDescent="0.25">
      <c r="A205" s="162">
        <v>2018</v>
      </c>
      <c r="B205" s="162" t="s">
        <v>169</v>
      </c>
      <c r="C205" s="162">
        <v>545</v>
      </c>
      <c r="D205" s="162" t="s">
        <v>163</v>
      </c>
      <c r="E205" s="163">
        <v>42221</v>
      </c>
      <c r="F205" s="163">
        <v>43157</v>
      </c>
      <c r="G205" s="163">
        <v>43159</v>
      </c>
      <c r="H205" s="162" t="s">
        <v>24</v>
      </c>
      <c r="I205" s="162" t="s">
        <v>29</v>
      </c>
      <c r="J205" s="162" t="s">
        <v>26</v>
      </c>
      <c r="K205" s="218">
        <v>4395604.3956044</v>
      </c>
      <c r="L205" s="162" t="s">
        <v>24</v>
      </c>
      <c r="M205" s="162" t="s">
        <v>25</v>
      </c>
      <c r="N205" s="162" t="s">
        <v>36</v>
      </c>
      <c r="O205" s="217">
        <v>-5000000</v>
      </c>
      <c r="P205" s="162" t="s">
        <v>37</v>
      </c>
      <c r="Q205" s="164">
        <v>1.1375</v>
      </c>
      <c r="R205" s="164">
        <v>0.94799999999999995</v>
      </c>
      <c r="S205" s="218"/>
      <c r="T205" s="218">
        <v>0</v>
      </c>
      <c r="U205" s="162"/>
      <c r="V205" s="164">
        <v>1.1203000000000001</v>
      </c>
      <c r="W205" s="164">
        <v>1.1526282846209508</v>
      </c>
      <c r="X205" s="217">
        <v>-226311.34708859239</v>
      </c>
      <c r="Y205" s="261"/>
      <c r="Z205" s="218">
        <v>0</v>
      </c>
      <c r="AA205" s="217">
        <v>-226311.34708859239</v>
      </c>
      <c r="AB205" s="101">
        <v>23</v>
      </c>
      <c r="AC205" s="162" t="s">
        <v>31</v>
      </c>
      <c r="AD205" s="96"/>
      <c r="AE205" s="113">
        <f>-IF($X205&gt;0,$X205*(1-VLOOKUP($D205,$AH$24:$AM$35,6,FALSE))*VLOOKUP($D205,$AH$24:$AM$35,IF(($G205-$B$2)/365&lt;1,4,5),FALSE),0)</f>
        <v>0</v>
      </c>
      <c r="AF205" s="113">
        <f>-IF($X205&lt;0,$X205*(1-VLOOKUP($AB205,$AH$15:$AM$21,6,FALSE))*VLOOKUP($AB205,$AH$15:$AM$21,5,FALSE),0)</f>
        <v>18738.579538935453</v>
      </c>
    </row>
    <row r="206" spans="1:32" ht="15.75" x14ac:dyDescent="0.25">
      <c r="A206" s="162">
        <v>2018</v>
      </c>
      <c r="B206" s="162" t="s">
        <v>170</v>
      </c>
      <c r="C206" s="162">
        <v>546</v>
      </c>
      <c r="D206" s="162" t="s">
        <v>163</v>
      </c>
      <c r="E206" s="163">
        <v>42221</v>
      </c>
      <c r="F206" s="163">
        <v>43187</v>
      </c>
      <c r="G206" s="163">
        <v>43189</v>
      </c>
      <c r="H206" s="162" t="s">
        <v>30</v>
      </c>
      <c r="I206" s="162" t="s">
        <v>25</v>
      </c>
      <c r="J206" s="162" t="s">
        <v>26</v>
      </c>
      <c r="K206" s="218">
        <v>4201680.6722689103</v>
      </c>
      <c r="L206" s="162" t="s">
        <v>30</v>
      </c>
      <c r="M206" s="162" t="s">
        <v>29</v>
      </c>
      <c r="N206" s="162" t="s">
        <v>36</v>
      </c>
      <c r="O206" s="217">
        <v>-5000000</v>
      </c>
      <c r="P206" s="162" t="s">
        <v>37</v>
      </c>
      <c r="Q206" s="164">
        <v>1.19</v>
      </c>
      <c r="R206" s="164">
        <v>0.94799999999999995</v>
      </c>
      <c r="S206" s="218"/>
      <c r="T206" s="218">
        <v>0</v>
      </c>
      <c r="U206" s="162"/>
      <c r="V206" s="164">
        <v>1.1203000000000001</v>
      </c>
      <c r="W206" s="164">
        <v>1.1541778526936648</v>
      </c>
      <c r="X206" s="218">
        <v>223317.62654397389</v>
      </c>
      <c r="Y206" s="261">
        <v>7025.6912170485593</v>
      </c>
      <c r="Z206" s="218">
        <v>0</v>
      </c>
      <c r="AA206" s="218">
        <v>223317.62654397389</v>
      </c>
      <c r="AB206" s="101">
        <v>23</v>
      </c>
      <c r="AC206" s="162" t="s">
        <v>31</v>
      </c>
      <c r="AD206" s="96"/>
      <c r="AE206" s="113">
        <f>-IF($X206&gt;0,$X206*(1-VLOOKUP($D206,$AH$24:$AM$35,6,FALSE))*VLOOKUP($D206,$AH$24:$AM$35,IF(($G206-$B$2)/365&lt;1,4,5),FALSE),0)</f>
        <v>-2666.4124609350483</v>
      </c>
      <c r="AF206" s="113">
        <f>-IF($X206&lt;0,$X206*(1-VLOOKUP($AB206,$AH$15:$AM$21,6,FALSE))*VLOOKUP($AB206,$AH$15:$AM$21,5,FALSE),0)</f>
        <v>0</v>
      </c>
    </row>
    <row r="207" spans="1:32" ht="15.75" x14ac:dyDescent="0.25">
      <c r="A207" s="162">
        <v>2018</v>
      </c>
      <c r="B207" s="162" t="s">
        <v>170</v>
      </c>
      <c r="C207" s="162">
        <v>547</v>
      </c>
      <c r="D207" s="162" t="s">
        <v>163</v>
      </c>
      <c r="E207" s="163">
        <v>42221</v>
      </c>
      <c r="F207" s="163">
        <v>43187</v>
      </c>
      <c r="G207" s="163">
        <v>43189</v>
      </c>
      <c r="H207" s="162" t="s">
        <v>30</v>
      </c>
      <c r="I207" s="162" t="s">
        <v>25</v>
      </c>
      <c r="J207" s="162" t="s">
        <v>26</v>
      </c>
      <c r="K207" s="218">
        <v>4395604.3956044</v>
      </c>
      <c r="L207" s="162" t="s">
        <v>30</v>
      </c>
      <c r="M207" s="162" t="s">
        <v>29</v>
      </c>
      <c r="N207" s="162" t="s">
        <v>36</v>
      </c>
      <c r="O207" s="217">
        <v>-5000000</v>
      </c>
      <c r="P207" s="162" t="s">
        <v>37</v>
      </c>
      <c r="Q207" s="164">
        <v>1.1375</v>
      </c>
      <c r="R207" s="164">
        <v>0.94799999999999995</v>
      </c>
      <c r="S207" s="218"/>
      <c r="T207" s="218">
        <v>0</v>
      </c>
      <c r="U207" s="162"/>
      <c r="V207" s="164">
        <v>1.1203000000000001</v>
      </c>
      <c r="W207" s="164">
        <v>1.1541778526936648</v>
      </c>
      <c r="X207" s="218">
        <v>13611.638715698846</v>
      </c>
      <c r="Y207" s="261"/>
      <c r="Z207" s="218">
        <v>0</v>
      </c>
      <c r="AA207" s="218">
        <v>13611.638715698846</v>
      </c>
      <c r="AB207" s="101">
        <v>23</v>
      </c>
      <c r="AC207" s="162" t="s">
        <v>31</v>
      </c>
      <c r="AD207" s="96"/>
      <c r="AE207" s="113">
        <f>-IF($X207&gt;0,$X207*(1-VLOOKUP($D207,$AH$24:$AM$35,6,FALSE))*VLOOKUP($D207,$AH$24:$AM$35,IF(($G207-$B$2)/365&lt;1,4,5),FALSE),0)</f>
        <v>-162.52296626544424</v>
      </c>
      <c r="AF207" s="113">
        <f>-IF($X207&lt;0,$X207*(1-VLOOKUP($AB207,$AH$15:$AM$21,6,FALSE))*VLOOKUP($AB207,$AH$15:$AM$21,5,FALSE),0)</f>
        <v>0</v>
      </c>
    </row>
    <row r="208" spans="1:32" ht="15.75" x14ac:dyDescent="0.25">
      <c r="A208" s="162">
        <v>2018</v>
      </c>
      <c r="B208" s="162" t="s">
        <v>170</v>
      </c>
      <c r="C208" s="162">
        <v>548</v>
      </c>
      <c r="D208" s="162" t="s">
        <v>163</v>
      </c>
      <c r="E208" s="163">
        <v>42221</v>
      </c>
      <c r="F208" s="163">
        <v>43187</v>
      </c>
      <c r="G208" s="163">
        <v>43189</v>
      </c>
      <c r="H208" s="162" t="s">
        <v>24</v>
      </c>
      <c r="I208" s="162" t="s">
        <v>29</v>
      </c>
      <c r="J208" s="162" t="s">
        <v>26</v>
      </c>
      <c r="K208" s="218">
        <v>4395604.3956044</v>
      </c>
      <c r="L208" s="162" t="s">
        <v>24</v>
      </c>
      <c r="M208" s="162" t="s">
        <v>25</v>
      </c>
      <c r="N208" s="162" t="s">
        <v>36</v>
      </c>
      <c r="O208" s="217">
        <v>-5000000</v>
      </c>
      <c r="P208" s="162" t="s">
        <v>37</v>
      </c>
      <c r="Q208" s="164">
        <v>1.1375</v>
      </c>
      <c r="R208" s="164">
        <v>0.94799999999999995</v>
      </c>
      <c r="S208" s="218"/>
      <c r="T208" s="218">
        <v>0</v>
      </c>
      <c r="U208" s="162"/>
      <c r="V208" s="164">
        <v>1.1203000000000001</v>
      </c>
      <c r="W208" s="164">
        <v>1.1541778526936648</v>
      </c>
      <c r="X208" s="217">
        <v>-229903.57404262418</v>
      </c>
      <c r="Y208" s="261"/>
      <c r="Z208" s="218">
        <v>0</v>
      </c>
      <c r="AA208" s="217">
        <v>-229903.57404262418</v>
      </c>
      <c r="AB208" s="101">
        <v>23</v>
      </c>
      <c r="AC208" s="162" t="s">
        <v>31</v>
      </c>
      <c r="AD208" s="96"/>
      <c r="AE208" s="113">
        <f>-IF($X208&gt;0,$X208*(1-VLOOKUP($D208,$AH$24:$AM$35,6,FALSE))*VLOOKUP($D208,$AH$24:$AM$35,IF(($G208-$B$2)/365&lt;1,4,5),FALSE),0)</f>
        <v>0</v>
      </c>
      <c r="AF208" s="113">
        <f t="shared" ref="AF208:AF209" si="2">-IF($X208&lt;0,$X208*(1-VLOOKUP($AB208,$AH$15:$AM$21,6,FALSE))*VLOOKUP($AB208,$AH$15:$AM$21,5,FALSE),0)</f>
        <v>19036.015930729285</v>
      </c>
    </row>
    <row r="209" spans="1:32" ht="15.75" x14ac:dyDescent="0.25">
      <c r="A209" s="162">
        <v>2018</v>
      </c>
      <c r="B209" s="162" t="s">
        <v>171</v>
      </c>
      <c r="C209" s="162">
        <v>549</v>
      </c>
      <c r="D209" s="162" t="s">
        <v>163</v>
      </c>
      <c r="E209" s="163">
        <v>42221</v>
      </c>
      <c r="F209" s="163">
        <v>43216</v>
      </c>
      <c r="G209" s="163">
        <v>43220</v>
      </c>
      <c r="H209" s="162" t="s">
        <v>30</v>
      </c>
      <c r="I209" s="162" t="s">
        <v>25</v>
      </c>
      <c r="J209" s="162" t="s">
        <v>26</v>
      </c>
      <c r="K209" s="218">
        <v>4201680.6722689103</v>
      </c>
      <c r="L209" s="162" t="s">
        <v>30</v>
      </c>
      <c r="M209" s="162" t="s">
        <v>29</v>
      </c>
      <c r="N209" s="162" t="s">
        <v>36</v>
      </c>
      <c r="O209" s="217">
        <v>-5000000</v>
      </c>
      <c r="P209" s="162" t="s">
        <v>37</v>
      </c>
      <c r="Q209" s="164">
        <v>1.19</v>
      </c>
      <c r="R209" s="164">
        <v>0.94799999999999995</v>
      </c>
      <c r="S209" s="218"/>
      <c r="T209" s="218">
        <v>0</v>
      </c>
      <c r="U209" s="162"/>
      <c r="V209" s="164">
        <v>1.1203000000000001</v>
      </c>
      <c r="W209" s="164">
        <v>1.1558496680640791</v>
      </c>
      <c r="X209" s="218">
        <v>230770.05173436814</v>
      </c>
      <c r="Y209" s="261">
        <v>12390.391173874785</v>
      </c>
      <c r="Z209" s="218">
        <v>0</v>
      </c>
      <c r="AA209" s="218">
        <v>230770.05173436814</v>
      </c>
      <c r="AB209" s="101">
        <v>23</v>
      </c>
      <c r="AC209" s="162" t="s">
        <v>31</v>
      </c>
      <c r="AD209" s="96"/>
      <c r="AE209" s="113">
        <f>-IF($X209&gt;0,$X209*(1-VLOOKUP($D209,$AH$24:$AM$35,6,FALSE))*VLOOKUP($D209,$AH$24:$AM$35,IF(($G209-$B$2)/365&lt;1,4,5),FALSE),0)</f>
        <v>-2755.3944177083554</v>
      </c>
      <c r="AF209" s="113">
        <f t="shared" si="2"/>
        <v>0</v>
      </c>
    </row>
    <row r="210" spans="1:32" ht="15.75" x14ac:dyDescent="0.25">
      <c r="A210" s="162">
        <v>2018</v>
      </c>
      <c r="B210" s="162" t="s">
        <v>171</v>
      </c>
      <c r="C210" s="162">
        <v>550</v>
      </c>
      <c r="D210" s="162" t="s">
        <v>163</v>
      </c>
      <c r="E210" s="163">
        <v>42221</v>
      </c>
      <c r="F210" s="163">
        <v>43216</v>
      </c>
      <c r="G210" s="163">
        <v>43220</v>
      </c>
      <c r="H210" s="162" t="s">
        <v>30</v>
      </c>
      <c r="I210" s="162" t="s">
        <v>25</v>
      </c>
      <c r="J210" s="162" t="s">
        <v>26</v>
      </c>
      <c r="K210" s="218">
        <v>4395604.3956044</v>
      </c>
      <c r="L210" s="162" t="s">
        <v>30</v>
      </c>
      <c r="M210" s="162" t="s">
        <v>29</v>
      </c>
      <c r="N210" s="162" t="s">
        <v>36</v>
      </c>
      <c r="O210" s="217">
        <v>-5000000</v>
      </c>
      <c r="P210" s="162" t="s">
        <v>37</v>
      </c>
      <c r="Q210" s="164">
        <v>1.1375</v>
      </c>
      <c r="R210" s="164">
        <v>0.94799999999999995</v>
      </c>
      <c r="S210" s="218"/>
      <c r="T210" s="218">
        <v>0</v>
      </c>
      <c r="U210" s="162"/>
      <c r="V210" s="164">
        <v>1.1203000000000001</v>
      </c>
      <c r="W210" s="164">
        <v>1.1558496680640791</v>
      </c>
      <c r="X210" s="218">
        <v>14773.309780117666</v>
      </c>
      <c r="Y210" s="261"/>
      <c r="Z210" s="218">
        <v>0</v>
      </c>
      <c r="AA210" s="218">
        <v>14773.309780117666</v>
      </c>
      <c r="AB210" s="101">
        <v>23</v>
      </c>
      <c r="AC210" s="162" t="s">
        <v>31</v>
      </c>
      <c r="AD210" s="96"/>
      <c r="AE210" s="113">
        <f>-IF($X210&gt;0,$X210*(1-VLOOKUP($D210,$AH$24:$AM$35,6,FALSE))*VLOOKUP($D210,$AH$24:$AM$35,IF(($G210-$B$2)/365&lt;1,4,5),FALSE),0)</f>
        <v>-176.39331877460495</v>
      </c>
      <c r="AF210" s="113">
        <f>-IF($X210&lt;0,$X210*(1-VLOOKUP($AB210,$AH$15:$AM$21,6,FALSE))*VLOOKUP($AB210,$AH$15:$AM$21,5,FALSE),0)</f>
        <v>0</v>
      </c>
    </row>
    <row r="211" spans="1:32" ht="15.75" x14ac:dyDescent="0.25">
      <c r="A211" s="162">
        <v>2018</v>
      </c>
      <c r="B211" s="162" t="s">
        <v>171</v>
      </c>
      <c r="C211" s="162">
        <v>551</v>
      </c>
      <c r="D211" s="162" t="s">
        <v>163</v>
      </c>
      <c r="E211" s="163">
        <v>42221</v>
      </c>
      <c r="F211" s="163">
        <v>43216</v>
      </c>
      <c r="G211" s="163">
        <v>43220</v>
      </c>
      <c r="H211" s="162" t="s">
        <v>24</v>
      </c>
      <c r="I211" s="162" t="s">
        <v>29</v>
      </c>
      <c r="J211" s="162" t="s">
        <v>26</v>
      </c>
      <c r="K211" s="218">
        <v>4395604.3956044</v>
      </c>
      <c r="L211" s="162" t="s">
        <v>24</v>
      </c>
      <c r="M211" s="162" t="s">
        <v>25</v>
      </c>
      <c r="N211" s="162" t="s">
        <v>36</v>
      </c>
      <c r="O211" s="217">
        <v>-5000000</v>
      </c>
      <c r="P211" s="162" t="s">
        <v>37</v>
      </c>
      <c r="Q211" s="164">
        <v>1.1375</v>
      </c>
      <c r="R211" s="164">
        <v>0.94799999999999995</v>
      </c>
      <c r="S211" s="218"/>
      <c r="T211" s="218">
        <v>0</v>
      </c>
      <c r="U211" s="162"/>
      <c r="V211" s="164">
        <v>1.1203000000000001</v>
      </c>
      <c r="W211" s="164">
        <v>1.1558496680640791</v>
      </c>
      <c r="X211" s="217">
        <v>-233152.97034061103</v>
      </c>
      <c r="Y211" s="261"/>
      <c r="Z211" s="218">
        <v>0</v>
      </c>
      <c r="AA211" s="217">
        <v>-233152.97034061103</v>
      </c>
      <c r="AB211" s="101">
        <v>23</v>
      </c>
      <c r="AC211" s="162" t="s">
        <v>31</v>
      </c>
      <c r="AD211" s="96"/>
      <c r="AE211" s="113">
        <f>-IF($X211&gt;0,$X211*(1-VLOOKUP($D211,$AH$24:$AM$35,6,FALSE))*VLOOKUP($D211,$AH$24:$AM$35,IF(($G211-$B$2)/365&lt;1,4,5),FALSE),0)</f>
        <v>0</v>
      </c>
      <c r="AF211" s="113">
        <f>-IF($X211&lt;0,$X211*(1-VLOOKUP($AB211,$AH$15:$AM$21,6,FALSE))*VLOOKUP($AB211,$AH$15:$AM$21,5,FALSE),0)</f>
        <v>19305.065944202594</v>
      </c>
    </row>
    <row r="212" spans="1:32" ht="15.75" x14ac:dyDescent="0.25">
      <c r="A212" s="162">
        <v>2018</v>
      </c>
      <c r="B212" s="162" t="s">
        <v>172</v>
      </c>
      <c r="C212" s="162">
        <v>552</v>
      </c>
      <c r="D212" s="162" t="s">
        <v>163</v>
      </c>
      <c r="E212" s="163">
        <v>42221</v>
      </c>
      <c r="F212" s="163">
        <v>43249</v>
      </c>
      <c r="G212" s="163">
        <v>43251</v>
      </c>
      <c r="H212" s="162" t="s">
        <v>30</v>
      </c>
      <c r="I212" s="162" t="s">
        <v>25</v>
      </c>
      <c r="J212" s="162" t="s">
        <v>26</v>
      </c>
      <c r="K212" s="218">
        <v>4201680.6722689103</v>
      </c>
      <c r="L212" s="162" t="s">
        <v>30</v>
      </c>
      <c r="M212" s="162" t="s">
        <v>29</v>
      </c>
      <c r="N212" s="162" t="s">
        <v>36</v>
      </c>
      <c r="O212" s="217">
        <v>-5000000</v>
      </c>
      <c r="P212" s="162" t="s">
        <v>37</v>
      </c>
      <c r="Q212" s="164">
        <v>1.19</v>
      </c>
      <c r="R212" s="164">
        <v>0.94799999999999995</v>
      </c>
      <c r="S212" s="218"/>
      <c r="T212" s="218">
        <v>0</v>
      </c>
      <c r="U212" s="162"/>
      <c r="V212" s="164">
        <v>1.1203000000000001</v>
      </c>
      <c r="W212" s="164">
        <v>1.1575261205766023</v>
      </c>
      <c r="X212" s="218">
        <v>238690.58054115879</v>
      </c>
      <c r="Y212" s="261">
        <v>17800.524665413395</v>
      </c>
      <c r="Z212" s="218">
        <v>0</v>
      </c>
      <c r="AA212" s="218">
        <v>238690.58054115879</v>
      </c>
      <c r="AB212" s="101">
        <v>23</v>
      </c>
      <c r="AC212" s="162" t="s">
        <v>31</v>
      </c>
      <c r="AD212" s="96"/>
      <c r="AE212" s="113">
        <f>-IF($X212&gt;0,$X212*(1-VLOOKUP($D212,$AH$24:$AM$35,6,FALSE))*VLOOKUP($D212,$AH$24:$AM$35,IF(($G212-$B$2)/365&lt;1,4,5),FALSE),0)</f>
        <v>-2849.9655316614362</v>
      </c>
      <c r="AF212" s="113">
        <f>-IF($X212&lt;0,$X212*(1-VLOOKUP($AB212,$AH$15:$AM$21,6,FALSE))*VLOOKUP($AB212,$AH$15:$AM$21,5,FALSE),0)</f>
        <v>0</v>
      </c>
    </row>
    <row r="213" spans="1:32" ht="15.75" x14ac:dyDescent="0.25">
      <c r="A213" s="162">
        <v>2018</v>
      </c>
      <c r="B213" s="162" t="s">
        <v>172</v>
      </c>
      <c r="C213" s="162">
        <v>553</v>
      </c>
      <c r="D213" s="162" t="s">
        <v>163</v>
      </c>
      <c r="E213" s="163">
        <v>42221</v>
      </c>
      <c r="F213" s="163">
        <v>43249</v>
      </c>
      <c r="G213" s="163">
        <v>43251</v>
      </c>
      <c r="H213" s="162" t="s">
        <v>30</v>
      </c>
      <c r="I213" s="162" t="s">
        <v>25</v>
      </c>
      <c r="J213" s="162" t="s">
        <v>26</v>
      </c>
      <c r="K213" s="218">
        <v>4395604.3956044</v>
      </c>
      <c r="L213" s="162" t="s">
        <v>30</v>
      </c>
      <c r="M213" s="162" t="s">
        <v>29</v>
      </c>
      <c r="N213" s="162" t="s">
        <v>36</v>
      </c>
      <c r="O213" s="217">
        <v>-5000000</v>
      </c>
      <c r="P213" s="162" t="s">
        <v>37</v>
      </c>
      <c r="Q213" s="164">
        <v>1.1375</v>
      </c>
      <c r="R213" s="164">
        <v>0.94799999999999995</v>
      </c>
      <c r="S213" s="218"/>
      <c r="T213" s="218">
        <v>0</v>
      </c>
      <c r="U213" s="162"/>
      <c r="V213" s="164">
        <v>1.1203000000000001</v>
      </c>
      <c r="W213" s="164">
        <v>1.1575261205766023</v>
      </c>
      <c r="X213" s="218">
        <v>16093.691113306944</v>
      </c>
      <c r="Y213" s="261"/>
      <c r="Z213" s="218">
        <v>0</v>
      </c>
      <c r="AA213" s="218">
        <v>16093.691113306944</v>
      </c>
      <c r="AB213" s="101">
        <v>23</v>
      </c>
      <c r="AC213" s="162" t="s">
        <v>31</v>
      </c>
      <c r="AD213" s="96"/>
      <c r="AE213" s="113">
        <f>-IF($X213&gt;0,$X213*(1-VLOOKUP($D213,$AH$24:$AM$35,6,FALSE))*VLOOKUP($D213,$AH$24:$AM$35,IF(($G213-$B$2)/365&lt;1,4,5),FALSE),0)</f>
        <v>-192.15867189288491</v>
      </c>
      <c r="AF213" s="113">
        <f>-IF($X213&lt;0,$X213*(1-VLOOKUP($AB213,$AH$15:$AM$21,6,FALSE))*VLOOKUP($AB213,$AH$15:$AM$21,5,FALSE),0)</f>
        <v>0</v>
      </c>
    </row>
    <row r="214" spans="1:32" ht="15.75" x14ac:dyDescent="0.25">
      <c r="A214" s="162">
        <v>2018</v>
      </c>
      <c r="B214" s="162" t="s">
        <v>172</v>
      </c>
      <c r="C214" s="162">
        <v>554</v>
      </c>
      <c r="D214" s="162" t="s">
        <v>163</v>
      </c>
      <c r="E214" s="163">
        <v>42221</v>
      </c>
      <c r="F214" s="163">
        <v>43249</v>
      </c>
      <c r="G214" s="163">
        <v>43251</v>
      </c>
      <c r="H214" s="162" t="s">
        <v>24</v>
      </c>
      <c r="I214" s="162" t="s">
        <v>29</v>
      </c>
      <c r="J214" s="162" t="s">
        <v>26</v>
      </c>
      <c r="K214" s="218">
        <v>4395604.3956044</v>
      </c>
      <c r="L214" s="162" t="s">
        <v>24</v>
      </c>
      <c r="M214" s="162" t="s">
        <v>25</v>
      </c>
      <c r="N214" s="162" t="s">
        <v>36</v>
      </c>
      <c r="O214" s="217">
        <v>-5000000</v>
      </c>
      <c r="P214" s="162" t="s">
        <v>37</v>
      </c>
      <c r="Q214" s="164">
        <v>1.1375</v>
      </c>
      <c r="R214" s="164">
        <v>0.94799999999999995</v>
      </c>
      <c r="S214" s="218"/>
      <c r="T214" s="218">
        <v>0</v>
      </c>
      <c r="U214" s="162"/>
      <c r="V214" s="164">
        <v>1.1203000000000001</v>
      </c>
      <c r="W214" s="164">
        <v>1.1575261205766023</v>
      </c>
      <c r="X214" s="217">
        <v>-236983.74698905234</v>
      </c>
      <c r="Y214" s="261"/>
      <c r="Z214" s="218">
        <v>0</v>
      </c>
      <c r="AA214" s="217">
        <v>-236983.74698905234</v>
      </c>
      <c r="AB214" s="101">
        <v>23</v>
      </c>
      <c r="AC214" s="162" t="s">
        <v>31</v>
      </c>
      <c r="AD214" s="96"/>
      <c r="AE214" s="113">
        <f>-IF($X214&gt;0,$X214*(1-VLOOKUP($D214,$AH$24:$AM$35,6,FALSE))*VLOOKUP($D214,$AH$24:$AM$35,IF(($G214-$B$2)/365&lt;1,4,5),FALSE),0)</f>
        <v>0</v>
      </c>
      <c r="AF214" s="113">
        <f>-IF($X214&lt;0,$X214*(1-VLOOKUP($AB214,$AH$15:$AM$21,6,FALSE))*VLOOKUP($AB214,$AH$15:$AM$21,5,FALSE),0)</f>
        <v>19622.254250693532</v>
      </c>
    </row>
    <row r="215" spans="1:32" ht="15.75" x14ac:dyDescent="0.25">
      <c r="A215" s="162">
        <v>2018</v>
      </c>
      <c r="B215" s="162" t="s">
        <v>173</v>
      </c>
      <c r="C215" s="162">
        <v>555</v>
      </c>
      <c r="D215" s="162" t="s">
        <v>163</v>
      </c>
      <c r="E215" s="163">
        <v>42221</v>
      </c>
      <c r="F215" s="163">
        <v>43278</v>
      </c>
      <c r="G215" s="163">
        <v>43280</v>
      </c>
      <c r="H215" s="162" t="s">
        <v>30</v>
      </c>
      <c r="I215" s="162" t="s">
        <v>25</v>
      </c>
      <c r="J215" s="162" t="s">
        <v>26</v>
      </c>
      <c r="K215" s="218">
        <v>4201680.6722689103</v>
      </c>
      <c r="L215" s="162" t="s">
        <v>30</v>
      </c>
      <c r="M215" s="162" t="s">
        <v>29</v>
      </c>
      <c r="N215" s="162" t="s">
        <v>36</v>
      </c>
      <c r="O215" s="217">
        <v>-5000000</v>
      </c>
      <c r="P215" s="162" t="s">
        <v>37</v>
      </c>
      <c r="Q215" s="164">
        <v>1.19</v>
      </c>
      <c r="R215" s="164">
        <v>0.94799999999999995</v>
      </c>
      <c r="S215" s="218"/>
      <c r="T215" s="218">
        <v>0</v>
      </c>
      <c r="U215" s="162"/>
      <c r="V215" s="164">
        <v>1.1203000000000001</v>
      </c>
      <c r="W215" s="164">
        <v>1.15912451941855</v>
      </c>
      <c r="X215" s="218">
        <v>245789.78171070394</v>
      </c>
      <c r="Y215" s="261">
        <v>22932.776942600874</v>
      </c>
      <c r="Z215" s="218">
        <v>0</v>
      </c>
      <c r="AA215" s="218">
        <v>245789.78171070394</v>
      </c>
      <c r="AB215" s="101">
        <v>23</v>
      </c>
      <c r="AC215" s="162" t="s">
        <v>31</v>
      </c>
      <c r="AD215" s="96"/>
      <c r="AE215" s="113">
        <f>-IF($X215&gt;0,$X215*(1-VLOOKUP($D215,$AH$24:$AM$35,6,FALSE))*VLOOKUP($D215,$AH$24:$AM$35,IF(($G215-$B$2)/365&lt;1,4,5),FALSE),0)</f>
        <v>-2934.729993625805</v>
      </c>
      <c r="AF215" s="113">
        <f>-IF($X215&lt;0,$X215*(1-VLOOKUP($AB215,$AH$15:$AM$21,6,FALSE))*VLOOKUP($AB215,$AH$15:$AM$21,5,FALSE),0)</f>
        <v>0</v>
      </c>
    </row>
    <row r="216" spans="1:32" ht="15.75" x14ac:dyDescent="0.25">
      <c r="A216" s="162">
        <v>2018</v>
      </c>
      <c r="B216" s="162" t="s">
        <v>173</v>
      </c>
      <c r="C216" s="162">
        <v>556</v>
      </c>
      <c r="D216" s="162" t="s">
        <v>163</v>
      </c>
      <c r="E216" s="163">
        <v>42221</v>
      </c>
      <c r="F216" s="163">
        <v>43278</v>
      </c>
      <c r="G216" s="163">
        <v>43280</v>
      </c>
      <c r="H216" s="162" t="s">
        <v>30</v>
      </c>
      <c r="I216" s="162" t="s">
        <v>25</v>
      </c>
      <c r="J216" s="162" t="s">
        <v>26</v>
      </c>
      <c r="K216" s="218">
        <v>4395604.3956044</v>
      </c>
      <c r="L216" s="162" t="s">
        <v>30</v>
      </c>
      <c r="M216" s="162" t="s">
        <v>29</v>
      </c>
      <c r="N216" s="162" t="s">
        <v>36</v>
      </c>
      <c r="O216" s="217">
        <v>-5000000</v>
      </c>
      <c r="P216" s="162" t="s">
        <v>37</v>
      </c>
      <c r="Q216" s="164">
        <v>1.1375</v>
      </c>
      <c r="R216" s="164">
        <v>0.94799999999999995</v>
      </c>
      <c r="S216" s="218"/>
      <c r="T216" s="218">
        <v>0</v>
      </c>
      <c r="U216" s="162"/>
      <c r="V216" s="164">
        <v>1.1203000000000001</v>
      </c>
      <c r="W216" s="164">
        <v>1.15912451941855</v>
      </c>
      <c r="X216" s="218">
        <v>17313.457160823742</v>
      </c>
      <c r="Y216" s="261"/>
      <c r="Z216" s="218">
        <v>0</v>
      </c>
      <c r="AA216" s="218">
        <v>17313.457160823742</v>
      </c>
      <c r="AB216" s="101">
        <v>23</v>
      </c>
      <c r="AC216" s="162" t="s">
        <v>31</v>
      </c>
      <c r="AD216" s="96"/>
      <c r="AE216" s="113">
        <f>-IF($X216&gt;0,$X216*(1-VLOOKUP($D216,$AH$24:$AM$35,6,FALSE))*VLOOKUP($D216,$AH$24:$AM$35,IF(($G216-$B$2)/365&lt;1,4,5),FALSE),0)</f>
        <v>-206.7226785002355</v>
      </c>
      <c r="AF216" s="113">
        <f>-IF($X216&lt;0,$X216*(1-VLOOKUP($AB216,$AH$15:$AM$21,6,FALSE))*VLOOKUP($AB216,$AH$15:$AM$21,5,FALSE),0)</f>
        <v>0</v>
      </c>
    </row>
    <row r="217" spans="1:32" ht="15.75" x14ac:dyDescent="0.25">
      <c r="A217" s="162">
        <v>2018</v>
      </c>
      <c r="B217" s="162" t="s">
        <v>173</v>
      </c>
      <c r="C217" s="162">
        <v>557</v>
      </c>
      <c r="D217" s="162" t="s">
        <v>163</v>
      </c>
      <c r="E217" s="163">
        <v>42221</v>
      </c>
      <c r="F217" s="163">
        <v>43278</v>
      </c>
      <c r="G217" s="163">
        <v>43280</v>
      </c>
      <c r="H217" s="162" t="s">
        <v>24</v>
      </c>
      <c r="I217" s="162" t="s">
        <v>29</v>
      </c>
      <c r="J217" s="162" t="s">
        <v>26</v>
      </c>
      <c r="K217" s="218">
        <v>4395604.3956044</v>
      </c>
      <c r="L217" s="162" t="s">
        <v>24</v>
      </c>
      <c r="M217" s="162" t="s">
        <v>25</v>
      </c>
      <c r="N217" s="162" t="s">
        <v>36</v>
      </c>
      <c r="O217" s="217">
        <v>-5000000</v>
      </c>
      <c r="P217" s="162" t="s">
        <v>37</v>
      </c>
      <c r="Q217" s="164">
        <v>1.1375</v>
      </c>
      <c r="R217" s="164">
        <v>0.94799999999999995</v>
      </c>
      <c r="S217" s="218"/>
      <c r="T217" s="218">
        <v>0</v>
      </c>
      <c r="U217" s="162"/>
      <c r="V217" s="164">
        <v>1.1203000000000001</v>
      </c>
      <c r="W217" s="164">
        <v>1.15912451941855</v>
      </c>
      <c r="X217" s="217">
        <v>-240170.46192892682</v>
      </c>
      <c r="Y217" s="261"/>
      <c r="Z217" s="218">
        <v>0</v>
      </c>
      <c r="AA217" s="217">
        <v>-240170.46192892682</v>
      </c>
      <c r="AB217" s="101">
        <v>23</v>
      </c>
      <c r="AC217" s="162" t="s">
        <v>31</v>
      </c>
      <c r="AD217" s="96"/>
      <c r="AE217" s="113">
        <f>-IF($X217&gt;0,$X217*(1-VLOOKUP($D217,$AH$24:$AM$35,6,FALSE))*VLOOKUP($D217,$AH$24:$AM$35,IF(($G217-$B$2)/365&lt;1,4,5),FALSE),0)</f>
        <v>0</v>
      </c>
      <c r="AF217" s="113">
        <f>-IF($X217&lt;0,$X217*(1-VLOOKUP($AB217,$AH$15:$AM$21,6,FALSE))*VLOOKUP($AB217,$AH$15:$AM$21,5,FALSE),0)</f>
        <v>19886.114247715141</v>
      </c>
    </row>
    <row r="218" spans="1:32" ht="15.75" x14ac:dyDescent="0.25">
      <c r="A218" s="162">
        <v>2018</v>
      </c>
      <c r="B218" s="162" t="s">
        <v>174</v>
      </c>
      <c r="C218" s="162">
        <v>558</v>
      </c>
      <c r="D218" s="162" t="s">
        <v>163</v>
      </c>
      <c r="E218" s="163">
        <v>42221</v>
      </c>
      <c r="F218" s="163">
        <v>43308</v>
      </c>
      <c r="G218" s="163">
        <v>43312</v>
      </c>
      <c r="H218" s="162" t="s">
        <v>30</v>
      </c>
      <c r="I218" s="162" t="s">
        <v>25</v>
      </c>
      <c r="J218" s="162" t="s">
        <v>26</v>
      </c>
      <c r="K218" s="218">
        <v>4201680.6722689103</v>
      </c>
      <c r="L218" s="162" t="s">
        <v>30</v>
      </c>
      <c r="M218" s="162" t="s">
        <v>29</v>
      </c>
      <c r="N218" s="162" t="s">
        <v>36</v>
      </c>
      <c r="O218" s="217">
        <v>-5000000</v>
      </c>
      <c r="P218" s="162" t="s">
        <v>37</v>
      </c>
      <c r="Q218" s="164">
        <v>1.19</v>
      </c>
      <c r="R218" s="164">
        <v>0.94799999999999995</v>
      </c>
      <c r="S218" s="218"/>
      <c r="T218" s="218">
        <v>0</v>
      </c>
      <c r="U218" s="162"/>
      <c r="V218" s="164">
        <v>1.1203000000000001</v>
      </c>
      <c r="W218" s="164">
        <v>1.1609682116913835</v>
      </c>
      <c r="X218" s="218">
        <v>253398.5099116441</v>
      </c>
      <c r="Y218" s="261">
        <v>28850.98905714674</v>
      </c>
      <c r="Z218" s="218">
        <v>0</v>
      </c>
      <c r="AA218" s="218">
        <v>253398.5099116441</v>
      </c>
      <c r="AB218" s="101">
        <v>23</v>
      </c>
      <c r="AC218" s="162" t="s">
        <v>31</v>
      </c>
      <c r="AD218" s="96"/>
      <c r="AE218" s="113">
        <f>-IF($X218&gt;0,$X218*(1-VLOOKUP($D218,$AH$24:$AM$35,6,FALSE))*VLOOKUP($D218,$AH$24:$AM$35,IF(($G218-$B$2)/365&lt;1,4,5),FALSE),0)</f>
        <v>-3025.5782083450304</v>
      </c>
      <c r="AF218" s="113">
        <f>-IF($X218&lt;0,$X218*(1-VLOOKUP($AB218,$AH$15:$AM$21,6,FALSE))*VLOOKUP($AB218,$AH$15:$AM$21,5,FALSE),0)</f>
        <v>0</v>
      </c>
    </row>
    <row r="219" spans="1:32" ht="15.75" x14ac:dyDescent="0.25">
      <c r="A219" s="162">
        <v>2018</v>
      </c>
      <c r="B219" s="162" t="s">
        <v>174</v>
      </c>
      <c r="C219" s="162">
        <v>559</v>
      </c>
      <c r="D219" s="162" t="s">
        <v>163</v>
      </c>
      <c r="E219" s="163">
        <v>42221</v>
      </c>
      <c r="F219" s="163">
        <v>43308</v>
      </c>
      <c r="G219" s="163">
        <v>43312</v>
      </c>
      <c r="H219" s="162" t="s">
        <v>30</v>
      </c>
      <c r="I219" s="162" t="s">
        <v>25</v>
      </c>
      <c r="J219" s="162" t="s">
        <v>26</v>
      </c>
      <c r="K219" s="218">
        <v>4395604.3956044</v>
      </c>
      <c r="L219" s="162" t="s">
        <v>30</v>
      </c>
      <c r="M219" s="162" t="s">
        <v>29</v>
      </c>
      <c r="N219" s="162" t="s">
        <v>36</v>
      </c>
      <c r="O219" s="217">
        <v>-5000000</v>
      </c>
      <c r="P219" s="162" t="s">
        <v>37</v>
      </c>
      <c r="Q219" s="164">
        <v>1.1375</v>
      </c>
      <c r="R219" s="164">
        <v>0.94799999999999995</v>
      </c>
      <c r="S219" s="218"/>
      <c r="T219" s="218">
        <v>0</v>
      </c>
      <c r="U219" s="162"/>
      <c r="V219" s="164">
        <v>1.1203000000000001</v>
      </c>
      <c r="W219" s="164">
        <v>1.1609682116913835</v>
      </c>
      <c r="X219" s="218">
        <v>18651.079977630878</v>
      </c>
      <c r="Y219" s="261"/>
      <c r="Z219" s="218">
        <v>0</v>
      </c>
      <c r="AA219" s="218">
        <v>18651.079977630878</v>
      </c>
      <c r="AB219" s="101">
        <v>23</v>
      </c>
      <c r="AC219" s="162" t="s">
        <v>31</v>
      </c>
      <c r="AD219" s="96"/>
      <c r="AE219" s="113">
        <f>-IF($X219&gt;0,$X219*(1-VLOOKUP($D219,$AH$24:$AM$35,6,FALSE))*VLOOKUP($D219,$AH$24:$AM$35,IF(($G219-$B$2)/365&lt;1,4,5),FALSE),0)</f>
        <v>-222.69389493291268</v>
      </c>
      <c r="AF219" s="113">
        <f>-IF($X219&lt;0,$X219*(1-VLOOKUP($AB219,$AH$15:$AM$21,6,FALSE))*VLOOKUP($AB219,$AH$15:$AM$21,5,FALSE),0)</f>
        <v>0</v>
      </c>
    </row>
    <row r="220" spans="1:32" ht="15.75" x14ac:dyDescent="0.25">
      <c r="A220" s="162">
        <v>2018</v>
      </c>
      <c r="B220" s="162" t="s">
        <v>174</v>
      </c>
      <c r="C220" s="162">
        <v>560</v>
      </c>
      <c r="D220" s="162" t="s">
        <v>163</v>
      </c>
      <c r="E220" s="163">
        <v>42221</v>
      </c>
      <c r="F220" s="163">
        <v>43308</v>
      </c>
      <c r="G220" s="163">
        <v>43312</v>
      </c>
      <c r="H220" s="162" t="s">
        <v>24</v>
      </c>
      <c r="I220" s="162" t="s">
        <v>29</v>
      </c>
      <c r="J220" s="162" t="s">
        <v>26</v>
      </c>
      <c r="K220" s="218">
        <v>4395604.3956044</v>
      </c>
      <c r="L220" s="162" t="s">
        <v>24</v>
      </c>
      <c r="M220" s="162" t="s">
        <v>25</v>
      </c>
      <c r="N220" s="162" t="s">
        <v>36</v>
      </c>
      <c r="O220" s="217">
        <v>-5000000</v>
      </c>
      <c r="P220" s="162" t="s">
        <v>37</v>
      </c>
      <c r="Q220" s="164">
        <v>1.1375</v>
      </c>
      <c r="R220" s="164">
        <v>0.94799999999999995</v>
      </c>
      <c r="S220" s="218"/>
      <c r="T220" s="218">
        <v>0</v>
      </c>
      <c r="U220" s="162"/>
      <c r="V220" s="164">
        <v>1.1203000000000001</v>
      </c>
      <c r="W220" s="164">
        <v>1.1609682116913835</v>
      </c>
      <c r="X220" s="217">
        <v>-243198.60083212823</v>
      </c>
      <c r="Y220" s="261"/>
      <c r="Z220" s="218">
        <v>0</v>
      </c>
      <c r="AA220" s="217">
        <v>-243198.60083212823</v>
      </c>
      <c r="AB220" s="101">
        <v>23</v>
      </c>
      <c r="AC220" s="162" t="s">
        <v>31</v>
      </c>
      <c r="AD220" s="96"/>
      <c r="AE220" s="113">
        <f>-IF($X220&gt;0,$X220*(1-VLOOKUP($D220,$AH$24:$AM$35,6,FALSE))*VLOOKUP($D220,$AH$24:$AM$35,IF(($G220-$B$2)/365&lt;1,4,5),FALSE),0)</f>
        <v>0</v>
      </c>
      <c r="AF220" s="113">
        <f>-IF($X220&lt;0,$X220*(1-VLOOKUP($AB220,$AH$15:$AM$21,6,FALSE))*VLOOKUP($AB220,$AH$15:$AM$21,5,FALSE),0)</f>
        <v>20136.844148900218</v>
      </c>
    </row>
    <row r="221" spans="1:32" ht="15.75" x14ac:dyDescent="0.25">
      <c r="A221" s="162">
        <v>2018</v>
      </c>
      <c r="B221" s="162" t="s">
        <v>175</v>
      </c>
      <c r="C221" s="162">
        <v>561</v>
      </c>
      <c r="D221" s="162" t="s">
        <v>163</v>
      </c>
      <c r="E221" s="163">
        <v>42221</v>
      </c>
      <c r="F221" s="163">
        <v>43341</v>
      </c>
      <c r="G221" s="163">
        <v>43343</v>
      </c>
      <c r="H221" s="162" t="s">
        <v>30</v>
      </c>
      <c r="I221" s="162" t="s">
        <v>25</v>
      </c>
      <c r="J221" s="162" t="s">
        <v>26</v>
      </c>
      <c r="K221" s="218">
        <v>4201680.6722689103</v>
      </c>
      <c r="L221" s="162" t="s">
        <v>30</v>
      </c>
      <c r="M221" s="162" t="s">
        <v>29</v>
      </c>
      <c r="N221" s="162" t="s">
        <v>36</v>
      </c>
      <c r="O221" s="217">
        <v>-5000000</v>
      </c>
      <c r="P221" s="162" t="s">
        <v>37</v>
      </c>
      <c r="Q221" s="164">
        <v>1.19</v>
      </c>
      <c r="R221" s="164">
        <v>0.94799999999999995</v>
      </c>
      <c r="S221" s="218"/>
      <c r="T221" s="218">
        <v>0</v>
      </c>
      <c r="U221" s="162"/>
      <c r="V221" s="164">
        <v>1.1203000000000001</v>
      </c>
      <c r="W221" s="164">
        <v>1.1627593465080166</v>
      </c>
      <c r="X221" s="218">
        <v>261196.64656170929</v>
      </c>
      <c r="Y221" s="261">
        <v>34660.666798723105</v>
      </c>
      <c r="Z221" s="218">
        <v>0</v>
      </c>
      <c r="AA221" s="218">
        <v>261196.64656170929</v>
      </c>
      <c r="AB221" s="101">
        <v>23</v>
      </c>
      <c r="AC221" s="162" t="s">
        <v>31</v>
      </c>
      <c r="AD221" s="96"/>
      <c r="AE221" s="113">
        <f>-IF($X221&gt;0,$X221*(1-VLOOKUP($D221,$AH$24:$AM$35,6,FALSE))*VLOOKUP($D221,$AH$24:$AM$35,IF(($G221-$B$2)/365&lt;1,4,5),FALSE),0)</f>
        <v>-3118.6879599468093</v>
      </c>
      <c r="AF221" s="113">
        <f>-IF($X221&lt;0,$X221*(1-VLOOKUP($AB221,$AH$15:$AM$21,6,FALSE))*VLOOKUP($AB221,$AH$15:$AM$21,5,FALSE),0)</f>
        <v>0</v>
      </c>
    </row>
    <row r="222" spans="1:32" ht="15.75" x14ac:dyDescent="0.25">
      <c r="A222" s="162">
        <v>2018</v>
      </c>
      <c r="B222" s="162" t="s">
        <v>175</v>
      </c>
      <c r="C222" s="162">
        <v>562</v>
      </c>
      <c r="D222" s="162" t="s">
        <v>163</v>
      </c>
      <c r="E222" s="163">
        <v>42221</v>
      </c>
      <c r="F222" s="163">
        <v>43341</v>
      </c>
      <c r="G222" s="163">
        <v>43343</v>
      </c>
      <c r="H222" s="162" t="s">
        <v>30</v>
      </c>
      <c r="I222" s="162" t="s">
        <v>25</v>
      </c>
      <c r="J222" s="162" t="s">
        <v>26</v>
      </c>
      <c r="K222" s="218">
        <v>4395604.3956044</v>
      </c>
      <c r="L222" s="162" t="s">
        <v>30</v>
      </c>
      <c r="M222" s="162" t="s">
        <v>29</v>
      </c>
      <c r="N222" s="162" t="s">
        <v>36</v>
      </c>
      <c r="O222" s="217">
        <v>-5000000</v>
      </c>
      <c r="P222" s="162" t="s">
        <v>37</v>
      </c>
      <c r="Q222" s="164">
        <v>1.1375</v>
      </c>
      <c r="R222" s="164">
        <v>0.94799999999999995</v>
      </c>
      <c r="S222" s="218"/>
      <c r="T222" s="218">
        <v>0</v>
      </c>
      <c r="U222" s="162"/>
      <c r="V222" s="164">
        <v>1.1203000000000001</v>
      </c>
      <c r="W222" s="164">
        <v>1.1627593465080166</v>
      </c>
      <c r="X222" s="218">
        <v>20115.517982582525</v>
      </c>
      <c r="Y222" s="261"/>
      <c r="Z222" s="218">
        <v>0</v>
      </c>
      <c r="AA222" s="218">
        <v>20115.517982582525</v>
      </c>
      <c r="AB222" s="101">
        <v>23</v>
      </c>
      <c r="AC222" s="162" t="s">
        <v>31</v>
      </c>
      <c r="AD222" s="96"/>
      <c r="AE222" s="113">
        <f>-IF($X222&gt;0,$X222*(1-VLOOKUP($D222,$AH$24:$AM$35,6,FALSE))*VLOOKUP($D222,$AH$24:$AM$35,IF(($G222-$B$2)/365&lt;1,4,5),FALSE),0)</f>
        <v>-240.17928471203535</v>
      </c>
      <c r="AF222" s="113">
        <f>-IF($X222&lt;0,$X222*(1-VLOOKUP($AB222,$AH$15:$AM$21,6,FALSE))*VLOOKUP($AB222,$AH$15:$AM$21,5,FALSE),0)</f>
        <v>0</v>
      </c>
    </row>
    <row r="223" spans="1:32" ht="15.75" x14ac:dyDescent="0.25">
      <c r="A223" s="162">
        <v>2018</v>
      </c>
      <c r="B223" s="162" t="s">
        <v>175</v>
      </c>
      <c r="C223" s="162">
        <v>563</v>
      </c>
      <c r="D223" s="162" t="s">
        <v>163</v>
      </c>
      <c r="E223" s="163">
        <v>42221</v>
      </c>
      <c r="F223" s="163">
        <v>43341</v>
      </c>
      <c r="G223" s="163">
        <v>43343</v>
      </c>
      <c r="H223" s="162" t="s">
        <v>24</v>
      </c>
      <c r="I223" s="162" t="s">
        <v>29</v>
      </c>
      <c r="J223" s="162" t="s">
        <v>26</v>
      </c>
      <c r="K223" s="218">
        <v>4395604.3956044</v>
      </c>
      <c r="L223" s="162" t="s">
        <v>24</v>
      </c>
      <c r="M223" s="162" t="s">
        <v>25</v>
      </c>
      <c r="N223" s="162" t="s">
        <v>36</v>
      </c>
      <c r="O223" s="217">
        <v>-5000000</v>
      </c>
      <c r="P223" s="162" t="s">
        <v>37</v>
      </c>
      <c r="Q223" s="164">
        <v>1.1375</v>
      </c>
      <c r="R223" s="164">
        <v>0.94799999999999995</v>
      </c>
      <c r="S223" s="218"/>
      <c r="T223" s="218">
        <v>0</v>
      </c>
      <c r="U223" s="162"/>
      <c r="V223" s="164">
        <v>1.1203000000000001</v>
      </c>
      <c r="W223" s="164">
        <v>1.1627593465080166</v>
      </c>
      <c r="X223" s="217">
        <v>-246651.49774556872</v>
      </c>
      <c r="Y223" s="261"/>
      <c r="Z223" s="218">
        <v>0</v>
      </c>
      <c r="AA223" s="217">
        <v>-246651.49774556872</v>
      </c>
      <c r="AB223" s="101">
        <v>23</v>
      </c>
      <c r="AC223" s="162" t="s">
        <v>31</v>
      </c>
      <c r="AD223" s="96"/>
      <c r="AE223" s="113">
        <f>-IF($X223&gt;0,$X223*(1-VLOOKUP($D223,$AH$24:$AM$35,6,FALSE))*VLOOKUP($D223,$AH$24:$AM$35,IF(($G223-$B$2)/365&lt;1,4,5),FALSE),0)</f>
        <v>0</v>
      </c>
      <c r="AF223" s="113">
        <f>-IF($X223&lt;0,$X223*(1-VLOOKUP($AB223,$AH$15:$AM$21,6,FALSE))*VLOOKUP($AB223,$AH$15:$AM$21,5,FALSE),0)</f>
        <v>20422.744013333093</v>
      </c>
    </row>
    <row r="224" spans="1:32" ht="15.75" x14ac:dyDescent="0.25">
      <c r="A224" s="162">
        <v>2018</v>
      </c>
      <c r="B224" s="162" t="s">
        <v>176</v>
      </c>
      <c r="C224" s="162">
        <v>564</v>
      </c>
      <c r="D224" s="162" t="s">
        <v>163</v>
      </c>
      <c r="E224" s="163">
        <v>42221</v>
      </c>
      <c r="F224" s="163">
        <v>43369</v>
      </c>
      <c r="G224" s="163">
        <v>43371</v>
      </c>
      <c r="H224" s="162" t="s">
        <v>30</v>
      </c>
      <c r="I224" s="162" t="s">
        <v>25</v>
      </c>
      <c r="J224" s="162" t="s">
        <v>26</v>
      </c>
      <c r="K224" s="218">
        <v>4201680.6722689103</v>
      </c>
      <c r="L224" s="162" t="s">
        <v>30</v>
      </c>
      <c r="M224" s="162" t="s">
        <v>29</v>
      </c>
      <c r="N224" s="162" t="s">
        <v>36</v>
      </c>
      <c r="O224" s="217">
        <v>-5000000</v>
      </c>
      <c r="P224" s="162" t="s">
        <v>37</v>
      </c>
      <c r="Q224" s="164">
        <v>1.19</v>
      </c>
      <c r="R224" s="164">
        <v>0.94799999999999995</v>
      </c>
      <c r="S224" s="218"/>
      <c r="T224" s="218">
        <v>0</v>
      </c>
      <c r="U224" s="162"/>
      <c r="V224" s="164">
        <v>1.1203000000000001</v>
      </c>
      <c r="W224" s="164">
        <v>1.1644057669836643</v>
      </c>
      <c r="X224" s="218">
        <v>267977.23657229205</v>
      </c>
      <c r="Y224" s="261">
        <v>40017.483991846559</v>
      </c>
      <c r="Z224" s="218">
        <v>0</v>
      </c>
      <c r="AA224" s="218">
        <v>267977.23657229205</v>
      </c>
      <c r="AB224" s="101">
        <v>23</v>
      </c>
      <c r="AC224" s="162" t="s">
        <v>31</v>
      </c>
      <c r="AD224" s="96"/>
      <c r="AE224" s="113">
        <f>-IF($X224&gt;0,$X224*(1-VLOOKUP($D224,$AH$24:$AM$35,6,FALSE))*VLOOKUP($D224,$AH$24:$AM$35,IF(($G224-$B$2)/365&lt;1,4,5),FALSE),0)</f>
        <v>-3199.6482046731671</v>
      </c>
      <c r="AF224" s="113">
        <f>-IF($X224&lt;0,$X224*(1-VLOOKUP($AB224,$AH$15:$AM$21,6,FALSE))*VLOOKUP($AB224,$AH$15:$AM$21,5,FALSE),0)</f>
        <v>0</v>
      </c>
    </row>
    <row r="225" spans="1:32" ht="15.75" x14ac:dyDescent="0.25">
      <c r="A225" s="162">
        <v>2018</v>
      </c>
      <c r="B225" s="162" t="s">
        <v>176</v>
      </c>
      <c r="C225" s="162">
        <v>565</v>
      </c>
      <c r="D225" s="162" t="s">
        <v>163</v>
      </c>
      <c r="E225" s="163">
        <v>42221</v>
      </c>
      <c r="F225" s="163">
        <v>43369</v>
      </c>
      <c r="G225" s="163">
        <v>43371</v>
      </c>
      <c r="H225" s="162" t="s">
        <v>30</v>
      </c>
      <c r="I225" s="162" t="s">
        <v>25</v>
      </c>
      <c r="J225" s="162" t="s">
        <v>26</v>
      </c>
      <c r="K225" s="218">
        <v>4395604.3956044</v>
      </c>
      <c r="L225" s="162" t="s">
        <v>30</v>
      </c>
      <c r="M225" s="162" t="s">
        <v>29</v>
      </c>
      <c r="N225" s="162" t="s">
        <v>36</v>
      </c>
      <c r="O225" s="217">
        <v>-5000000</v>
      </c>
      <c r="P225" s="162" t="s">
        <v>37</v>
      </c>
      <c r="Q225" s="164">
        <v>1.1375</v>
      </c>
      <c r="R225" s="164">
        <v>0.94799999999999995</v>
      </c>
      <c r="S225" s="218"/>
      <c r="T225" s="218">
        <v>0</v>
      </c>
      <c r="U225" s="162"/>
      <c r="V225" s="164">
        <v>1.1203000000000001</v>
      </c>
      <c r="W225" s="164">
        <v>1.1644057669836643</v>
      </c>
      <c r="X225" s="218">
        <v>21421.862660194438</v>
      </c>
      <c r="Y225" s="261"/>
      <c r="Z225" s="218">
        <v>0</v>
      </c>
      <c r="AA225" s="218">
        <v>21421.862660194438</v>
      </c>
      <c r="AB225" s="101">
        <v>23</v>
      </c>
      <c r="AC225" s="162" t="s">
        <v>31</v>
      </c>
      <c r="AD225" s="96"/>
      <c r="AE225" s="113">
        <f>-IF($X225&gt;0,$X225*(1-VLOOKUP($D225,$AH$24:$AM$35,6,FALSE))*VLOOKUP($D225,$AH$24:$AM$35,IF(($G225-$B$2)/365&lt;1,4,5),FALSE),0)</f>
        <v>-255.77704016272159</v>
      </c>
      <c r="AF225" s="113">
        <f>-IF($X225&lt;0,$X225*(1-VLOOKUP($AB225,$AH$15:$AM$21,6,FALSE))*VLOOKUP($AB225,$AH$15:$AM$21,5,FALSE),0)</f>
        <v>0</v>
      </c>
    </row>
    <row r="226" spans="1:32" ht="15.75" x14ac:dyDescent="0.25">
      <c r="A226" s="162">
        <v>2018</v>
      </c>
      <c r="B226" s="162" t="s">
        <v>176</v>
      </c>
      <c r="C226" s="162">
        <v>566</v>
      </c>
      <c r="D226" s="162" t="s">
        <v>163</v>
      </c>
      <c r="E226" s="163">
        <v>42221</v>
      </c>
      <c r="F226" s="163">
        <v>43369</v>
      </c>
      <c r="G226" s="163">
        <v>43371</v>
      </c>
      <c r="H226" s="162" t="s">
        <v>24</v>
      </c>
      <c r="I226" s="162" t="s">
        <v>29</v>
      </c>
      <c r="J226" s="162" t="s">
        <v>26</v>
      </c>
      <c r="K226" s="218">
        <v>4395604.3956044</v>
      </c>
      <c r="L226" s="162" t="s">
        <v>24</v>
      </c>
      <c r="M226" s="162" t="s">
        <v>25</v>
      </c>
      <c r="N226" s="162" t="s">
        <v>36</v>
      </c>
      <c r="O226" s="217">
        <v>-5000000</v>
      </c>
      <c r="P226" s="162" t="s">
        <v>37</v>
      </c>
      <c r="Q226" s="164">
        <v>1.1375</v>
      </c>
      <c r="R226" s="164">
        <v>0.94799999999999995</v>
      </c>
      <c r="S226" s="218"/>
      <c r="T226" s="218">
        <v>0</v>
      </c>
      <c r="U226" s="162"/>
      <c r="V226" s="164">
        <v>1.1203000000000001</v>
      </c>
      <c r="W226" s="164">
        <v>1.1644057669836643</v>
      </c>
      <c r="X226" s="217">
        <v>-249381.61524063992</v>
      </c>
      <c r="Y226" s="261"/>
      <c r="Z226" s="218">
        <v>0</v>
      </c>
      <c r="AA226" s="217">
        <v>-249381.61524063992</v>
      </c>
      <c r="AB226" s="101">
        <v>23</v>
      </c>
      <c r="AC226" s="162" t="s">
        <v>31</v>
      </c>
      <c r="AD226" s="96"/>
      <c r="AE226" s="113">
        <f>-IF($X226&gt;0,$X226*(1-VLOOKUP($D226,$AH$24:$AM$35,6,FALSE))*VLOOKUP($D226,$AH$24:$AM$35,IF(($G226-$B$2)/365&lt;1,4,5),FALSE),0)</f>
        <v>0</v>
      </c>
      <c r="AF226" s="113">
        <f>-IF($X226&lt;0,$X226*(1-VLOOKUP($AB226,$AH$15:$AM$21,6,FALSE))*VLOOKUP($AB226,$AH$15:$AM$21,5,FALSE),0)</f>
        <v>20648.797741924984</v>
      </c>
    </row>
    <row r="227" spans="1:32" ht="15.75" x14ac:dyDescent="0.25">
      <c r="A227" s="162">
        <v>2018</v>
      </c>
      <c r="B227" s="162" t="s">
        <v>177</v>
      </c>
      <c r="C227" s="162">
        <v>567</v>
      </c>
      <c r="D227" s="162" t="s">
        <v>163</v>
      </c>
      <c r="E227" s="163">
        <v>42221</v>
      </c>
      <c r="F227" s="163">
        <v>43402</v>
      </c>
      <c r="G227" s="163">
        <v>43404</v>
      </c>
      <c r="H227" s="162" t="s">
        <v>30</v>
      </c>
      <c r="I227" s="162" t="s">
        <v>25</v>
      </c>
      <c r="J227" s="162" t="s">
        <v>26</v>
      </c>
      <c r="K227" s="218">
        <v>4201680.6722689103</v>
      </c>
      <c r="L227" s="162" t="s">
        <v>30</v>
      </c>
      <c r="M227" s="162" t="s">
        <v>29</v>
      </c>
      <c r="N227" s="162" t="s">
        <v>36</v>
      </c>
      <c r="O227" s="217">
        <v>-5000000</v>
      </c>
      <c r="P227" s="162" t="s">
        <v>37</v>
      </c>
      <c r="Q227" s="164">
        <v>1.19</v>
      </c>
      <c r="R227" s="164">
        <v>0.94799999999999995</v>
      </c>
      <c r="S227" s="218"/>
      <c r="T227" s="218">
        <v>0</v>
      </c>
      <c r="U227" s="162"/>
      <c r="V227" s="164">
        <v>1.1203000000000001</v>
      </c>
      <c r="W227" s="164">
        <v>1.1662733691732288</v>
      </c>
      <c r="X227" s="218">
        <v>276000.43827017467</v>
      </c>
      <c r="Y227" s="261">
        <v>46927.294353699021</v>
      </c>
      <c r="Z227" s="218">
        <v>0</v>
      </c>
      <c r="AA227" s="218">
        <v>276000.43827017467</v>
      </c>
      <c r="AB227" s="101">
        <v>23</v>
      </c>
      <c r="AC227" s="162" t="s">
        <v>31</v>
      </c>
      <c r="AD227" s="96"/>
      <c r="AE227" s="113">
        <f>-IF($X227&gt;0,$X227*(1-VLOOKUP($D227,$AH$24:$AM$35,6,FALSE))*VLOOKUP($D227,$AH$24:$AM$35,IF(($G227-$B$2)/365&lt;1,4,5),FALSE),0)</f>
        <v>-3295.4452329458854</v>
      </c>
      <c r="AF227" s="113">
        <f>-IF($X227&lt;0,$X227*(1-VLOOKUP($AB227,$AH$15:$AM$21,6,FALSE))*VLOOKUP($AB227,$AH$15:$AM$21,5,FALSE),0)</f>
        <v>0</v>
      </c>
    </row>
    <row r="228" spans="1:32" ht="15.75" x14ac:dyDescent="0.25">
      <c r="A228" s="162">
        <v>2018</v>
      </c>
      <c r="B228" s="162" t="s">
        <v>177</v>
      </c>
      <c r="C228" s="162">
        <v>568</v>
      </c>
      <c r="D228" s="162" t="s">
        <v>163</v>
      </c>
      <c r="E228" s="163">
        <v>42221</v>
      </c>
      <c r="F228" s="163">
        <v>43402</v>
      </c>
      <c r="G228" s="163">
        <v>43404</v>
      </c>
      <c r="H228" s="162" t="s">
        <v>30</v>
      </c>
      <c r="I228" s="162" t="s">
        <v>25</v>
      </c>
      <c r="J228" s="162" t="s">
        <v>26</v>
      </c>
      <c r="K228" s="218">
        <v>4395604.3956044</v>
      </c>
      <c r="L228" s="162" t="s">
        <v>30</v>
      </c>
      <c r="M228" s="162" t="s">
        <v>29</v>
      </c>
      <c r="N228" s="162" t="s">
        <v>36</v>
      </c>
      <c r="O228" s="217">
        <v>-5000000</v>
      </c>
      <c r="P228" s="162" t="s">
        <v>37</v>
      </c>
      <c r="Q228" s="164">
        <v>1.1375</v>
      </c>
      <c r="R228" s="164">
        <v>0.94799999999999995</v>
      </c>
      <c r="S228" s="218"/>
      <c r="T228" s="218">
        <v>0</v>
      </c>
      <c r="U228" s="162"/>
      <c r="V228" s="164">
        <v>1.1203000000000001</v>
      </c>
      <c r="W228" s="164">
        <v>1.1662733691732288</v>
      </c>
      <c r="X228" s="218">
        <v>23015.024548577338</v>
      </c>
      <c r="Y228" s="261"/>
      <c r="Z228" s="218">
        <v>0</v>
      </c>
      <c r="AA228" s="218">
        <v>23015.024548577338</v>
      </c>
      <c r="AB228" s="101">
        <v>23</v>
      </c>
      <c r="AC228" s="162" t="s">
        <v>31</v>
      </c>
      <c r="AD228" s="96"/>
      <c r="AE228" s="113">
        <f>-IF($X228&gt;0,$X228*(1-VLOOKUP($D228,$AH$24:$AM$35,6,FALSE))*VLOOKUP($D228,$AH$24:$AM$35,IF(($G228-$B$2)/365&lt;1,4,5),FALSE),0)</f>
        <v>-274.7993931100134</v>
      </c>
      <c r="AF228" s="113">
        <f>-IF($X228&lt;0,$X228*(1-VLOOKUP($AB228,$AH$15:$AM$21,6,FALSE))*VLOOKUP($AB228,$AH$15:$AM$21,5,FALSE),0)</f>
        <v>0</v>
      </c>
    </row>
    <row r="229" spans="1:32" ht="15.75" x14ac:dyDescent="0.25">
      <c r="A229" s="162">
        <v>2018</v>
      </c>
      <c r="B229" s="162" t="s">
        <v>177</v>
      </c>
      <c r="C229" s="162">
        <v>569</v>
      </c>
      <c r="D229" s="162" t="s">
        <v>163</v>
      </c>
      <c r="E229" s="163">
        <v>42221</v>
      </c>
      <c r="F229" s="163">
        <v>43402</v>
      </c>
      <c r="G229" s="163">
        <v>43404</v>
      </c>
      <c r="H229" s="162" t="s">
        <v>24</v>
      </c>
      <c r="I229" s="162" t="s">
        <v>29</v>
      </c>
      <c r="J229" s="162" t="s">
        <v>26</v>
      </c>
      <c r="K229" s="218">
        <v>4395604.3956044</v>
      </c>
      <c r="L229" s="162" t="s">
        <v>24</v>
      </c>
      <c r="M229" s="162" t="s">
        <v>25</v>
      </c>
      <c r="N229" s="162" t="s">
        <v>36</v>
      </c>
      <c r="O229" s="217">
        <v>-5000000</v>
      </c>
      <c r="P229" s="162" t="s">
        <v>37</v>
      </c>
      <c r="Q229" s="164">
        <v>1.1375</v>
      </c>
      <c r="R229" s="164">
        <v>0.94799999999999995</v>
      </c>
      <c r="S229" s="218"/>
      <c r="T229" s="218">
        <v>0</v>
      </c>
      <c r="U229" s="162"/>
      <c r="V229" s="164">
        <v>1.1203000000000001</v>
      </c>
      <c r="W229" s="164">
        <v>1.1662733691732288</v>
      </c>
      <c r="X229" s="217">
        <v>-252088.16846505299</v>
      </c>
      <c r="Y229" s="261"/>
      <c r="Z229" s="218">
        <v>0</v>
      </c>
      <c r="AA229" s="217">
        <v>-252088.16846505299</v>
      </c>
      <c r="AB229" s="101">
        <v>23</v>
      </c>
      <c r="AC229" s="162" t="s">
        <v>31</v>
      </c>
      <c r="AD229" s="96"/>
      <c r="AE229" s="113">
        <f>-IF($X229&gt;0,$X229*(1-VLOOKUP($D229,$AH$24:$AM$35,6,FALSE))*VLOOKUP($D229,$AH$24:$AM$35,IF(($G229-$B$2)/365&lt;1,4,5),FALSE),0)</f>
        <v>0</v>
      </c>
      <c r="AF229" s="113">
        <f>-IF($X229&lt;0,$X229*(1-VLOOKUP($AB229,$AH$15:$AM$21,6,FALSE))*VLOOKUP($AB229,$AH$15:$AM$21,5,FALSE),0)</f>
        <v>20872.900348906387</v>
      </c>
    </row>
    <row r="230" spans="1:32" ht="15.75" x14ac:dyDescent="0.25">
      <c r="A230" s="162">
        <v>2018</v>
      </c>
      <c r="B230" s="162" t="s">
        <v>178</v>
      </c>
      <c r="C230" s="162">
        <v>570</v>
      </c>
      <c r="D230" s="162" t="s">
        <v>163</v>
      </c>
      <c r="E230" s="163">
        <v>42221</v>
      </c>
      <c r="F230" s="163">
        <v>43432</v>
      </c>
      <c r="G230" s="163">
        <v>43434</v>
      </c>
      <c r="H230" s="162" t="s">
        <v>30</v>
      </c>
      <c r="I230" s="162" t="s">
        <v>25</v>
      </c>
      <c r="J230" s="162" t="s">
        <v>26</v>
      </c>
      <c r="K230" s="218">
        <v>4201680.6722689103</v>
      </c>
      <c r="L230" s="162" t="s">
        <v>30</v>
      </c>
      <c r="M230" s="162" t="s">
        <v>29</v>
      </c>
      <c r="N230" s="162" t="s">
        <v>36</v>
      </c>
      <c r="O230" s="217">
        <v>-5000000</v>
      </c>
      <c r="P230" s="162" t="s">
        <v>37</v>
      </c>
      <c r="Q230" s="164">
        <v>1.19</v>
      </c>
      <c r="R230" s="164">
        <v>0.94799999999999995</v>
      </c>
      <c r="S230" s="218"/>
      <c r="T230" s="218">
        <v>0</v>
      </c>
      <c r="U230" s="162"/>
      <c r="V230" s="164">
        <v>1.1203000000000001</v>
      </c>
      <c r="W230" s="164">
        <v>1.1679622328781953</v>
      </c>
      <c r="X230" s="218">
        <v>283184.37994869758</v>
      </c>
      <c r="Y230" s="261">
        <v>53109.002670694143</v>
      </c>
      <c r="Z230" s="218">
        <v>0</v>
      </c>
      <c r="AA230" s="218">
        <v>283184.37994869758</v>
      </c>
      <c r="AB230" s="101">
        <v>23</v>
      </c>
      <c r="AC230" s="162" t="s">
        <v>31</v>
      </c>
      <c r="AD230" s="96"/>
      <c r="AE230" s="113">
        <f>-IF($X230&gt;0,$X230*(1-VLOOKUP($D230,$AH$24:$AM$35,6,FALSE))*VLOOKUP($D230,$AH$24:$AM$35,IF(($G230-$B$2)/365&lt;1,4,5),FALSE),0)</f>
        <v>-3381.2214965874491</v>
      </c>
      <c r="AF230" s="113">
        <f>-IF($X230&lt;0,$X230*(1-VLOOKUP($AB230,$AH$15:$AM$21,6,FALSE))*VLOOKUP($AB230,$AH$15:$AM$21,5,FALSE),0)</f>
        <v>0</v>
      </c>
    </row>
    <row r="231" spans="1:32" ht="15.75" x14ac:dyDescent="0.25">
      <c r="A231" s="162">
        <v>2018</v>
      </c>
      <c r="B231" s="162" t="s">
        <v>178</v>
      </c>
      <c r="C231" s="162">
        <v>571</v>
      </c>
      <c r="D231" s="162" t="s">
        <v>163</v>
      </c>
      <c r="E231" s="163">
        <v>42221</v>
      </c>
      <c r="F231" s="163">
        <v>43432</v>
      </c>
      <c r="G231" s="163">
        <v>43434</v>
      </c>
      <c r="H231" s="162" t="s">
        <v>30</v>
      </c>
      <c r="I231" s="162" t="s">
        <v>25</v>
      </c>
      <c r="J231" s="162" t="s">
        <v>26</v>
      </c>
      <c r="K231" s="218">
        <v>4395604.3956044</v>
      </c>
      <c r="L231" s="162" t="s">
        <v>30</v>
      </c>
      <c r="M231" s="162" t="s">
        <v>29</v>
      </c>
      <c r="N231" s="162" t="s">
        <v>36</v>
      </c>
      <c r="O231" s="217">
        <v>-5000000</v>
      </c>
      <c r="P231" s="162" t="s">
        <v>37</v>
      </c>
      <c r="Q231" s="164">
        <v>1.1375</v>
      </c>
      <c r="R231" s="164">
        <v>0.94799999999999995</v>
      </c>
      <c r="S231" s="218"/>
      <c r="T231" s="218">
        <v>0</v>
      </c>
      <c r="U231" s="162"/>
      <c r="V231" s="164">
        <v>1.1203000000000001</v>
      </c>
      <c r="W231" s="164">
        <v>1.1679622328781953</v>
      </c>
      <c r="X231" s="218">
        <v>24493.866982765612</v>
      </c>
      <c r="Y231" s="261"/>
      <c r="Z231" s="218">
        <v>0</v>
      </c>
      <c r="AA231" s="218">
        <v>24493.866982765612</v>
      </c>
      <c r="AB231" s="101">
        <v>23</v>
      </c>
      <c r="AC231" s="162" t="s">
        <v>31</v>
      </c>
      <c r="AD231" s="96"/>
      <c r="AE231" s="113">
        <f>-IF($X231&gt;0,$X231*(1-VLOOKUP($D231,$AH$24:$AM$35,6,FALSE))*VLOOKUP($D231,$AH$24:$AM$35,IF(($G231-$B$2)/365&lt;1,4,5),FALSE),0)</f>
        <v>-292.45677177422141</v>
      </c>
      <c r="AF231" s="113">
        <f>-IF($X231&lt;0,$X231*(1-VLOOKUP($AB231,$AH$15:$AM$21,6,FALSE))*VLOOKUP($AB231,$AH$15:$AM$21,5,FALSE),0)</f>
        <v>0</v>
      </c>
    </row>
    <row r="232" spans="1:32" ht="15.75" x14ac:dyDescent="0.25">
      <c r="A232" s="165">
        <v>2018</v>
      </c>
      <c r="B232" s="165" t="s">
        <v>178</v>
      </c>
      <c r="C232" s="165">
        <v>572</v>
      </c>
      <c r="D232" s="165" t="s">
        <v>163</v>
      </c>
      <c r="E232" s="166">
        <v>42221</v>
      </c>
      <c r="F232" s="166">
        <v>43432</v>
      </c>
      <c r="G232" s="166">
        <v>43434</v>
      </c>
      <c r="H232" s="165" t="s">
        <v>24</v>
      </c>
      <c r="I232" s="165" t="s">
        <v>29</v>
      </c>
      <c r="J232" s="165" t="s">
        <v>26</v>
      </c>
      <c r="K232" s="219">
        <v>4395604.3956044</v>
      </c>
      <c r="L232" s="165" t="s">
        <v>24</v>
      </c>
      <c r="M232" s="165" t="s">
        <v>25</v>
      </c>
      <c r="N232" s="165" t="s">
        <v>36</v>
      </c>
      <c r="O232" s="180">
        <v>-5000000</v>
      </c>
      <c r="P232" s="165" t="s">
        <v>37</v>
      </c>
      <c r="Q232" s="167">
        <v>1.1375</v>
      </c>
      <c r="R232" s="167">
        <v>0.94799999999999995</v>
      </c>
      <c r="S232" s="219"/>
      <c r="T232" s="219">
        <v>0</v>
      </c>
      <c r="U232" s="165"/>
      <c r="V232" s="167">
        <v>1.1203000000000001</v>
      </c>
      <c r="W232" s="167">
        <v>1.1679622328781953</v>
      </c>
      <c r="X232" s="180">
        <v>-254569.24426076905</v>
      </c>
      <c r="Y232" s="262"/>
      <c r="Z232" s="219">
        <v>0</v>
      </c>
      <c r="AA232" s="180">
        <v>-254569.24426076905</v>
      </c>
      <c r="AB232" s="101">
        <v>23</v>
      </c>
      <c r="AC232" s="162" t="s">
        <v>31</v>
      </c>
      <c r="AD232" s="96"/>
      <c r="AE232" s="113">
        <f>-IF($X232&gt;0,$X232*(1-VLOOKUP($D232,$AH$24:$AM$35,6,FALSE))*VLOOKUP($D232,$AH$24:$AM$35,IF(($G232-$B$2)/365&lt;1,4,5),FALSE),0)</f>
        <v>0</v>
      </c>
      <c r="AF232" s="113">
        <f>-IF($X232&lt;0,$X232*(1-VLOOKUP($AB232,$AH$15:$AM$21,6,FALSE))*VLOOKUP($AB232,$AH$15:$AM$21,5,FALSE),0)</f>
        <v>21078.333424791679</v>
      </c>
    </row>
    <row r="233" spans="1:32" ht="15.75" x14ac:dyDescent="0.25">
      <c r="A233" s="168"/>
      <c r="B233" s="168"/>
      <c r="C233" s="168"/>
      <c r="D233" s="168"/>
      <c r="E233" s="169"/>
      <c r="F233" s="169"/>
      <c r="G233" s="169"/>
      <c r="H233" s="168"/>
      <c r="I233" s="168"/>
      <c r="J233" s="168"/>
      <c r="K233" s="170">
        <v>46218487.394958027</v>
      </c>
      <c r="L233" s="168"/>
      <c r="M233" s="168"/>
      <c r="N233" s="168"/>
      <c r="O233" s="188">
        <v>-55000000</v>
      </c>
      <c r="P233" s="168"/>
      <c r="Q233" s="171">
        <v>1.1899999999999988</v>
      </c>
      <c r="R233" s="171"/>
      <c r="S233" s="170"/>
      <c r="T233" s="170"/>
      <c r="U233" s="168"/>
      <c r="V233" s="171"/>
      <c r="W233" s="171"/>
      <c r="X233" s="170">
        <v>263048.01988447254</v>
      </c>
      <c r="Y233" s="170">
        <v>263048.01988447254</v>
      </c>
      <c r="Z233" s="170">
        <v>0</v>
      </c>
      <c r="AA233" s="170">
        <v>263048.01988447254</v>
      </c>
      <c r="AB233" s="101"/>
      <c r="AC233" s="162"/>
      <c r="AD233" s="96"/>
      <c r="AE233" s="113"/>
      <c r="AF233" s="113"/>
    </row>
    <row r="234" spans="1:32" ht="15.75" x14ac:dyDescent="0.25">
      <c r="A234" s="168"/>
      <c r="B234" s="168"/>
      <c r="C234" s="168"/>
      <c r="D234" s="168"/>
      <c r="E234" s="169"/>
      <c r="F234" s="169"/>
      <c r="G234" s="169"/>
      <c r="H234" s="168"/>
      <c r="I234" s="168"/>
      <c r="J234" s="168"/>
      <c r="K234" s="170"/>
      <c r="L234" s="168"/>
      <c r="M234" s="168"/>
      <c r="N234" s="168"/>
      <c r="O234" s="170"/>
      <c r="P234" s="168"/>
      <c r="Q234" s="171"/>
      <c r="R234" s="171"/>
      <c r="S234" s="170"/>
      <c r="T234" s="170"/>
      <c r="U234" s="168"/>
      <c r="V234" s="171"/>
      <c r="W234" s="171"/>
      <c r="X234" s="170"/>
      <c r="Y234" s="170"/>
      <c r="Z234" s="170"/>
      <c r="AA234" s="170"/>
      <c r="AB234" s="101"/>
      <c r="AC234" s="162"/>
      <c r="AD234" s="96"/>
      <c r="AE234" s="113"/>
      <c r="AF234" s="113"/>
    </row>
    <row r="235" spans="1:32" ht="15.75" x14ac:dyDescent="0.25">
      <c r="A235" s="168"/>
      <c r="B235" s="168"/>
      <c r="C235" s="168"/>
      <c r="D235" s="168"/>
      <c r="E235" s="169"/>
      <c r="F235" s="169"/>
      <c r="G235" s="169"/>
      <c r="H235" s="168"/>
      <c r="I235" s="168" t="s">
        <v>97</v>
      </c>
      <c r="J235" s="168"/>
      <c r="K235" s="174">
        <v>564925331.13039422</v>
      </c>
      <c r="L235" s="173"/>
      <c r="M235" s="173"/>
      <c r="N235" s="173"/>
      <c r="O235" s="172">
        <v>-682250000</v>
      </c>
      <c r="P235" s="173"/>
      <c r="Q235" s="175">
        <v>1.2076817278397547</v>
      </c>
      <c r="R235" s="175"/>
      <c r="S235" s="174"/>
      <c r="T235" s="174"/>
      <c r="U235" s="173"/>
      <c r="V235" s="175"/>
      <c r="W235" s="175"/>
      <c r="X235" s="172">
        <v>-27886265.32864676</v>
      </c>
      <c r="Y235" s="172">
        <v>-27886265.32864676</v>
      </c>
      <c r="Z235" s="172">
        <v>-16348448.318119053</v>
      </c>
      <c r="AA235" s="172">
        <v>-11537817.0105277</v>
      </c>
      <c r="AB235" s="101"/>
      <c r="AC235" s="162"/>
      <c r="AD235" s="96"/>
      <c r="AE235" s="113"/>
      <c r="AF235" s="113"/>
    </row>
    <row r="236" spans="1:32" ht="15.75" x14ac:dyDescent="0.25">
      <c r="A236" s="168"/>
      <c r="B236" s="168"/>
      <c r="C236" s="168"/>
      <c r="D236" s="168"/>
      <c r="E236" s="169"/>
      <c r="F236" s="169"/>
      <c r="G236" s="169"/>
      <c r="H236" s="168"/>
      <c r="I236" s="168"/>
      <c r="J236" s="168"/>
      <c r="K236" s="170"/>
      <c r="L236" s="168"/>
      <c r="M236" s="168"/>
      <c r="N236" s="168"/>
      <c r="O236" s="170"/>
      <c r="P236" s="168"/>
      <c r="Q236" s="171"/>
      <c r="R236" s="171"/>
      <c r="S236" s="170"/>
      <c r="T236" s="170"/>
      <c r="U236" s="168"/>
      <c r="V236" s="171"/>
      <c r="W236" s="171"/>
      <c r="X236" s="170"/>
      <c r="Y236" s="170"/>
      <c r="Z236" s="170"/>
      <c r="AA236" s="170"/>
      <c r="AB236" s="101"/>
      <c r="AC236" s="162"/>
      <c r="AD236" s="96"/>
      <c r="AE236" s="113"/>
      <c r="AF236" s="113"/>
    </row>
    <row r="237" spans="1:32" ht="15.75" x14ac:dyDescent="0.25">
      <c r="A237" s="162">
        <v>2015</v>
      </c>
      <c r="B237" s="162" t="s">
        <v>98</v>
      </c>
      <c r="C237" s="162">
        <v>349</v>
      </c>
      <c r="D237" s="162" t="s">
        <v>40</v>
      </c>
      <c r="E237" s="163">
        <v>41897</v>
      </c>
      <c r="F237" s="163">
        <v>42304</v>
      </c>
      <c r="G237" s="163">
        <v>42306</v>
      </c>
      <c r="H237" s="162" t="s">
        <v>30</v>
      </c>
      <c r="I237" s="162" t="s">
        <v>29</v>
      </c>
      <c r="J237" s="162" t="s">
        <v>36</v>
      </c>
      <c r="K237" s="217">
        <v>-1000000</v>
      </c>
      <c r="L237" s="162" t="s">
        <v>30</v>
      </c>
      <c r="M237" s="162" t="s">
        <v>25</v>
      </c>
      <c r="N237" s="162" t="s">
        <v>42</v>
      </c>
      <c r="O237" s="218">
        <v>2400000</v>
      </c>
      <c r="P237" s="162" t="s">
        <v>43</v>
      </c>
      <c r="Q237" s="164">
        <v>2.4</v>
      </c>
      <c r="R237" s="164"/>
      <c r="S237" s="218"/>
      <c r="T237" s="218">
        <v>0</v>
      </c>
      <c r="U237" s="162"/>
      <c r="V237" s="164">
        <v>3.9996429527805049</v>
      </c>
      <c r="W237" s="164">
        <v>4.0359371123026806</v>
      </c>
      <c r="X237" s="218">
        <v>1.2273725850364879E-9</v>
      </c>
      <c r="Y237" s="260">
        <v>-315924.64281247475</v>
      </c>
      <c r="Z237" s="218">
        <v>0</v>
      </c>
      <c r="AA237" s="218">
        <v>1.2273725850364879E-9</v>
      </c>
      <c r="AB237" s="101">
        <v>18</v>
      </c>
      <c r="AC237" s="162" t="s">
        <v>31</v>
      </c>
      <c r="AD237" s="96"/>
      <c r="AE237" s="113">
        <f>-IF($X237&gt;0,$X237*(1-VLOOKUP($D237,$AH$24:$AM$35,6,FALSE))*VLOOKUP($D237,$AH$24:$AM$35,IF(($G237-$B$2)/365&lt;1,4,5),FALSE),0)</f>
        <v>-7.2905931551167387E-12</v>
      </c>
      <c r="AF237" s="113">
        <f t="shared" ref="AF237:AF268" si="3">-IF($X237&lt;0,$X237*(1-VLOOKUP($AB237,$AH$15:$AM$21,6,FALSE))*VLOOKUP($AB237,$AH$15:$AM$21,5,FALSE),0)</f>
        <v>0</v>
      </c>
    </row>
    <row r="238" spans="1:32" ht="15.75" x14ac:dyDescent="0.25">
      <c r="A238" s="162">
        <v>2015</v>
      </c>
      <c r="B238" s="162" t="s">
        <v>98</v>
      </c>
      <c r="C238" s="162">
        <v>350</v>
      </c>
      <c r="D238" s="162" t="s">
        <v>40</v>
      </c>
      <c r="E238" s="163">
        <v>41897</v>
      </c>
      <c r="F238" s="163">
        <v>42304</v>
      </c>
      <c r="G238" s="163">
        <v>42306</v>
      </c>
      <c r="H238" s="162" t="s">
        <v>24</v>
      </c>
      <c r="I238" s="162" t="s">
        <v>25</v>
      </c>
      <c r="J238" s="162" t="s">
        <v>36</v>
      </c>
      <c r="K238" s="217">
        <v>-1000000</v>
      </c>
      <c r="L238" s="162" t="s">
        <v>24</v>
      </c>
      <c r="M238" s="162" t="s">
        <v>29</v>
      </c>
      <c r="N238" s="162" t="s">
        <v>42</v>
      </c>
      <c r="O238" s="218">
        <v>2605000</v>
      </c>
      <c r="P238" s="162" t="s">
        <v>43</v>
      </c>
      <c r="Q238" s="164">
        <v>2.605</v>
      </c>
      <c r="R238" s="164"/>
      <c r="S238" s="218"/>
      <c r="T238" s="218">
        <v>0</v>
      </c>
      <c r="U238" s="162"/>
      <c r="V238" s="164">
        <v>3.9996429527805049</v>
      </c>
      <c r="W238" s="164">
        <v>4.0359371123026806</v>
      </c>
      <c r="X238" s="217">
        <v>-315924.64281247597</v>
      </c>
      <c r="Y238" s="261"/>
      <c r="Z238" s="217">
        <v>-315924.64281247597</v>
      </c>
      <c r="AA238" s="218">
        <v>0</v>
      </c>
      <c r="AB238" s="101">
        <v>18</v>
      </c>
      <c r="AC238" s="162" t="s">
        <v>31</v>
      </c>
      <c r="AD238" s="96"/>
      <c r="AE238" s="113">
        <f>-IF($X238&gt;0,$X238*(1-VLOOKUP($D238,$AH$24:$AM$35,6,FALSE))*VLOOKUP($D238,$AH$24:$AM$35,IF(($G238-$B$2)/365&lt;1,4,5),FALSE),0)</f>
        <v>0</v>
      </c>
      <c r="AF238" s="113">
        <f t="shared" si="3"/>
        <v>1137.3287141249134</v>
      </c>
    </row>
    <row r="239" spans="1:32" ht="15.75" x14ac:dyDescent="0.25">
      <c r="A239" s="162">
        <v>2015</v>
      </c>
      <c r="B239" s="162" t="s">
        <v>99</v>
      </c>
      <c r="C239" s="162">
        <v>351</v>
      </c>
      <c r="D239" s="162" t="s">
        <v>40</v>
      </c>
      <c r="E239" s="163">
        <v>41897</v>
      </c>
      <c r="F239" s="163">
        <v>42332</v>
      </c>
      <c r="G239" s="163">
        <v>42335</v>
      </c>
      <c r="H239" s="162" t="s">
        <v>30</v>
      </c>
      <c r="I239" s="162" t="s">
        <v>29</v>
      </c>
      <c r="J239" s="162" t="s">
        <v>36</v>
      </c>
      <c r="K239" s="217">
        <v>-1000000</v>
      </c>
      <c r="L239" s="162" t="s">
        <v>30</v>
      </c>
      <c r="M239" s="162" t="s">
        <v>25</v>
      </c>
      <c r="N239" s="162" t="s">
        <v>42</v>
      </c>
      <c r="O239" s="218">
        <v>2400000</v>
      </c>
      <c r="P239" s="162" t="s">
        <v>43</v>
      </c>
      <c r="Q239" s="164">
        <v>2.4</v>
      </c>
      <c r="R239" s="164"/>
      <c r="S239" s="218"/>
      <c r="T239" s="218">
        <v>0</v>
      </c>
      <c r="U239" s="162"/>
      <c r="V239" s="164">
        <v>3.9996429527805049</v>
      </c>
      <c r="W239" s="164">
        <v>4.0778339859796882</v>
      </c>
      <c r="X239" s="218">
        <v>1.8835288437162547E-4</v>
      </c>
      <c r="Y239" s="260">
        <v>-321431.5620638805</v>
      </c>
      <c r="Z239" s="218">
        <v>0</v>
      </c>
      <c r="AA239" s="218">
        <v>1.8835288437162547E-4</v>
      </c>
      <c r="AB239" s="101">
        <v>18</v>
      </c>
      <c r="AC239" s="162" t="s">
        <v>31</v>
      </c>
      <c r="AD239" s="96"/>
      <c r="AE239" s="113">
        <f>-IF($X239&gt;0,$X239*(1-VLOOKUP($D239,$AH$24:$AM$35,6,FALSE))*VLOOKUP($D239,$AH$24:$AM$35,IF(($G239-$B$2)/365&lt;1,4,5),FALSE),0)</f>
        <v>-1.1188161331674554E-6</v>
      </c>
      <c r="AF239" s="113">
        <f t="shared" si="3"/>
        <v>0</v>
      </c>
    </row>
    <row r="240" spans="1:32" ht="15.75" x14ac:dyDescent="0.25">
      <c r="A240" s="162">
        <v>2015</v>
      </c>
      <c r="B240" s="162" t="s">
        <v>99</v>
      </c>
      <c r="C240" s="162">
        <v>352</v>
      </c>
      <c r="D240" s="162" t="s">
        <v>40</v>
      </c>
      <c r="E240" s="163">
        <v>41897</v>
      </c>
      <c r="F240" s="163">
        <v>42332</v>
      </c>
      <c r="G240" s="163">
        <v>42335</v>
      </c>
      <c r="H240" s="162" t="s">
        <v>24</v>
      </c>
      <c r="I240" s="162" t="s">
        <v>25</v>
      </c>
      <c r="J240" s="162" t="s">
        <v>36</v>
      </c>
      <c r="K240" s="217">
        <v>-1000000</v>
      </c>
      <c r="L240" s="162" t="s">
        <v>24</v>
      </c>
      <c r="M240" s="162" t="s">
        <v>29</v>
      </c>
      <c r="N240" s="162" t="s">
        <v>42</v>
      </c>
      <c r="O240" s="218">
        <v>2605000</v>
      </c>
      <c r="P240" s="162" t="s">
        <v>43</v>
      </c>
      <c r="Q240" s="164">
        <v>2.605</v>
      </c>
      <c r="R240" s="164"/>
      <c r="S240" s="218"/>
      <c r="T240" s="218">
        <v>0</v>
      </c>
      <c r="U240" s="162"/>
      <c r="V240" s="164">
        <v>3.9996429527805049</v>
      </c>
      <c r="W240" s="164">
        <v>4.0778339859796882</v>
      </c>
      <c r="X240" s="217">
        <v>-321431.56225223339</v>
      </c>
      <c r="Y240" s="261"/>
      <c r="Z240" s="217">
        <v>-321431.56225223339</v>
      </c>
      <c r="AA240" s="218">
        <v>0</v>
      </c>
      <c r="AB240" s="101">
        <v>18</v>
      </c>
      <c r="AC240" s="162" t="s">
        <v>31</v>
      </c>
      <c r="AD240" s="96"/>
      <c r="AE240" s="113">
        <f>-IF($X240&gt;0,$X240*(1-VLOOKUP($D240,$AH$24:$AM$35,6,FALSE))*VLOOKUP($D240,$AH$24:$AM$35,IF(($G240-$B$2)/365&lt;1,4,5),FALSE),0)</f>
        <v>0</v>
      </c>
      <c r="AF240" s="113">
        <f t="shared" si="3"/>
        <v>1157.15362410804</v>
      </c>
    </row>
    <row r="241" spans="1:32" ht="15.75" x14ac:dyDescent="0.25">
      <c r="A241" s="162">
        <v>2015</v>
      </c>
      <c r="B241" s="162" t="s">
        <v>100</v>
      </c>
      <c r="C241" s="162">
        <v>353</v>
      </c>
      <c r="D241" s="162" t="s">
        <v>40</v>
      </c>
      <c r="E241" s="163">
        <v>41897</v>
      </c>
      <c r="F241" s="163">
        <v>42366</v>
      </c>
      <c r="G241" s="163">
        <v>42368</v>
      </c>
      <c r="H241" s="162" t="s">
        <v>30</v>
      </c>
      <c r="I241" s="162" t="s">
        <v>29</v>
      </c>
      <c r="J241" s="162" t="s">
        <v>36</v>
      </c>
      <c r="K241" s="217">
        <v>-1000000</v>
      </c>
      <c r="L241" s="162" t="s">
        <v>30</v>
      </c>
      <c r="M241" s="162" t="s">
        <v>25</v>
      </c>
      <c r="N241" s="162" t="s">
        <v>42</v>
      </c>
      <c r="O241" s="218">
        <v>2400000</v>
      </c>
      <c r="P241" s="162" t="s">
        <v>43</v>
      </c>
      <c r="Q241" s="164">
        <v>2.4</v>
      </c>
      <c r="R241" s="164"/>
      <c r="S241" s="218"/>
      <c r="T241" s="218">
        <v>0</v>
      </c>
      <c r="U241" s="162"/>
      <c r="V241" s="164">
        <v>3.9996429527805049</v>
      </c>
      <c r="W241" s="164">
        <v>4.1191103849409103</v>
      </c>
      <c r="X241" s="218">
        <v>2.6219330557147064E-2</v>
      </c>
      <c r="Y241" s="260">
        <v>-326115.45941926108</v>
      </c>
      <c r="Z241" s="218">
        <v>0</v>
      </c>
      <c r="AA241" s="218">
        <v>2.6219330557147064E-2</v>
      </c>
      <c r="AB241" s="101">
        <v>18</v>
      </c>
      <c r="AC241" s="162" t="s">
        <v>31</v>
      </c>
      <c r="AD241" s="96"/>
      <c r="AE241" s="113">
        <f>-IF($X241&gt;0,$X241*(1-VLOOKUP($D241,$AH$24:$AM$35,6,FALSE))*VLOOKUP($D241,$AH$24:$AM$35,IF(($G241-$B$2)/365&lt;1,4,5),FALSE),0)</f>
        <v>-1.5574282350945358E-4</v>
      </c>
      <c r="AF241" s="113">
        <f t="shared" si="3"/>
        <v>0</v>
      </c>
    </row>
    <row r="242" spans="1:32" ht="15.75" x14ac:dyDescent="0.25">
      <c r="A242" s="165">
        <v>2015</v>
      </c>
      <c r="B242" s="165" t="s">
        <v>100</v>
      </c>
      <c r="C242" s="165">
        <v>354</v>
      </c>
      <c r="D242" s="165" t="s">
        <v>40</v>
      </c>
      <c r="E242" s="166">
        <v>41897</v>
      </c>
      <c r="F242" s="166">
        <v>42366</v>
      </c>
      <c r="G242" s="166">
        <v>42368</v>
      </c>
      <c r="H242" s="165" t="s">
        <v>24</v>
      </c>
      <c r="I242" s="165" t="s">
        <v>25</v>
      </c>
      <c r="J242" s="165" t="s">
        <v>36</v>
      </c>
      <c r="K242" s="180">
        <v>-1000000</v>
      </c>
      <c r="L242" s="165" t="s">
        <v>24</v>
      </c>
      <c r="M242" s="165" t="s">
        <v>29</v>
      </c>
      <c r="N242" s="165" t="s">
        <v>42</v>
      </c>
      <c r="O242" s="219">
        <v>2605000</v>
      </c>
      <c r="P242" s="165" t="s">
        <v>43</v>
      </c>
      <c r="Q242" s="167">
        <v>2.605</v>
      </c>
      <c r="R242" s="167"/>
      <c r="S242" s="219"/>
      <c r="T242" s="219">
        <v>0</v>
      </c>
      <c r="U242" s="165"/>
      <c r="V242" s="167">
        <v>3.9996429527805049</v>
      </c>
      <c r="W242" s="167">
        <v>4.1191103849409103</v>
      </c>
      <c r="X242" s="180">
        <v>-326115.48563859164</v>
      </c>
      <c r="Y242" s="262"/>
      <c r="Z242" s="180">
        <v>-326115.48563859164</v>
      </c>
      <c r="AA242" s="219">
        <v>0</v>
      </c>
      <c r="AB242" s="101">
        <v>18</v>
      </c>
      <c r="AC242" s="162" t="s">
        <v>31</v>
      </c>
      <c r="AD242" s="96"/>
      <c r="AE242" s="113">
        <f>-IF($X242&gt;0,$X242*(1-VLOOKUP($D242,$AH$24:$AM$35,6,FALSE))*VLOOKUP($D242,$AH$24:$AM$35,IF(($G242-$B$2)/365&lt;1,4,5),FALSE),0)</f>
        <v>0</v>
      </c>
      <c r="AF242" s="113">
        <f t="shared" si="3"/>
        <v>1174.01574829893</v>
      </c>
    </row>
    <row r="243" spans="1:32" ht="15.75" x14ac:dyDescent="0.25">
      <c r="A243" s="168"/>
      <c r="B243" s="168"/>
      <c r="C243" s="168"/>
      <c r="D243" s="168"/>
      <c r="E243" s="169"/>
      <c r="F243" s="169"/>
      <c r="G243" s="169"/>
      <c r="H243" s="168"/>
      <c r="I243" s="168"/>
      <c r="J243" s="168"/>
      <c r="K243" s="188">
        <v>-3000000</v>
      </c>
      <c r="L243" s="168"/>
      <c r="M243" s="168"/>
      <c r="N243" s="168"/>
      <c r="O243" s="170">
        <v>7200000</v>
      </c>
      <c r="P243" s="168"/>
      <c r="Q243" s="171">
        <v>2.4</v>
      </c>
      <c r="R243" s="171"/>
      <c r="S243" s="170"/>
      <c r="T243" s="170"/>
      <c r="U243" s="168"/>
      <c r="V243" s="171"/>
      <c r="W243" s="171"/>
      <c r="X243" s="188">
        <v>-963471.66429561633</v>
      </c>
      <c r="Y243" s="188">
        <v>-963471.66429561633</v>
      </c>
      <c r="Z243" s="188">
        <v>-963471.69070330099</v>
      </c>
      <c r="AA243" s="170">
        <v>2.6407684668891273E-2</v>
      </c>
      <c r="AB243" s="101"/>
      <c r="AC243" s="162"/>
      <c r="AD243" s="96"/>
      <c r="AE243" s="113"/>
      <c r="AF243" s="113"/>
    </row>
    <row r="244" spans="1:32" ht="15.75" x14ac:dyDescent="0.25">
      <c r="A244" s="168"/>
      <c r="B244" s="168"/>
      <c r="C244" s="168"/>
      <c r="D244" s="168"/>
      <c r="E244" s="169"/>
      <c r="F244" s="169"/>
      <c r="G244" s="169"/>
      <c r="H244" s="168"/>
      <c r="I244" s="168"/>
      <c r="J244" s="168"/>
      <c r="K244" s="170"/>
      <c r="L244" s="168"/>
      <c r="M244" s="168"/>
      <c r="N244" s="168"/>
      <c r="O244" s="170"/>
      <c r="P244" s="168"/>
      <c r="Q244" s="171"/>
      <c r="R244" s="171"/>
      <c r="S244" s="170"/>
      <c r="T244" s="170"/>
      <c r="U244" s="168"/>
      <c r="V244" s="171"/>
      <c r="W244" s="171"/>
      <c r="X244" s="170"/>
      <c r="Y244" s="170"/>
      <c r="Z244" s="170"/>
      <c r="AA244" s="170"/>
      <c r="AB244" s="101"/>
      <c r="AC244" s="162"/>
      <c r="AD244" s="96"/>
      <c r="AE244" s="113"/>
      <c r="AF244" s="113"/>
    </row>
    <row r="245" spans="1:32" ht="15.75" x14ac:dyDescent="0.25">
      <c r="A245" s="162">
        <v>2016</v>
      </c>
      <c r="B245" s="162" t="s">
        <v>141</v>
      </c>
      <c r="C245" s="162">
        <v>449</v>
      </c>
      <c r="D245" s="162" t="s">
        <v>40</v>
      </c>
      <c r="E245" s="163">
        <v>42131</v>
      </c>
      <c r="F245" s="163">
        <v>42395</v>
      </c>
      <c r="G245" s="163">
        <v>42397</v>
      </c>
      <c r="H245" s="162" t="s">
        <v>30</v>
      </c>
      <c r="I245" s="162" t="s">
        <v>29</v>
      </c>
      <c r="J245" s="162" t="s">
        <v>36</v>
      </c>
      <c r="K245" s="217">
        <v>-800000</v>
      </c>
      <c r="L245" s="162" t="s">
        <v>30</v>
      </c>
      <c r="M245" s="162" t="s">
        <v>25</v>
      </c>
      <c r="N245" s="162" t="s">
        <v>42</v>
      </c>
      <c r="O245" s="218">
        <v>2560000</v>
      </c>
      <c r="P245" s="162" t="s">
        <v>43</v>
      </c>
      <c r="Q245" s="164">
        <v>3.2</v>
      </c>
      <c r="R245" s="164"/>
      <c r="S245" s="218"/>
      <c r="T245" s="218">
        <v>0</v>
      </c>
      <c r="U245" s="162"/>
      <c r="V245" s="164">
        <v>3.9996429527805049</v>
      </c>
      <c r="W245" s="164">
        <v>4.1561040361927315</v>
      </c>
      <c r="X245" s="218">
        <v>690.21260952169735</v>
      </c>
      <c r="Y245" s="260">
        <v>-75644.997160239582</v>
      </c>
      <c r="Z245" s="218">
        <v>0</v>
      </c>
      <c r="AA245" s="218">
        <v>690.21260952169735</v>
      </c>
      <c r="AB245" s="101">
        <v>19</v>
      </c>
      <c r="AC245" s="162" t="s">
        <v>31</v>
      </c>
      <c r="AD245" s="96"/>
      <c r="AE245" s="113">
        <f>-IF($X245&gt;0,$X245*(1-VLOOKUP($D245,$AH$24:$AM$35,6,FALSE))*VLOOKUP($D245,$AH$24:$AM$35,IF(($G245-$B$2)/365&lt;1,4,5),FALSE),0)</f>
        <v>-4.0998629005588825</v>
      </c>
      <c r="AF245" s="113">
        <f t="shared" si="3"/>
        <v>0</v>
      </c>
    </row>
    <row r="246" spans="1:32" ht="15.75" x14ac:dyDescent="0.25">
      <c r="A246" s="162">
        <v>2016</v>
      </c>
      <c r="B246" s="162" t="s">
        <v>141</v>
      </c>
      <c r="C246" s="162">
        <v>450</v>
      </c>
      <c r="D246" s="162" t="s">
        <v>40</v>
      </c>
      <c r="E246" s="163">
        <v>42131</v>
      </c>
      <c r="F246" s="163">
        <v>42395</v>
      </c>
      <c r="G246" s="163">
        <v>42397</v>
      </c>
      <c r="H246" s="162" t="s">
        <v>24</v>
      </c>
      <c r="I246" s="162" t="s">
        <v>25</v>
      </c>
      <c r="J246" s="162" t="s">
        <v>36</v>
      </c>
      <c r="K246" s="217">
        <v>-800000</v>
      </c>
      <c r="L246" s="162" t="s">
        <v>24</v>
      </c>
      <c r="M246" s="162" t="s">
        <v>29</v>
      </c>
      <c r="N246" s="162" t="s">
        <v>42</v>
      </c>
      <c r="O246" s="218">
        <v>3024000</v>
      </c>
      <c r="P246" s="162" t="s">
        <v>43</v>
      </c>
      <c r="Q246" s="164">
        <v>3.78</v>
      </c>
      <c r="R246" s="164"/>
      <c r="S246" s="218"/>
      <c r="T246" s="218">
        <v>0</v>
      </c>
      <c r="U246" s="162"/>
      <c r="V246" s="164">
        <v>3.9996429527805049</v>
      </c>
      <c r="W246" s="164">
        <v>4.1561040361927315</v>
      </c>
      <c r="X246" s="217">
        <v>-76335.209769761277</v>
      </c>
      <c r="Y246" s="261"/>
      <c r="Z246" s="217">
        <v>-67149.44406226241</v>
      </c>
      <c r="AA246" s="217">
        <v>-9185.7657074988674</v>
      </c>
      <c r="AB246" s="101">
        <v>19</v>
      </c>
      <c r="AC246" s="162" t="s">
        <v>31</v>
      </c>
      <c r="AD246" s="96"/>
      <c r="AE246" s="113">
        <f>-IF($X246&gt;0,$X246*(1-VLOOKUP($D246,$AH$24:$AM$35,6,FALSE))*VLOOKUP($D246,$AH$24:$AM$35,IF(($G246-$B$2)/365&lt;1,4,5),FALSE),0)</f>
        <v>0</v>
      </c>
      <c r="AF246" s="113">
        <f t="shared" si="3"/>
        <v>911.4424046509497</v>
      </c>
    </row>
    <row r="247" spans="1:32" ht="15.75" x14ac:dyDescent="0.25">
      <c r="A247" s="162">
        <v>2016</v>
      </c>
      <c r="B247" s="162" t="s">
        <v>142</v>
      </c>
      <c r="C247" s="162">
        <v>451</v>
      </c>
      <c r="D247" s="162" t="s">
        <v>40</v>
      </c>
      <c r="E247" s="163">
        <v>42131</v>
      </c>
      <c r="F247" s="163">
        <v>42424</v>
      </c>
      <c r="G247" s="163">
        <v>42426</v>
      </c>
      <c r="H247" s="162" t="s">
        <v>30</v>
      </c>
      <c r="I247" s="162" t="s">
        <v>29</v>
      </c>
      <c r="J247" s="162" t="s">
        <v>36</v>
      </c>
      <c r="K247" s="217">
        <v>-800000</v>
      </c>
      <c r="L247" s="162" t="s">
        <v>30</v>
      </c>
      <c r="M247" s="162" t="s">
        <v>25</v>
      </c>
      <c r="N247" s="162" t="s">
        <v>42</v>
      </c>
      <c r="O247" s="218">
        <v>2560000</v>
      </c>
      <c r="P247" s="162" t="s">
        <v>43</v>
      </c>
      <c r="Q247" s="164">
        <v>3.2</v>
      </c>
      <c r="R247" s="164"/>
      <c r="S247" s="218"/>
      <c r="T247" s="218">
        <v>0</v>
      </c>
      <c r="U247" s="162"/>
      <c r="V247" s="164">
        <v>3.9996429527805049</v>
      </c>
      <c r="W247" s="164">
        <v>4.1933103560927574</v>
      </c>
      <c r="X247" s="218">
        <v>969.57713372362036</v>
      </c>
      <c r="Y247" s="260">
        <v>-81857.543401676405</v>
      </c>
      <c r="Z247" s="218">
        <v>0</v>
      </c>
      <c r="AA247" s="218">
        <v>969.57713372362036</v>
      </c>
      <c r="AB247" s="101">
        <v>19</v>
      </c>
      <c r="AC247" s="162" t="s">
        <v>31</v>
      </c>
      <c r="AD247" s="96"/>
      <c r="AE247" s="113">
        <f>-IF($X247&gt;0,$X247*(1-VLOOKUP($D247,$AH$24:$AM$35,6,FALSE))*VLOOKUP($D247,$AH$24:$AM$35,IF(($G247-$B$2)/365&lt;1,4,5),FALSE),0)</f>
        <v>-5.7592881743183053</v>
      </c>
      <c r="AF247" s="113">
        <f t="shared" si="3"/>
        <v>0</v>
      </c>
    </row>
    <row r="248" spans="1:32" ht="15.75" x14ac:dyDescent="0.25">
      <c r="A248" s="162">
        <v>2016</v>
      </c>
      <c r="B248" s="162" t="s">
        <v>142</v>
      </c>
      <c r="C248" s="162">
        <v>452</v>
      </c>
      <c r="D248" s="162" t="s">
        <v>40</v>
      </c>
      <c r="E248" s="163">
        <v>42131</v>
      </c>
      <c r="F248" s="163">
        <v>42424</v>
      </c>
      <c r="G248" s="163">
        <v>42426</v>
      </c>
      <c r="H248" s="162" t="s">
        <v>24</v>
      </c>
      <c r="I248" s="162" t="s">
        <v>25</v>
      </c>
      <c r="J248" s="162" t="s">
        <v>36</v>
      </c>
      <c r="K248" s="217">
        <v>-800000</v>
      </c>
      <c r="L248" s="162" t="s">
        <v>24</v>
      </c>
      <c r="M248" s="162" t="s">
        <v>29</v>
      </c>
      <c r="N248" s="162" t="s">
        <v>42</v>
      </c>
      <c r="O248" s="218">
        <v>3024000</v>
      </c>
      <c r="P248" s="162" t="s">
        <v>43</v>
      </c>
      <c r="Q248" s="164">
        <v>3.78</v>
      </c>
      <c r="R248" s="164"/>
      <c r="S248" s="218"/>
      <c r="T248" s="218">
        <v>0</v>
      </c>
      <c r="U248" s="162"/>
      <c r="V248" s="164">
        <v>3.9996429527805049</v>
      </c>
      <c r="W248" s="164">
        <v>4.1933103560927574</v>
      </c>
      <c r="X248" s="217">
        <v>-82827.120535400027</v>
      </c>
      <c r="Y248" s="261"/>
      <c r="Z248" s="217">
        <v>-73792.243544502329</v>
      </c>
      <c r="AA248" s="217">
        <v>-9034.8769908976974</v>
      </c>
      <c r="AB248" s="101">
        <v>19</v>
      </c>
      <c r="AC248" s="162" t="s">
        <v>31</v>
      </c>
      <c r="AD248" s="96"/>
      <c r="AE248" s="113">
        <f>-IF($X248&gt;0,$X248*(1-VLOOKUP($D248,$AH$24:$AM$35,6,FALSE))*VLOOKUP($D248,$AH$24:$AM$35,IF(($G248-$B$2)/365&lt;1,4,5),FALSE),0)</f>
        <v>0</v>
      </c>
      <c r="AF248" s="113">
        <f t="shared" si="3"/>
        <v>988.95581919267636</v>
      </c>
    </row>
    <row r="249" spans="1:32" ht="15.75" x14ac:dyDescent="0.25">
      <c r="A249" s="162">
        <v>2016</v>
      </c>
      <c r="B249" s="162" t="s">
        <v>143</v>
      </c>
      <c r="C249" s="162">
        <v>453</v>
      </c>
      <c r="D249" s="162" t="s">
        <v>40</v>
      </c>
      <c r="E249" s="163">
        <v>42131</v>
      </c>
      <c r="F249" s="163">
        <v>42457</v>
      </c>
      <c r="G249" s="163">
        <v>42459</v>
      </c>
      <c r="H249" s="162" t="s">
        <v>30</v>
      </c>
      <c r="I249" s="162" t="s">
        <v>29</v>
      </c>
      <c r="J249" s="162" t="s">
        <v>36</v>
      </c>
      <c r="K249" s="217">
        <v>-800000</v>
      </c>
      <c r="L249" s="162" t="s">
        <v>30</v>
      </c>
      <c r="M249" s="162" t="s">
        <v>25</v>
      </c>
      <c r="N249" s="162" t="s">
        <v>42</v>
      </c>
      <c r="O249" s="218">
        <v>2560000</v>
      </c>
      <c r="P249" s="162" t="s">
        <v>43</v>
      </c>
      <c r="Q249" s="164">
        <v>3.2</v>
      </c>
      <c r="R249" s="164"/>
      <c r="S249" s="218"/>
      <c r="T249" s="218">
        <v>0</v>
      </c>
      <c r="U249" s="162"/>
      <c r="V249" s="164">
        <v>3.9996429527805049</v>
      </c>
      <c r="W249" s="164">
        <v>4.235728677653599</v>
      </c>
      <c r="X249" s="218">
        <v>1283.114504826041</v>
      </c>
      <c r="Y249" s="260">
        <v>-88490.935833165422</v>
      </c>
      <c r="Z249" s="218">
        <v>0</v>
      </c>
      <c r="AA249" s="218">
        <v>1283.114504826041</v>
      </c>
      <c r="AB249" s="101">
        <v>19</v>
      </c>
      <c r="AC249" s="162" t="s">
        <v>31</v>
      </c>
      <c r="AD249" s="96"/>
      <c r="AE249" s="113">
        <f>-IF($X249&gt;0,$X249*(1-VLOOKUP($D249,$AH$24:$AM$35,6,FALSE))*VLOOKUP($D249,$AH$24:$AM$35,IF(($G249-$B$2)/365&lt;1,4,5),FALSE),0)</f>
        <v>-15.936282149939428</v>
      </c>
      <c r="AF249" s="113">
        <f t="shared" si="3"/>
        <v>0</v>
      </c>
    </row>
    <row r="250" spans="1:32" ht="15.75" x14ac:dyDescent="0.25">
      <c r="A250" s="162">
        <v>2016</v>
      </c>
      <c r="B250" s="162" t="s">
        <v>143</v>
      </c>
      <c r="C250" s="162">
        <v>454</v>
      </c>
      <c r="D250" s="162" t="s">
        <v>40</v>
      </c>
      <c r="E250" s="163">
        <v>42131</v>
      </c>
      <c r="F250" s="163">
        <v>42457</v>
      </c>
      <c r="G250" s="163">
        <v>42459</v>
      </c>
      <c r="H250" s="162" t="s">
        <v>24</v>
      </c>
      <c r="I250" s="162" t="s">
        <v>25</v>
      </c>
      <c r="J250" s="162" t="s">
        <v>36</v>
      </c>
      <c r="K250" s="217">
        <v>-800000</v>
      </c>
      <c r="L250" s="162" t="s">
        <v>24</v>
      </c>
      <c r="M250" s="162" t="s">
        <v>29</v>
      </c>
      <c r="N250" s="162" t="s">
        <v>42</v>
      </c>
      <c r="O250" s="218">
        <v>3024000</v>
      </c>
      <c r="P250" s="162" t="s">
        <v>43</v>
      </c>
      <c r="Q250" s="164">
        <v>3.78</v>
      </c>
      <c r="R250" s="164"/>
      <c r="S250" s="218"/>
      <c r="T250" s="218">
        <v>0</v>
      </c>
      <c r="U250" s="162"/>
      <c r="V250" s="164">
        <v>3.9996429527805049</v>
      </c>
      <c r="W250" s="164">
        <v>4.235728677653599</v>
      </c>
      <c r="X250" s="217">
        <v>-89774.050337991459</v>
      </c>
      <c r="Y250" s="261"/>
      <c r="Z250" s="217">
        <v>-81365.591439671334</v>
      </c>
      <c r="AA250" s="217">
        <v>-8408.4588983201247</v>
      </c>
      <c r="AB250" s="101">
        <v>19</v>
      </c>
      <c r="AC250" s="162" t="s">
        <v>31</v>
      </c>
      <c r="AD250" s="96"/>
      <c r="AE250" s="113">
        <f>-IF($X250&gt;0,$X250*(1-VLOOKUP($D250,$AH$24:$AM$35,6,FALSE))*VLOOKUP($D250,$AH$24:$AM$35,IF(($G250-$B$2)/365&lt;1,4,5),FALSE),0)</f>
        <v>0</v>
      </c>
      <c r="AF250" s="113">
        <f t="shared" si="3"/>
        <v>1071.9021610356181</v>
      </c>
    </row>
    <row r="251" spans="1:32" ht="15.75" x14ac:dyDescent="0.25">
      <c r="A251" s="162">
        <v>2016</v>
      </c>
      <c r="B251" s="162" t="s">
        <v>144</v>
      </c>
      <c r="C251" s="162">
        <v>455</v>
      </c>
      <c r="D251" s="162" t="s">
        <v>40</v>
      </c>
      <c r="E251" s="163">
        <v>42131</v>
      </c>
      <c r="F251" s="163">
        <v>42487</v>
      </c>
      <c r="G251" s="163">
        <v>42489</v>
      </c>
      <c r="H251" s="162" t="s">
        <v>30</v>
      </c>
      <c r="I251" s="162" t="s">
        <v>29</v>
      </c>
      <c r="J251" s="162" t="s">
        <v>36</v>
      </c>
      <c r="K251" s="217">
        <v>-800000</v>
      </c>
      <c r="L251" s="162" t="s">
        <v>30</v>
      </c>
      <c r="M251" s="162" t="s">
        <v>25</v>
      </c>
      <c r="N251" s="162" t="s">
        <v>42</v>
      </c>
      <c r="O251" s="218">
        <v>2560000</v>
      </c>
      <c r="P251" s="162" t="s">
        <v>43</v>
      </c>
      <c r="Q251" s="164">
        <v>3.2</v>
      </c>
      <c r="R251" s="164"/>
      <c r="S251" s="218"/>
      <c r="T251" s="218">
        <v>0</v>
      </c>
      <c r="U251" s="162"/>
      <c r="V251" s="164">
        <v>3.9996429527805049</v>
      </c>
      <c r="W251" s="164">
        <v>4.2725770777116452</v>
      </c>
      <c r="X251" s="218">
        <v>1559.6070293379466</v>
      </c>
      <c r="Y251" s="260">
        <v>-93956.911553227736</v>
      </c>
      <c r="Z251" s="218">
        <v>0</v>
      </c>
      <c r="AA251" s="218">
        <v>1559.6070293379466</v>
      </c>
      <c r="AB251" s="101">
        <v>19</v>
      </c>
      <c r="AC251" s="162" t="s">
        <v>31</v>
      </c>
      <c r="AD251" s="96"/>
      <c r="AE251" s="113">
        <f>-IF($X251&gt;0,$X251*(1-VLOOKUP($D251,$AH$24:$AM$35,6,FALSE))*VLOOKUP($D251,$AH$24:$AM$35,IF(($G251-$B$2)/365&lt;1,4,5),FALSE),0)</f>
        <v>-19.370319304377297</v>
      </c>
      <c r="AF251" s="113">
        <f t="shared" si="3"/>
        <v>0</v>
      </c>
    </row>
    <row r="252" spans="1:32" ht="15.75" x14ac:dyDescent="0.25">
      <c r="A252" s="162">
        <v>2016</v>
      </c>
      <c r="B252" s="162" t="s">
        <v>144</v>
      </c>
      <c r="C252" s="162">
        <v>456</v>
      </c>
      <c r="D252" s="162" t="s">
        <v>40</v>
      </c>
      <c r="E252" s="163">
        <v>42131</v>
      </c>
      <c r="F252" s="163">
        <v>42487</v>
      </c>
      <c r="G252" s="163">
        <v>42489</v>
      </c>
      <c r="H252" s="162" t="s">
        <v>24</v>
      </c>
      <c r="I252" s="162" t="s">
        <v>25</v>
      </c>
      <c r="J252" s="162" t="s">
        <v>36</v>
      </c>
      <c r="K252" s="217">
        <v>-800000</v>
      </c>
      <c r="L252" s="162" t="s">
        <v>24</v>
      </c>
      <c r="M252" s="162" t="s">
        <v>29</v>
      </c>
      <c r="N252" s="162" t="s">
        <v>42</v>
      </c>
      <c r="O252" s="218">
        <v>3024000</v>
      </c>
      <c r="P252" s="162" t="s">
        <v>43</v>
      </c>
      <c r="Q252" s="164">
        <v>3.78</v>
      </c>
      <c r="R252" s="164"/>
      <c r="S252" s="218"/>
      <c r="T252" s="218">
        <v>0</v>
      </c>
      <c r="U252" s="162"/>
      <c r="V252" s="164">
        <v>3.9996429527805049</v>
      </c>
      <c r="W252" s="164">
        <v>4.2725770777116452</v>
      </c>
      <c r="X252" s="217">
        <v>-95516.518582565681</v>
      </c>
      <c r="Y252" s="261"/>
      <c r="Z252" s="217">
        <v>-87944.488075637448</v>
      </c>
      <c r="AA252" s="217">
        <v>-7572.0305069282331</v>
      </c>
      <c r="AB252" s="101">
        <v>19</v>
      </c>
      <c r="AC252" s="162" t="s">
        <v>31</v>
      </c>
      <c r="AD252" s="96"/>
      <c r="AE252" s="113">
        <f>-IF($X252&gt;0,$X252*(1-VLOOKUP($D252,$AH$24:$AM$35,6,FALSE))*VLOOKUP($D252,$AH$24:$AM$35,IF(($G252-$B$2)/365&lt;1,4,5),FALSE),0)</f>
        <v>0</v>
      </c>
      <c r="AF252" s="113">
        <f t="shared" si="3"/>
        <v>1140.4672318758344</v>
      </c>
    </row>
    <row r="253" spans="1:32" ht="15.75" x14ac:dyDescent="0.25">
      <c r="A253" s="162">
        <v>2016</v>
      </c>
      <c r="B253" s="162" t="s">
        <v>145</v>
      </c>
      <c r="C253" s="162">
        <v>457</v>
      </c>
      <c r="D253" s="162" t="s">
        <v>40</v>
      </c>
      <c r="E253" s="163">
        <v>42131</v>
      </c>
      <c r="F253" s="163">
        <v>42514</v>
      </c>
      <c r="G253" s="163">
        <v>42517</v>
      </c>
      <c r="H253" s="162" t="s">
        <v>30</v>
      </c>
      <c r="I253" s="162" t="s">
        <v>29</v>
      </c>
      <c r="J253" s="162" t="s">
        <v>36</v>
      </c>
      <c r="K253" s="217">
        <v>-800000</v>
      </c>
      <c r="L253" s="162" t="s">
        <v>30</v>
      </c>
      <c r="M253" s="162" t="s">
        <v>25</v>
      </c>
      <c r="N253" s="162" t="s">
        <v>42</v>
      </c>
      <c r="O253" s="218">
        <v>2560000</v>
      </c>
      <c r="P253" s="162" t="s">
        <v>43</v>
      </c>
      <c r="Q253" s="164">
        <v>3.2</v>
      </c>
      <c r="R253" s="164"/>
      <c r="S253" s="218"/>
      <c r="T253" s="218">
        <v>0</v>
      </c>
      <c r="U253" s="162"/>
      <c r="V253" s="164">
        <v>3.9996429527805049</v>
      </c>
      <c r="W253" s="164">
        <v>4.3061670781862178</v>
      </c>
      <c r="X253" s="218">
        <v>1795.2836439281732</v>
      </c>
      <c r="Y253" s="260">
        <v>-98669.839196010653</v>
      </c>
      <c r="Z253" s="218">
        <v>0</v>
      </c>
      <c r="AA253" s="218">
        <v>1795.2836439281732</v>
      </c>
      <c r="AB253" s="101">
        <v>19</v>
      </c>
      <c r="AC253" s="162" t="s">
        <v>31</v>
      </c>
      <c r="AD253" s="96"/>
      <c r="AE253" s="113">
        <f>-IF($X253&gt;0,$X253*(1-VLOOKUP($D253,$AH$24:$AM$35,6,FALSE))*VLOOKUP($D253,$AH$24:$AM$35,IF(($G253-$B$2)/365&lt;1,4,5),FALSE),0)</f>
        <v>-22.297422857587911</v>
      </c>
      <c r="AF253" s="113">
        <f t="shared" si="3"/>
        <v>0</v>
      </c>
    </row>
    <row r="254" spans="1:32" ht="15.75" x14ac:dyDescent="0.25">
      <c r="A254" s="162">
        <v>2016</v>
      </c>
      <c r="B254" s="162" t="s">
        <v>145</v>
      </c>
      <c r="C254" s="162">
        <v>458</v>
      </c>
      <c r="D254" s="162" t="s">
        <v>40</v>
      </c>
      <c r="E254" s="163">
        <v>42131</v>
      </c>
      <c r="F254" s="163">
        <v>42514</v>
      </c>
      <c r="G254" s="163">
        <v>42517</v>
      </c>
      <c r="H254" s="162" t="s">
        <v>24</v>
      </c>
      <c r="I254" s="162" t="s">
        <v>25</v>
      </c>
      <c r="J254" s="162" t="s">
        <v>36</v>
      </c>
      <c r="K254" s="217">
        <v>-800000</v>
      </c>
      <c r="L254" s="162" t="s">
        <v>24</v>
      </c>
      <c r="M254" s="162" t="s">
        <v>29</v>
      </c>
      <c r="N254" s="162" t="s">
        <v>42</v>
      </c>
      <c r="O254" s="218">
        <v>3024000</v>
      </c>
      <c r="P254" s="162" t="s">
        <v>43</v>
      </c>
      <c r="Q254" s="164">
        <v>3.78</v>
      </c>
      <c r="R254" s="164"/>
      <c r="S254" s="218"/>
      <c r="T254" s="218">
        <v>0</v>
      </c>
      <c r="U254" s="162"/>
      <c r="V254" s="164">
        <v>3.9996429527805049</v>
      </c>
      <c r="W254" s="164">
        <v>4.3061670781862178</v>
      </c>
      <c r="X254" s="217">
        <v>-100465.12283993882</v>
      </c>
      <c r="Y254" s="261"/>
      <c r="Z254" s="217">
        <v>-93941.631527623278</v>
      </c>
      <c r="AA254" s="217">
        <v>-6523.491312315542</v>
      </c>
      <c r="AB254" s="101">
        <v>19</v>
      </c>
      <c r="AC254" s="162" t="s">
        <v>31</v>
      </c>
      <c r="AD254" s="96"/>
      <c r="AE254" s="113">
        <f>-IF($X254&gt;0,$X254*(1-VLOOKUP($D254,$AH$24:$AM$35,6,FALSE))*VLOOKUP($D254,$AH$24:$AM$35,IF(($G254-$B$2)/365&lt;1,4,5),FALSE),0)</f>
        <v>0</v>
      </c>
      <c r="AF254" s="113">
        <f t="shared" si="3"/>
        <v>1199.5535667088695</v>
      </c>
    </row>
    <row r="255" spans="1:32" ht="15.75" x14ac:dyDescent="0.25">
      <c r="A255" s="162">
        <v>2016</v>
      </c>
      <c r="B255" s="162" t="s">
        <v>146</v>
      </c>
      <c r="C255" s="162">
        <v>459</v>
      </c>
      <c r="D255" s="162" t="s">
        <v>40</v>
      </c>
      <c r="E255" s="163">
        <v>42131</v>
      </c>
      <c r="F255" s="163">
        <v>42548</v>
      </c>
      <c r="G255" s="163">
        <v>42550</v>
      </c>
      <c r="H255" s="162" t="s">
        <v>30</v>
      </c>
      <c r="I255" s="162" t="s">
        <v>29</v>
      </c>
      <c r="J255" s="162" t="s">
        <v>36</v>
      </c>
      <c r="K255" s="217">
        <v>-800000</v>
      </c>
      <c r="L255" s="162" t="s">
        <v>30</v>
      </c>
      <c r="M255" s="162" t="s">
        <v>25</v>
      </c>
      <c r="N255" s="162" t="s">
        <v>42</v>
      </c>
      <c r="O255" s="218">
        <v>2560000</v>
      </c>
      <c r="P255" s="162" t="s">
        <v>43</v>
      </c>
      <c r="Q255" s="164">
        <v>3.2</v>
      </c>
      <c r="R255" s="164"/>
      <c r="S255" s="218"/>
      <c r="T255" s="218">
        <v>0</v>
      </c>
      <c r="U255" s="162"/>
      <c r="V255" s="164">
        <v>3.9996429527805049</v>
      </c>
      <c r="W255" s="164">
        <v>4.3460129832198433</v>
      </c>
      <c r="X255" s="218">
        <v>2092.5696074736484</v>
      </c>
      <c r="Y255" s="260">
        <v>-104075.03279549661</v>
      </c>
      <c r="Z255" s="218">
        <v>0</v>
      </c>
      <c r="AA255" s="218">
        <v>2092.5696074736484</v>
      </c>
      <c r="AB255" s="101">
        <v>19</v>
      </c>
      <c r="AC255" s="162" t="s">
        <v>31</v>
      </c>
      <c r="AD255" s="96"/>
      <c r="AE255" s="113">
        <f>-IF($X255&gt;0,$X255*(1-VLOOKUP($D255,$AH$24:$AM$35,6,FALSE))*VLOOKUP($D255,$AH$24:$AM$35,IF(($G255-$B$2)/365&lt;1,4,5),FALSE),0)</f>
        <v>-25.989714524822709</v>
      </c>
      <c r="AF255" s="113">
        <f t="shared" si="3"/>
        <v>0</v>
      </c>
    </row>
    <row r="256" spans="1:32" ht="15.75" x14ac:dyDescent="0.25">
      <c r="A256" s="162">
        <v>2016</v>
      </c>
      <c r="B256" s="162" t="s">
        <v>146</v>
      </c>
      <c r="C256" s="162">
        <v>460</v>
      </c>
      <c r="D256" s="162" t="s">
        <v>40</v>
      </c>
      <c r="E256" s="163">
        <v>42131</v>
      </c>
      <c r="F256" s="163">
        <v>42548</v>
      </c>
      <c r="G256" s="163">
        <v>42550</v>
      </c>
      <c r="H256" s="162" t="s">
        <v>24</v>
      </c>
      <c r="I256" s="162" t="s">
        <v>25</v>
      </c>
      <c r="J256" s="162" t="s">
        <v>36</v>
      </c>
      <c r="K256" s="217">
        <v>-800000</v>
      </c>
      <c r="L256" s="162" t="s">
        <v>24</v>
      </c>
      <c r="M256" s="162" t="s">
        <v>29</v>
      </c>
      <c r="N256" s="162" t="s">
        <v>42</v>
      </c>
      <c r="O256" s="218">
        <v>3024000</v>
      </c>
      <c r="P256" s="162" t="s">
        <v>43</v>
      </c>
      <c r="Q256" s="164">
        <v>3.78</v>
      </c>
      <c r="R256" s="164"/>
      <c r="S256" s="218"/>
      <c r="T256" s="218">
        <v>0</v>
      </c>
      <c r="U256" s="162"/>
      <c r="V256" s="164">
        <v>3.9996429527805049</v>
      </c>
      <c r="W256" s="164">
        <v>4.3460129832198433</v>
      </c>
      <c r="X256" s="217">
        <v>-106167.60240297025</v>
      </c>
      <c r="Y256" s="261"/>
      <c r="Z256" s="217">
        <v>-101055.70134258945</v>
      </c>
      <c r="AA256" s="217">
        <v>-5111.9010603807983</v>
      </c>
      <c r="AB256" s="101">
        <v>19</v>
      </c>
      <c r="AC256" s="162" t="s">
        <v>31</v>
      </c>
      <c r="AD256" s="96"/>
      <c r="AE256" s="113">
        <f>-IF($X256&gt;0,$X256*(1-VLOOKUP($D256,$AH$24:$AM$35,6,FALSE))*VLOOKUP($D256,$AH$24:$AM$35,IF(($G256-$B$2)/365&lt;1,4,5),FALSE),0)</f>
        <v>0</v>
      </c>
      <c r="AF256" s="113">
        <f t="shared" si="3"/>
        <v>1267.6411726914648</v>
      </c>
    </row>
    <row r="257" spans="1:32" ht="15.75" x14ac:dyDescent="0.25">
      <c r="A257" s="162">
        <v>2016</v>
      </c>
      <c r="B257" s="162" t="s">
        <v>147</v>
      </c>
      <c r="C257" s="162">
        <v>461</v>
      </c>
      <c r="D257" s="162" t="s">
        <v>40</v>
      </c>
      <c r="E257" s="163">
        <v>42131</v>
      </c>
      <c r="F257" s="163">
        <v>42577</v>
      </c>
      <c r="G257" s="163">
        <v>42579</v>
      </c>
      <c r="H257" s="162" t="s">
        <v>30</v>
      </c>
      <c r="I257" s="162" t="s">
        <v>29</v>
      </c>
      <c r="J257" s="162" t="s">
        <v>36</v>
      </c>
      <c r="K257" s="217">
        <v>-800000</v>
      </c>
      <c r="L257" s="162" t="s">
        <v>30</v>
      </c>
      <c r="M257" s="162" t="s">
        <v>25</v>
      </c>
      <c r="N257" s="162" t="s">
        <v>42</v>
      </c>
      <c r="O257" s="218">
        <v>2560000</v>
      </c>
      <c r="P257" s="162" t="s">
        <v>43</v>
      </c>
      <c r="Q257" s="164">
        <v>3.2</v>
      </c>
      <c r="R257" s="164"/>
      <c r="S257" s="218"/>
      <c r="T257" s="218">
        <v>0</v>
      </c>
      <c r="U257" s="162"/>
      <c r="V257" s="164">
        <v>3.9996429527805049</v>
      </c>
      <c r="W257" s="164">
        <v>4.3790342668826234</v>
      </c>
      <c r="X257" s="218">
        <v>2275.3153778971387</v>
      </c>
      <c r="Y257" s="260">
        <v>-108149.73321557936</v>
      </c>
      <c r="Z257" s="218">
        <v>0</v>
      </c>
      <c r="AA257" s="218">
        <v>2275.3153778971387</v>
      </c>
      <c r="AB257" s="101">
        <v>19</v>
      </c>
      <c r="AC257" s="162" t="s">
        <v>31</v>
      </c>
      <c r="AD257" s="96"/>
      <c r="AE257" s="113">
        <f>-IF($X257&gt;0,$X257*(1-VLOOKUP($D257,$AH$24:$AM$35,6,FALSE))*VLOOKUP($D257,$AH$24:$AM$35,IF(($G257-$B$2)/365&lt;1,4,5),FALSE),0)</f>
        <v>-28.259416993482461</v>
      </c>
      <c r="AF257" s="113">
        <f t="shared" si="3"/>
        <v>0</v>
      </c>
    </row>
    <row r="258" spans="1:32" ht="15.75" x14ac:dyDescent="0.25">
      <c r="A258" s="162">
        <v>2016</v>
      </c>
      <c r="B258" s="162" t="s">
        <v>147</v>
      </c>
      <c r="C258" s="162">
        <v>462</v>
      </c>
      <c r="D258" s="162" t="s">
        <v>40</v>
      </c>
      <c r="E258" s="163">
        <v>42131</v>
      </c>
      <c r="F258" s="163">
        <v>42577</v>
      </c>
      <c r="G258" s="163">
        <v>42579</v>
      </c>
      <c r="H258" s="162" t="s">
        <v>24</v>
      </c>
      <c r="I258" s="162" t="s">
        <v>25</v>
      </c>
      <c r="J258" s="162" t="s">
        <v>36</v>
      </c>
      <c r="K258" s="217">
        <v>-800000</v>
      </c>
      <c r="L258" s="162" t="s">
        <v>24</v>
      </c>
      <c r="M258" s="162" t="s">
        <v>29</v>
      </c>
      <c r="N258" s="162" t="s">
        <v>42</v>
      </c>
      <c r="O258" s="218">
        <v>3024000</v>
      </c>
      <c r="P258" s="162" t="s">
        <v>43</v>
      </c>
      <c r="Q258" s="164">
        <v>3.78</v>
      </c>
      <c r="R258" s="164"/>
      <c r="S258" s="218"/>
      <c r="T258" s="218">
        <v>0</v>
      </c>
      <c r="U258" s="162"/>
      <c r="V258" s="164">
        <v>3.9996429527805049</v>
      </c>
      <c r="W258" s="164">
        <v>4.3790342668826234</v>
      </c>
      <c r="X258" s="217">
        <v>-110425.04859347649</v>
      </c>
      <c r="Y258" s="261"/>
      <c r="Z258" s="217">
        <v>-106951.30635290548</v>
      </c>
      <c r="AA258" s="217">
        <v>-3473.7422405710095</v>
      </c>
      <c r="AB258" s="101">
        <v>19</v>
      </c>
      <c r="AC258" s="162" t="s">
        <v>31</v>
      </c>
      <c r="AD258" s="96"/>
      <c r="AE258" s="113">
        <f>-IF($X258&gt;0,$X258*(1-VLOOKUP($D258,$AH$24:$AM$35,6,FALSE))*VLOOKUP($D258,$AH$24:$AM$35,IF(($G258-$B$2)/365&lt;1,4,5),FALSE),0)</f>
        <v>0</v>
      </c>
      <c r="AF258" s="113">
        <f t="shared" si="3"/>
        <v>1318.4750802061092</v>
      </c>
    </row>
    <row r="259" spans="1:32" ht="15.75" x14ac:dyDescent="0.25">
      <c r="A259" s="162">
        <v>2016</v>
      </c>
      <c r="B259" s="162" t="s">
        <v>148</v>
      </c>
      <c r="C259" s="162">
        <v>463</v>
      </c>
      <c r="D259" s="162" t="s">
        <v>40</v>
      </c>
      <c r="E259" s="163">
        <v>42131</v>
      </c>
      <c r="F259" s="163">
        <v>42607</v>
      </c>
      <c r="G259" s="163">
        <v>42611</v>
      </c>
      <c r="H259" s="162" t="s">
        <v>30</v>
      </c>
      <c r="I259" s="162" t="s">
        <v>29</v>
      </c>
      <c r="J259" s="162" t="s">
        <v>36</v>
      </c>
      <c r="K259" s="217">
        <v>-800000</v>
      </c>
      <c r="L259" s="162" t="s">
        <v>30</v>
      </c>
      <c r="M259" s="162" t="s">
        <v>25</v>
      </c>
      <c r="N259" s="162" t="s">
        <v>42</v>
      </c>
      <c r="O259" s="218">
        <v>2560000</v>
      </c>
      <c r="P259" s="162" t="s">
        <v>43</v>
      </c>
      <c r="Q259" s="164">
        <v>3.2</v>
      </c>
      <c r="R259" s="164"/>
      <c r="S259" s="218"/>
      <c r="T259" s="218">
        <v>0</v>
      </c>
      <c r="U259" s="162"/>
      <c r="V259" s="164">
        <v>3.9996429527805049</v>
      </c>
      <c r="W259" s="164">
        <v>4.4146987551871231</v>
      </c>
      <c r="X259" s="218">
        <v>2432.3353554745718</v>
      </c>
      <c r="Y259" s="260">
        <v>-112283.68678053124</v>
      </c>
      <c r="Z259" s="218">
        <v>0</v>
      </c>
      <c r="AA259" s="218">
        <v>2432.3353554745718</v>
      </c>
      <c r="AB259" s="101">
        <v>19</v>
      </c>
      <c r="AC259" s="162" t="s">
        <v>31</v>
      </c>
      <c r="AD259" s="96"/>
      <c r="AE259" s="113">
        <f>-IF($X259&gt;0,$X259*(1-VLOOKUP($D259,$AH$24:$AM$35,6,FALSE))*VLOOKUP($D259,$AH$24:$AM$35,IF(($G259-$B$2)/365&lt;1,4,5),FALSE),0)</f>
        <v>-30.209605114994183</v>
      </c>
      <c r="AF259" s="113">
        <f t="shared" si="3"/>
        <v>0</v>
      </c>
    </row>
    <row r="260" spans="1:32" ht="15.75" x14ac:dyDescent="0.25">
      <c r="A260" s="162">
        <v>2016</v>
      </c>
      <c r="B260" s="162" t="s">
        <v>148</v>
      </c>
      <c r="C260" s="162">
        <v>464</v>
      </c>
      <c r="D260" s="162" t="s">
        <v>40</v>
      </c>
      <c r="E260" s="163">
        <v>42131</v>
      </c>
      <c r="F260" s="163">
        <v>42607</v>
      </c>
      <c r="G260" s="163">
        <v>42611</v>
      </c>
      <c r="H260" s="162" t="s">
        <v>24</v>
      </c>
      <c r="I260" s="162" t="s">
        <v>25</v>
      </c>
      <c r="J260" s="162" t="s">
        <v>36</v>
      </c>
      <c r="K260" s="217">
        <v>-800000</v>
      </c>
      <c r="L260" s="162" t="s">
        <v>24</v>
      </c>
      <c r="M260" s="162" t="s">
        <v>29</v>
      </c>
      <c r="N260" s="162" t="s">
        <v>42</v>
      </c>
      <c r="O260" s="218">
        <v>3024000</v>
      </c>
      <c r="P260" s="162" t="s">
        <v>43</v>
      </c>
      <c r="Q260" s="164">
        <v>3.78</v>
      </c>
      <c r="R260" s="164"/>
      <c r="S260" s="218"/>
      <c r="T260" s="218">
        <v>0</v>
      </c>
      <c r="U260" s="162"/>
      <c r="V260" s="164">
        <v>3.9996429527805049</v>
      </c>
      <c r="W260" s="164">
        <v>4.4146987551871231</v>
      </c>
      <c r="X260" s="217">
        <v>-114716.02213600581</v>
      </c>
      <c r="Y260" s="261"/>
      <c r="Z260" s="217">
        <v>-113318.82792128607</v>
      </c>
      <c r="AA260" s="217">
        <v>-1397.1942147197406</v>
      </c>
      <c r="AB260" s="101">
        <v>19</v>
      </c>
      <c r="AC260" s="162" t="s">
        <v>31</v>
      </c>
      <c r="AD260" s="96"/>
      <c r="AE260" s="113">
        <f>-IF($X260&gt;0,$X260*(1-VLOOKUP($D260,$AH$24:$AM$35,6,FALSE))*VLOOKUP($D260,$AH$24:$AM$35,IF(($G260-$B$2)/365&lt;1,4,5),FALSE),0)</f>
        <v>0</v>
      </c>
      <c r="AF260" s="113">
        <f t="shared" si="3"/>
        <v>1369.7093043039092</v>
      </c>
    </row>
    <row r="261" spans="1:32" ht="15.75" x14ac:dyDescent="0.25">
      <c r="A261" s="162">
        <v>2016</v>
      </c>
      <c r="B261" s="162" t="s">
        <v>149</v>
      </c>
      <c r="C261" s="162">
        <v>465</v>
      </c>
      <c r="D261" s="162" t="s">
        <v>40</v>
      </c>
      <c r="E261" s="163">
        <v>42131</v>
      </c>
      <c r="F261" s="163">
        <v>42640</v>
      </c>
      <c r="G261" s="163">
        <v>42642</v>
      </c>
      <c r="H261" s="162" t="s">
        <v>30</v>
      </c>
      <c r="I261" s="162" t="s">
        <v>29</v>
      </c>
      <c r="J261" s="162" t="s">
        <v>36</v>
      </c>
      <c r="K261" s="217">
        <v>-800000</v>
      </c>
      <c r="L261" s="162" t="s">
        <v>30</v>
      </c>
      <c r="M261" s="162" t="s">
        <v>25</v>
      </c>
      <c r="N261" s="162" t="s">
        <v>42</v>
      </c>
      <c r="O261" s="218">
        <v>2560000</v>
      </c>
      <c r="P261" s="162" t="s">
        <v>43</v>
      </c>
      <c r="Q261" s="164">
        <v>3.2</v>
      </c>
      <c r="R261" s="164"/>
      <c r="S261" s="218"/>
      <c r="T261" s="218">
        <v>0</v>
      </c>
      <c r="U261" s="162"/>
      <c r="V261" s="164">
        <v>3.9996429527805049</v>
      </c>
      <c r="W261" s="164">
        <v>4.4484639790493592</v>
      </c>
      <c r="X261" s="218">
        <v>2630.324893891996</v>
      </c>
      <c r="Y261" s="260">
        <v>-116127.52306702705</v>
      </c>
      <c r="Z261" s="218">
        <v>0</v>
      </c>
      <c r="AA261" s="218">
        <v>2630.324893891996</v>
      </c>
      <c r="AB261" s="101">
        <v>19</v>
      </c>
      <c r="AC261" s="162" t="s">
        <v>31</v>
      </c>
      <c r="AD261" s="96"/>
      <c r="AE261" s="113">
        <f>-IF($X261&gt;0,$X261*(1-VLOOKUP($D261,$AH$24:$AM$35,6,FALSE))*VLOOKUP($D261,$AH$24:$AM$35,IF(($G261-$B$2)/365&lt;1,4,5),FALSE),0)</f>
        <v>-32.668635182138587</v>
      </c>
      <c r="AF261" s="113">
        <f t="shared" si="3"/>
        <v>0</v>
      </c>
    </row>
    <row r="262" spans="1:32" ht="15.75" x14ac:dyDescent="0.25">
      <c r="A262" s="162">
        <v>2016</v>
      </c>
      <c r="B262" s="162" t="s">
        <v>149</v>
      </c>
      <c r="C262" s="162">
        <v>466</v>
      </c>
      <c r="D262" s="162" t="s">
        <v>40</v>
      </c>
      <c r="E262" s="163">
        <v>42131</v>
      </c>
      <c r="F262" s="163">
        <v>42640</v>
      </c>
      <c r="G262" s="163">
        <v>42642</v>
      </c>
      <c r="H262" s="162" t="s">
        <v>24</v>
      </c>
      <c r="I262" s="162" t="s">
        <v>25</v>
      </c>
      <c r="J262" s="162" t="s">
        <v>36</v>
      </c>
      <c r="K262" s="217">
        <v>-800000</v>
      </c>
      <c r="L262" s="162" t="s">
        <v>24</v>
      </c>
      <c r="M262" s="162" t="s">
        <v>29</v>
      </c>
      <c r="N262" s="162" t="s">
        <v>42</v>
      </c>
      <c r="O262" s="218">
        <v>3024000</v>
      </c>
      <c r="P262" s="162" t="s">
        <v>43</v>
      </c>
      <c r="Q262" s="164">
        <v>3.78</v>
      </c>
      <c r="R262" s="164"/>
      <c r="S262" s="218"/>
      <c r="T262" s="218">
        <v>0</v>
      </c>
      <c r="U262" s="162"/>
      <c r="V262" s="164">
        <v>3.9996429527805049</v>
      </c>
      <c r="W262" s="164">
        <v>4.4484639790493592</v>
      </c>
      <c r="X262" s="217">
        <v>-118757.84796091905</v>
      </c>
      <c r="Y262" s="261"/>
      <c r="Z262" s="217">
        <v>-118757.84796091905</v>
      </c>
      <c r="AA262" s="218">
        <v>0</v>
      </c>
      <c r="AB262" s="101">
        <v>19</v>
      </c>
      <c r="AC262" s="162" t="s">
        <v>31</v>
      </c>
      <c r="AD262" s="96"/>
      <c r="AE262" s="113">
        <f>-IF($X262&gt;0,$X262*(1-VLOOKUP($D262,$AH$24:$AM$35,6,FALSE))*VLOOKUP($D262,$AH$24:$AM$35,IF(($G262-$B$2)/365&lt;1,4,5),FALSE),0)</f>
        <v>0</v>
      </c>
      <c r="AF262" s="113">
        <f t="shared" si="3"/>
        <v>1417.9687046533736</v>
      </c>
    </row>
    <row r="263" spans="1:32" ht="15.75" x14ac:dyDescent="0.25">
      <c r="A263" s="162">
        <v>2016</v>
      </c>
      <c r="B263" s="162" t="s">
        <v>150</v>
      </c>
      <c r="C263" s="162">
        <v>467</v>
      </c>
      <c r="D263" s="162" t="s">
        <v>40</v>
      </c>
      <c r="E263" s="163">
        <v>42131</v>
      </c>
      <c r="F263" s="163">
        <v>42669</v>
      </c>
      <c r="G263" s="163">
        <v>42669</v>
      </c>
      <c r="H263" s="162" t="s">
        <v>30</v>
      </c>
      <c r="I263" s="162" t="s">
        <v>29</v>
      </c>
      <c r="J263" s="162" t="s">
        <v>36</v>
      </c>
      <c r="K263" s="217">
        <v>-800000</v>
      </c>
      <c r="L263" s="162" t="s">
        <v>30</v>
      </c>
      <c r="M263" s="162" t="s">
        <v>25</v>
      </c>
      <c r="N263" s="162" t="s">
        <v>42</v>
      </c>
      <c r="O263" s="218">
        <v>2560000</v>
      </c>
      <c r="P263" s="162" t="s">
        <v>43</v>
      </c>
      <c r="Q263" s="164">
        <v>3.2</v>
      </c>
      <c r="R263" s="164"/>
      <c r="S263" s="218"/>
      <c r="T263" s="218">
        <v>0</v>
      </c>
      <c r="U263" s="162"/>
      <c r="V263" s="164">
        <v>3.9996429527805049</v>
      </c>
      <c r="W263" s="164">
        <v>4.4794923463798089</v>
      </c>
      <c r="X263" s="218">
        <v>3007.8854480968116</v>
      </c>
      <c r="Y263" s="260">
        <v>-119897.40152574531</v>
      </c>
      <c r="Z263" s="218">
        <v>0</v>
      </c>
      <c r="AA263" s="218">
        <v>3007.8854480968116</v>
      </c>
      <c r="AB263" s="101">
        <v>19</v>
      </c>
      <c r="AC263" s="162" t="s">
        <v>31</v>
      </c>
      <c r="AD263" s="96"/>
      <c r="AE263" s="113">
        <f>-IF($X263&gt;0,$X263*(1-VLOOKUP($D263,$AH$24:$AM$35,6,FALSE))*VLOOKUP($D263,$AH$24:$AM$35,IF(($G263-$B$2)/365&lt;1,4,5),FALSE),0)</f>
        <v>-37.357937265362395</v>
      </c>
      <c r="AF263" s="113">
        <f t="shared" si="3"/>
        <v>0</v>
      </c>
    </row>
    <row r="264" spans="1:32" ht="15.75" x14ac:dyDescent="0.25">
      <c r="A264" s="162">
        <v>2016</v>
      </c>
      <c r="B264" s="162" t="s">
        <v>150</v>
      </c>
      <c r="C264" s="162">
        <v>468</v>
      </c>
      <c r="D264" s="162" t="s">
        <v>40</v>
      </c>
      <c r="E264" s="163">
        <v>42131</v>
      </c>
      <c r="F264" s="163">
        <v>42669</v>
      </c>
      <c r="G264" s="163">
        <v>42669</v>
      </c>
      <c r="H264" s="162" t="s">
        <v>24</v>
      </c>
      <c r="I264" s="162" t="s">
        <v>25</v>
      </c>
      <c r="J264" s="162" t="s">
        <v>36</v>
      </c>
      <c r="K264" s="217">
        <v>-800000</v>
      </c>
      <c r="L264" s="162" t="s">
        <v>24</v>
      </c>
      <c r="M264" s="162" t="s">
        <v>29</v>
      </c>
      <c r="N264" s="162" t="s">
        <v>42</v>
      </c>
      <c r="O264" s="218">
        <v>3024000</v>
      </c>
      <c r="P264" s="162" t="s">
        <v>43</v>
      </c>
      <c r="Q264" s="164">
        <v>3.78</v>
      </c>
      <c r="R264" s="164"/>
      <c r="S264" s="218"/>
      <c r="T264" s="218">
        <v>0</v>
      </c>
      <c r="U264" s="162"/>
      <c r="V264" s="164">
        <v>3.9996429527805049</v>
      </c>
      <c r="W264" s="164">
        <v>4.4794923463798089</v>
      </c>
      <c r="X264" s="217">
        <v>-122905.28697384213</v>
      </c>
      <c r="Y264" s="261"/>
      <c r="Z264" s="217">
        <v>-122905.28697384213</v>
      </c>
      <c r="AA264" s="218">
        <v>0</v>
      </c>
      <c r="AB264" s="101">
        <v>19</v>
      </c>
      <c r="AC264" s="162" t="s">
        <v>31</v>
      </c>
      <c r="AD264" s="96"/>
      <c r="AE264" s="113">
        <f>-IF($X264&gt;0,$X264*(1-VLOOKUP($D264,$AH$24:$AM$35,6,FALSE))*VLOOKUP($D264,$AH$24:$AM$35,IF(($G264-$B$2)/365&lt;1,4,5),FALSE),0)</f>
        <v>0</v>
      </c>
      <c r="AF264" s="113">
        <f t="shared" si="3"/>
        <v>1467.4891264676751</v>
      </c>
    </row>
    <row r="265" spans="1:32" ht="15.75" x14ac:dyDescent="0.25">
      <c r="A265" s="162">
        <v>2016</v>
      </c>
      <c r="B265" s="162" t="s">
        <v>151</v>
      </c>
      <c r="C265" s="162">
        <v>469</v>
      </c>
      <c r="D265" s="162" t="s">
        <v>40</v>
      </c>
      <c r="E265" s="163">
        <v>42131</v>
      </c>
      <c r="F265" s="163">
        <v>42699</v>
      </c>
      <c r="G265" s="163">
        <v>42703</v>
      </c>
      <c r="H265" s="162" t="s">
        <v>30</v>
      </c>
      <c r="I265" s="162" t="s">
        <v>29</v>
      </c>
      <c r="J265" s="162" t="s">
        <v>36</v>
      </c>
      <c r="K265" s="217">
        <v>-800000</v>
      </c>
      <c r="L265" s="162" t="s">
        <v>30</v>
      </c>
      <c r="M265" s="162" t="s">
        <v>25</v>
      </c>
      <c r="N265" s="162" t="s">
        <v>42</v>
      </c>
      <c r="O265" s="218">
        <v>2560000</v>
      </c>
      <c r="P265" s="162" t="s">
        <v>43</v>
      </c>
      <c r="Q265" s="164">
        <v>3.2</v>
      </c>
      <c r="R265" s="164"/>
      <c r="S265" s="218"/>
      <c r="T265" s="218">
        <v>0</v>
      </c>
      <c r="U265" s="162"/>
      <c r="V265" s="164">
        <v>3.9996429527805049</v>
      </c>
      <c r="W265" s="164">
        <v>4.519290315346983</v>
      </c>
      <c r="X265" s="218">
        <v>3336.4420593659702</v>
      </c>
      <c r="Y265" s="260">
        <v>-124315.98747065228</v>
      </c>
      <c r="Z265" s="218">
        <v>0</v>
      </c>
      <c r="AA265" s="218">
        <v>3336.4420593659702</v>
      </c>
      <c r="AB265" s="101">
        <v>19</v>
      </c>
      <c r="AC265" s="162" t="s">
        <v>31</v>
      </c>
      <c r="AD265" s="96"/>
      <c r="AE265" s="113">
        <f>-IF($X265&gt;0,$X265*(1-VLOOKUP($D265,$AH$24:$AM$35,6,FALSE))*VLOOKUP($D265,$AH$24:$AM$35,IF(($G265-$B$2)/365&lt;1,4,5),FALSE),0)</f>
        <v>-41.438610377325347</v>
      </c>
      <c r="AF265" s="113">
        <f t="shared" si="3"/>
        <v>0</v>
      </c>
    </row>
    <row r="266" spans="1:32" ht="15.75" x14ac:dyDescent="0.25">
      <c r="A266" s="162">
        <v>2016</v>
      </c>
      <c r="B266" s="162" t="s">
        <v>151</v>
      </c>
      <c r="C266" s="162">
        <v>470</v>
      </c>
      <c r="D266" s="162" t="s">
        <v>40</v>
      </c>
      <c r="E266" s="163">
        <v>42131</v>
      </c>
      <c r="F266" s="163">
        <v>42699</v>
      </c>
      <c r="G266" s="163">
        <v>42703</v>
      </c>
      <c r="H266" s="162" t="s">
        <v>24</v>
      </c>
      <c r="I266" s="162" t="s">
        <v>25</v>
      </c>
      <c r="J266" s="162" t="s">
        <v>36</v>
      </c>
      <c r="K266" s="217">
        <v>-800000</v>
      </c>
      <c r="L266" s="162" t="s">
        <v>24</v>
      </c>
      <c r="M266" s="162" t="s">
        <v>29</v>
      </c>
      <c r="N266" s="162" t="s">
        <v>42</v>
      </c>
      <c r="O266" s="218">
        <v>3024000</v>
      </c>
      <c r="P266" s="162" t="s">
        <v>43</v>
      </c>
      <c r="Q266" s="164">
        <v>3.78</v>
      </c>
      <c r="R266" s="164"/>
      <c r="S266" s="218"/>
      <c r="T266" s="218">
        <v>0</v>
      </c>
      <c r="U266" s="162"/>
      <c r="V266" s="164">
        <v>3.9996429527805049</v>
      </c>
      <c r="W266" s="164">
        <v>4.519290315346983</v>
      </c>
      <c r="X266" s="217">
        <v>-127652.42953001826</v>
      </c>
      <c r="Y266" s="261"/>
      <c r="Z266" s="217">
        <v>-127652.42953001826</v>
      </c>
      <c r="AA266" s="218">
        <v>0</v>
      </c>
      <c r="AB266" s="101">
        <v>19</v>
      </c>
      <c r="AC266" s="162" t="s">
        <v>31</v>
      </c>
      <c r="AD266" s="96"/>
      <c r="AE266" s="113">
        <f>-IF($X266&gt;0,$X266*(1-VLOOKUP($D266,$AH$24:$AM$35,6,FALSE))*VLOOKUP($D266,$AH$24:$AM$35,IF(($G266-$B$2)/365&lt;1,4,5),FALSE),0)</f>
        <v>0</v>
      </c>
      <c r="AF266" s="113">
        <f t="shared" si="3"/>
        <v>1524.1700085884179</v>
      </c>
    </row>
    <row r="267" spans="1:32" ht="15.75" x14ac:dyDescent="0.25">
      <c r="A267" s="162">
        <v>2016</v>
      </c>
      <c r="B267" s="162" t="s">
        <v>152</v>
      </c>
      <c r="C267" s="162">
        <v>471</v>
      </c>
      <c r="D267" s="162" t="s">
        <v>40</v>
      </c>
      <c r="E267" s="163">
        <v>42131</v>
      </c>
      <c r="F267" s="163">
        <v>42732</v>
      </c>
      <c r="G267" s="163">
        <v>42734</v>
      </c>
      <c r="H267" s="162" t="s">
        <v>30</v>
      </c>
      <c r="I267" s="162" t="s">
        <v>29</v>
      </c>
      <c r="J267" s="162" t="s">
        <v>36</v>
      </c>
      <c r="K267" s="217">
        <v>-800000</v>
      </c>
      <c r="L267" s="162" t="s">
        <v>30</v>
      </c>
      <c r="M267" s="162" t="s">
        <v>25</v>
      </c>
      <c r="N267" s="162" t="s">
        <v>42</v>
      </c>
      <c r="O267" s="218">
        <v>2560000</v>
      </c>
      <c r="P267" s="162" t="s">
        <v>43</v>
      </c>
      <c r="Q267" s="164">
        <v>3.2</v>
      </c>
      <c r="R267" s="164"/>
      <c r="S267" s="218"/>
      <c r="T267" s="218">
        <v>0</v>
      </c>
      <c r="U267" s="162"/>
      <c r="V267" s="164">
        <v>3.9996429527805049</v>
      </c>
      <c r="W267" s="164">
        <v>4.5556853335559682</v>
      </c>
      <c r="X267" s="218">
        <v>3738.4238611248006</v>
      </c>
      <c r="Y267" s="260">
        <v>-128340.1672808419</v>
      </c>
      <c r="Z267" s="218">
        <v>0</v>
      </c>
      <c r="AA267" s="218">
        <v>3738.4238611248006</v>
      </c>
      <c r="AB267" s="101">
        <v>19</v>
      </c>
      <c r="AC267" s="162" t="s">
        <v>31</v>
      </c>
      <c r="AD267" s="96"/>
      <c r="AE267" s="113">
        <f>-IF($X267&gt;0,$X267*(1-VLOOKUP($D267,$AH$24:$AM$35,6,FALSE))*VLOOKUP($D267,$AH$24:$AM$35,IF(($G267-$B$2)/365&lt;1,4,5),FALSE),0)</f>
        <v>-46.431224355170023</v>
      </c>
      <c r="AF267" s="113">
        <f t="shared" si="3"/>
        <v>0</v>
      </c>
    </row>
    <row r="268" spans="1:32" ht="15.75" x14ac:dyDescent="0.25">
      <c r="A268" s="165">
        <v>2016</v>
      </c>
      <c r="B268" s="165" t="s">
        <v>152</v>
      </c>
      <c r="C268" s="165">
        <v>472</v>
      </c>
      <c r="D268" s="165" t="s">
        <v>40</v>
      </c>
      <c r="E268" s="166">
        <v>42131</v>
      </c>
      <c r="F268" s="166">
        <v>42732</v>
      </c>
      <c r="G268" s="166">
        <v>42734</v>
      </c>
      <c r="H268" s="165" t="s">
        <v>24</v>
      </c>
      <c r="I268" s="165" t="s">
        <v>25</v>
      </c>
      <c r="J268" s="165" t="s">
        <v>36</v>
      </c>
      <c r="K268" s="180">
        <v>-800000</v>
      </c>
      <c r="L268" s="165" t="s">
        <v>24</v>
      </c>
      <c r="M268" s="165" t="s">
        <v>29</v>
      </c>
      <c r="N268" s="165" t="s">
        <v>42</v>
      </c>
      <c r="O268" s="219">
        <v>3024000</v>
      </c>
      <c r="P268" s="165" t="s">
        <v>43</v>
      </c>
      <c r="Q268" s="167">
        <v>3.78</v>
      </c>
      <c r="R268" s="167"/>
      <c r="S268" s="219"/>
      <c r="T268" s="219">
        <v>0</v>
      </c>
      <c r="U268" s="165"/>
      <c r="V268" s="167">
        <v>3.9996429527805049</v>
      </c>
      <c r="W268" s="167">
        <v>4.5556853335559682</v>
      </c>
      <c r="X268" s="180">
        <v>-132078.5911419667</v>
      </c>
      <c r="Y268" s="262"/>
      <c r="Z268" s="180">
        <v>-132078.5911419667</v>
      </c>
      <c r="AA268" s="219">
        <v>0</v>
      </c>
      <c r="AB268" s="101">
        <v>19</v>
      </c>
      <c r="AC268" s="162" t="s">
        <v>31</v>
      </c>
      <c r="AD268" s="96"/>
      <c r="AE268" s="113">
        <f>-IF($X268&gt;0,$X268*(1-VLOOKUP($D268,$AH$24:$AM$35,6,FALSE))*VLOOKUP($D268,$AH$24:$AM$35,IF(($G268-$B$2)/365&lt;1,4,5),FALSE),0)</f>
        <v>0</v>
      </c>
      <c r="AF268" s="113">
        <f t="shared" si="3"/>
        <v>1577.0183782350823</v>
      </c>
    </row>
    <row r="269" spans="1:32" x14ac:dyDescent="0.25">
      <c r="A269" s="168"/>
      <c r="B269" s="168"/>
      <c r="C269" s="168"/>
      <c r="D269" s="168"/>
      <c r="E269" s="169"/>
      <c r="F269" s="169"/>
      <c r="G269" s="169"/>
      <c r="H269" s="168"/>
      <c r="I269" s="168"/>
      <c r="J269" s="168"/>
      <c r="K269" s="188">
        <v>-9600000</v>
      </c>
      <c r="L269" s="168"/>
      <c r="M269" s="168"/>
      <c r="N269" s="168"/>
      <c r="O269" s="170">
        <v>30720000</v>
      </c>
      <c r="P269" s="168"/>
      <c r="Q269" s="171">
        <v>3.2</v>
      </c>
      <c r="R269" s="171"/>
      <c r="S269" s="170"/>
      <c r="T269" s="170"/>
      <c r="U269" s="168"/>
      <c r="V269" s="171"/>
      <c r="W269" s="171"/>
      <c r="X269" s="188">
        <v>-1251809.7592801936</v>
      </c>
      <c r="Y269" s="188">
        <v>-1251809.7592801936</v>
      </c>
      <c r="Z269" s="188">
        <v>-1226913.3898732238</v>
      </c>
      <c r="AA269" s="188">
        <v>-24896.369406969599</v>
      </c>
    </row>
    <row r="270" spans="1:32" x14ac:dyDescent="0.25">
      <c r="A270" s="168"/>
      <c r="B270" s="168"/>
      <c r="C270" s="168"/>
      <c r="D270" s="168"/>
      <c r="E270" s="169"/>
      <c r="F270" s="169"/>
      <c r="G270" s="169"/>
      <c r="H270" s="168"/>
      <c r="I270" s="168"/>
      <c r="J270" s="168"/>
      <c r="K270" s="170"/>
      <c r="L270" s="168"/>
      <c r="M270" s="168"/>
      <c r="N270" s="168"/>
      <c r="O270" s="170"/>
      <c r="P270" s="168"/>
      <c r="Q270" s="171"/>
      <c r="R270" s="171"/>
      <c r="S270" s="170"/>
      <c r="T270" s="170"/>
      <c r="U270" s="168"/>
      <c r="V270" s="171"/>
      <c r="W270" s="171"/>
      <c r="X270" s="170"/>
      <c r="Y270" s="170"/>
      <c r="Z270" s="170"/>
      <c r="AA270" s="170"/>
    </row>
    <row r="271" spans="1:32" x14ac:dyDescent="0.25">
      <c r="A271" s="168"/>
      <c r="B271" s="168"/>
      <c r="C271" s="168"/>
      <c r="D271" s="168"/>
      <c r="E271" s="169"/>
      <c r="F271" s="169"/>
      <c r="G271" s="169"/>
      <c r="H271" s="168"/>
      <c r="I271" s="168" t="s">
        <v>101</v>
      </c>
      <c r="J271" s="168"/>
      <c r="K271" s="172">
        <v>-12600000</v>
      </c>
      <c r="L271" s="173"/>
      <c r="M271" s="173"/>
      <c r="N271" s="173"/>
      <c r="O271" s="174">
        <v>37920000</v>
      </c>
      <c r="P271" s="173"/>
      <c r="Q271" s="175">
        <v>3.0095238095238095</v>
      </c>
      <c r="R271" s="175"/>
      <c r="S271" s="174"/>
      <c r="T271" s="174"/>
      <c r="U271" s="173"/>
      <c r="V271" s="175"/>
      <c r="W271" s="175"/>
      <c r="X271" s="172">
        <v>-2215281.4235758102</v>
      </c>
      <c r="Y271" s="172">
        <v>-2215281.4235758102</v>
      </c>
      <c r="Z271" s="172">
        <v>-2190385.0805765251</v>
      </c>
      <c r="AA271" s="172">
        <v>-24896.342999284931</v>
      </c>
    </row>
    <row r="272" spans="1:32" x14ac:dyDescent="0.25">
      <c r="A272" s="168"/>
      <c r="B272" s="168"/>
      <c r="C272" s="168"/>
      <c r="D272" s="168"/>
      <c r="E272" s="169"/>
      <c r="F272" s="169"/>
      <c r="G272" s="169"/>
      <c r="H272" s="168"/>
      <c r="I272" s="168"/>
      <c r="J272" s="168"/>
      <c r="K272" s="170"/>
      <c r="L272" s="168"/>
      <c r="M272" s="168"/>
      <c r="N272" s="168"/>
      <c r="O272" s="170"/>
      <c r="P272" s="168"/>
      <c r="Q272" s="171"/>
      <c r="R272" s="171"/>
      <c r="S272" s="170"/>
      <c r="T272" s="170"/>
      <c r="U272" s="168"/>
      <c r="V272" s="171"/>
      <c r="W272" s="171"/>
      <c r="X272" s="170"/>
      <c r="Y272" s="170"/>
      <c r="Z272" s="170"/>
      <c r="AA272" s="170"/>
    </row>
    <row r="273" spans="1:27" x14ac:dyDescent="0.25">
      <c r="A273" s="176"/>
      <c r="B273" s="176"/>
      <c r="C273" s="176"/>
      <c r="D273" s="176"/>
      <c r="E273" s="177"/>
      <c r="F273" s="177"/>
      <c r="G273" s="177"/>
      <c r="H273" s="176"/>
      <c r="I273" s="176"/>
      <c r="J273" s="176"/>
      <c r="K273" s="178"/>
      <c r="L273" s="176"/>
      <c r="M273" s="176"/>
      <c r="N273" s="176"/>
      <c r="O273" s="178"/>
      <c r="P273" s="176"/>
      <c r="Q273" s="179" t="s">
        <v>44</v>
      </c>
      <c r="R273" s="179"/>
      <c r="S273" s="178"/>
      <c r="T273" s="178"/>
      <c r="U273" s="176"/>
      <c r="V273" s="175"/>
      <c r="W273" s="175"/>
      <c r="X273" s="172">
        <v>-29953567.563868467</v>
      </c>
      <c r="Y273" s="172">
        <v>-29953567.563868467</v>
      </c>
      <c r="Z273" s="172">
        <v>-18427170.540360343</v>
      </c>
      <c r="AA273" s="172">
        <v>-11526397.023508115</v>
      </c>
    </row>
    <row r="274" spans="1:27" x14ac:dyDescent="0.25">
      <c r="D274" s="95"/>
      <c r="Q274" s="109"/>
      <c r="R274" s="109"/>
      <c r="S274" s="108"/>
      <c r="T274" s="108"/>
    </row>
    <row r="275" spans="1:27" x14ac:dyDescent="0.25">
      <c r="D275" s="95"/>
      <c r="Q275" s="109"/>
      <c r="R275" s="109"/>
      <c r="S275" s="108"/>
      <c r="T275" s="108"/>
    </row>
    <row r="276" spans="1:27" x14ac:dyDescent="0.25">
      <c r="D276" s="95"/>
      <c r="Q276" s="109"/>
      <c r="R276" s="109"/>
      <c r="S276" s="108"/>
      <c r="T276" s="108"/>
    </row>
    <row r="277" spans="1:27" x14ac:dyDescent="0.25">
      <c r="D277" s="95"/>
      <c r="Q277" s="109"/>
      <c r="R277" s="109"/>
      <c r="S277" s="108"/>
      <c r="T277" s="108"/>
    </row>
    <row r="278" spans="1:27" x14ac:dyDescent="0.25">
      <c r="D278" s="95"/>
      <c r="Q278" s="109"/>
      <c r="R278" s="109"/>
      <c r="S278" s="108"/>
      <c r="T278" s="108"/>
    </row>
    <row r="279" spans="1:27" x14ac:dyDescent="0.25">
      <c r="D279" s="95"/>
      <c r="Q279" s="109"/>
      <c r="R279" s="109"/>
      <c r="S279" s="108"/>
      <c r="T279" s="108"/>
    </row>
    <row r="280" spans="1:27" x14ac:dyDescent="0.25">
      <c r="D280" s="95"/>
      <c r="Q280" s="109"/>
      <c r="R280" s="109"/>
      <c r="S280" s="108"/>
      <c r="T280" s="108"/>
    </row>
    <row r="281" spans="1:27" x14ac:dyDescent="0.25">
      <c r="D281" s="95"/>
      <c r="Q281" s="109"/>
      <c r="R281" s="109"/>
      <c r="S281" s="108"/>
      <c r="T281" s="108"/>
    </row>
    <row r="282" spans="1:27" x14ac:dyDescent="0.25">
      <c r="D282" s="95"/>
      <c r="Q282" s="109"/>
      <c r="R282" s="109"/>
      <c r="S282" s="108"/>
      <c r="T282" s="108"/>
    </row>
    <row r="283" spans="1:27" x14ac:dyDescent="0.25">
      <c r="D283" s="95"/>
      <c r="Q283" s="109"/>
      <c r="R283" s="109"/>
      <c r="S283" s="108"/>
      <c r="T283" s="108"/>
    </row>
    <row r="284" spans="1:27" x14ac:dyDescent="0.25">
      <c r="D284" s="95"/>
      <c r="Q284" s="109"/>
      <c r="R284" s="109"/>
      <c r="S284" s="108"/>
      <c r="T284" s="108"/>
    </row>
    <row r="285" spans="1:27" x14ac:dyDescent="0.25">
      <c r="D285" s="95"/>
      <c r="Q285" s="109"/>
      <c r="R285" s="109"/>
      <c r="S285" s="108"/>
      <c r="T285" s="108"/>
    </row>
    <row r="286" spans="1:27" x14ac:dyDescent="0.25">
      <c r="D286" s="95"/>
      <c r="Q286" s="109"/>
      <c r="R286" s="109"/>
      <c r="S286" s="108"/>
      <c r="T286" s="108"/>
    </row>
    <row r="287" spans="1:27" x14ac:dyDescent="0.25">
      <c r="D287" s="95"/>
      <c r="Q287" s="109"/>
      <c r="R287" s="109"/>
      <c r="S287" s="108"/>
      <c r="T287" s="108"/>
    </row>
    <row r="288" spans="1:27" x14ac:dyDescent="0.25">
      <c r="D288" s="95"/>
      <c r="Q288" s="109"/>
      <c r="R288" s="109"/>
      <c r="S288" s="108"/>
      <c r="T288" s="108"/>
    </row>
    <row r="289" spans="4:20" x14ac:dyDescent="0.25">
      <c r="D289" s="95"/>
      <c r="Q289" s="109"/>
      <c r="R289" s="109"/>
      <c r="S289" s="108"/>
      <c r="T289" s="108"/>
    </row>
    <row r="290" spans="4:20" x14ac:dyDescent="0.25">
      <c r="D290" s="95"/>
      <c r="Q290" s="109"/>
      <c r="R290" s="109"/>
      <c r="S290" s="108"/>
      <c r="T290" s="108"/>
    </row>
    <row r="291" spans="4:20" x14ac:dyDescent="0.25">
      <c r="D291" s="95"/>
      <c r="Q291" s="109"/>
      <c r="R291" s="109"/>
      <c r="S291" s="108"/>
      <c r="T291" s="108"/>
    </row>
    <row r="292" spans="4:20" x14ac:dyDescent="0.25">
      <c r="D292" s="95"/>
      <c r="Q292" s="109"/>
      <c r="R292" s="109"/>
      <c r="S292" s="108"/>
      <c r="T292" s="108"/>
    </row>
    <row r="293" spans="4:20" x14ac:dyDescent="0.25">
      <c r="D293" s="95"/>
      <c r="Q293" s="109"/>
      <c r="R293" s="109"/>
      <c r="S293" s="108"/>
      <c r="T293" s="108"/>
    </row>
    <row r="294" spans="4:20" x14ac:dyDescent="0.25">
      <c r="D294" s="95"/>
      <c r="Q294" s="109"/>
      <c r="R294" s="109"/>
      <c r="S294" s="108"/>
      <c r="T294" s="108"/>
    </row>
    <row r="295" spans="4:20" x14ac:dyDescent="0.25">
      <c r="D295" s="95"/>
      <c r="Q295" s="109"/>
      <c r="R295" s="109"/>
      <c r="S295" s="108"/>
      <c r="T295" s="108"/>
    </row>
    <row r="296" spans="4:20" x14ac:dyDescent="0.25">
      <c r="D296" s="95"/>
      <c r="Q296" s="109"/>
      <c r="R296" s="109"/>
      <c r="S296" s="108"/>
      <c r="T296" s="108"/>
    </row>
    <row r="297" spans="4:20" x14ac:dyDescent="0.25">
      <c r="D297" s="95"/>
      <c r="Q297" s="109"/>
      <c r="R297" s="109"/>
      <c r="S297" s="108"/>
      <c r="T297" s="108"/>
    </row>
    <row r="298" spans="4:20" x14ac:dyDescent="0.25">
      <c r="D298" s="95"/>
      <c r="Q298" s="109"/>
      <c r="R298" s="109"/>
      <c r="S298" s="108"/>
      <c r="T298" s="108"/>
    </row>
    <row r="299" spans="4:20" x14ac:dyDescent="0.25">
      <c r="D299" s="95"/>
      <c r="Q299" s="109"/>
      <c r="R299" s="109"/>
      <c r="S299" s="108"/>
      <c r="T299" s="108"/>
    </row>
    <row r="300" spans="4:20" x14ac:dyDescent="0.25">
      <c r="D300" s="95"/>
      <c r="Q300" s="109"/>
      <c r="R300" s="109"/>
      <c r="S300" s="108"/>
      <c r="T300" s="108"/>
    </row>
    <row r="301" spans="4:20" x14ac:dyDescent="0.25">
      <c r="D301" s="95"/>
      <c r="Q301" s="109"/>
      <c r="R301" s="109"/>
      <c r="S301" s="108"/>
      <c r="T301" s="108"/>
    </row>
    <row r="302" spans="4:20" x14ac:dyDescent="0.25">
      <c r="D302" s="95"/>
      <c r="Q302" s="109"/>
      <c r="R302" s="109"/>
      <c r="S302" s="108"/>
      <c r="T302" s="108"/>
    </row>
    <row r="303" spans="4:20" x14ac:dyDescent="0.25">
      <c r="D303" s="95"/>
      <c r="Q303" s="109"/>
      <c r="R303" s="109"/>
      <c r="S303" s="108"/>
      <c r="T303" s="108"/>
    </row>
    <row r="304" spans="4:20" x14ac:dyDescent="0.25">
      <c r="D304" s="95"/>
      <c r="Q304" s="109"/>
      <c r="R304" s="109"/>
      <c r="S304" s="108"/>
      <c r="T304" s="108"/>
    </row>
    <row r="305" spans="4:20" x14ac:dyDescent="0.25">
      <c r="D305" s="95"/>
      <c r="Q305" s="109"/>
      <c r="R305" s="109"/>
      <c r="S305" s="108"/>
      <c r="T305" s="108"/>
    </row>
    <row r="306" spans="4:20" x14ac:dyDescent="0.25">
      <c r="D306" s="95"/>
      <c r="Q306" s="109"/>
      <c r="R306" s="109"/>
      <c r="S306" s="108"/>
      <c r="T306" s="108"/>
    </row>
    <row r="307" spans="4:20" x14ac:dyDescent="0.25">
      <c r="D307" s="95"/>
      <c r="Q307" s="109"/>
      <c r="R307" s="109"/>
      <c r="S307" s="108"/>
      <c r="T307" s="108"/>
    </row>
    <row r="308" spans="4:20" x14ac:dyDescent="0.25">
      <c r="D308" s="95"/>
      <c r="Q308" s="109"/>
      <c r="R308" s="109"/>
      <c r="S308" s="108"/>
      <c r="T308" s="108"/>
    </row>
    <row r="309" spans="4:20" x14ac:dyDescent="0.25">
      <c r="D309" s="95"/>
      <c r="Q309" s="109"/>
      <c r="R309" s="109"/>
      <c r="S309" s="108"/>
      <c r="T309" s="108"/>
    </row>
    <row r="310" spans="4:20" x14ac:dyDescent="0.25">
      <c r="D310" s="95"/>
      <c r="Q310" s="109"/>
      <c r="R310" s="109"/>
      <c r="S310" s="108"/>
      <c r="T310" s="108"/>
    </row>
    <row r="311" spans="4:20" x14ac:dyDescent="0.25">
      <c r="D311" s="95"/>
      <c r="Q311" s="109"/>
      <c r="R311" s="109"/>
      <c r="S311" s="108"/>
      <c r="T311" s="108"/>
    </row>
    <row r="312" spans="4:20" x14ac:dyDescent="0.25">
      <c r="D312" s="95"/>
      <c r="Q312" s="109"/>
      <c r="R312" s="109"/>
      <c r="S312" s="108"/>
      <c r="T312" s="108"/>
    </row>
    <row r="313" spans="4:20" x14ac:dyDescent="0.25">
      <c r="D313" s="95"/>
      <c r="Q313" s="109"/>
      <c r="R313" s="109"/>
      <c r="S313" s="108"/>
      <c r="T313" s="108"/>
    </row>
    <row r="314" spans="4:20" x14ac:dyDescent="0.25">
      <c r="D314" s="95"/>
      <c r="Q314" s="109"/>
      <c r="R314" s="109"/>
      <c r="S314" s="108"/>
      <c r="T314" s="108"/>
    </row>
    <row r="315" spans="4:20" x14ac:dyDescent="0.25">
      <c r="D315" s="95"/>
      <c r="Q315" s="109"/>
      <c r="R315" s="109"/>
      <c r="S315" s="108"/>
      <c r="T315" s="108"/>
    </row>
    <row r="316" spans="4:20" x14ac:dyDescent="0.25">
      <c r="D316" s="95"/>
      <c r="Q316" s="109"/>
      <c r="R316" s="109"/>
      <c r="S316" s="108"/>
      <c r="T316" s="108"/>
    </row>
    <row r="317" spans="4:20" x14ac:dyDescent="0.25">
      <c r="D317" s="95"/>
      <c r="Q317" s="109"/>
      <c r="R317" s="109"/>
      <c r="S317" s="108"/>
      <c r="T317" s="108"/>
    </row>
    <row r="318" spans="4:20" x14ac:dyDescent="0.25">
      <c r="D318" s="95"/>
      <c r="Q318" s="109"/>
      <c r="R318" s="109"/>
      <c r="S318" s="108"/>
      <c r="T318" s="108"/>
    </row>
    <row r="319" spans="4:20" x14ac:dyDescent="0.25">
      <c r="D319" s="95"/>
      <c r="Q319" s="109"/>
      <c r="R319" s="109"/>
      <c r="S319" s="108"/>
      <c r="T319" s="108"/>
    </row>
    <row r="320" spans="4:20" x14ac:dyDescent="0.25">
      <c r="D320" s="95"/>
      <c r="Q320" s="109"/>
      <c r="R320" s="109"/>
      <c r="S320" s="108"/>
      <c r="T320" s="108"/>
    </row>
    <row r="321" spans="4:20" x14ac:dyDescent="0.25">
      <c r="D321" s="95"/>
      <c r="Q321" s="109"/>
      <c r="R321" s="109"/>
      <c r="S321" s="108"/>
      <c r="T321" s="108"/>
    </row>
    <row r="322" spans="4:20" x14ac:dyDescent="0.25">
      <c r="D322" s="95"/>
      <c r="Q322" s="109"/>
      <c r="R322" s="109"/>
      <c r="S322" s="108"/>
      <c r="T322" s="108"/>
    </row>
    <row r="323" spans="4:20" x14ac:dyDescent="0.25">
      <c r="D323" s="95"/>
      <c r="Q323" s="109"/>
      <c r="R323" s="109"/>
      <c r="S323" s="108"/>
      <c r="T323" s="108"/>
    </row>
    <row r="324" spans="4:20" x14ac:dyDescent="0.25">
      <c r="D324" s="95"/>
      <c r="Q324" s="109"/>
      <c r="R324" s="109"/>
      <c r="S324" s="108"/>
      <c r="T324" s="108"/>
    </row>
    <row r="325" spans="4:20" x14ac:dyDescent="0.25">
      <c r="D325" s="95"/>
      <c r="Q325" s="109"/>
      <c r="R325" s="109"/>
      <c r="S325" s="108"/>
      <c r="T325" s="108"/>
    </row>
    <row r="326" spans="4:20" x14ac:dyDescent="0.25">
      <c r="D326" s="95"/>
      <c r="Q326" s="109"/>
      <c r="R326" s="109"/>
      <c r="S326" s="108"/>
      <c r="T326" s="108"/>
    </row>
    <row r="327" spans="4:20" x14ac:dyDescent="0.25">
      <c r="D327" s="95"/>
      <c r="Q327" s="109"/>
      <c r="R327" s="109"/>
      <c r="S327" s="108"/>
      <c r="T327" s="108"/>
    </row>
    <row r="328" spans="4:20" x14ac:dyDescent="0.25">
      <c r="D328" s="95"/>
      <c r="Q328" s="109"/>
      <c r="R328" s="109"/>
      <c r="S328" s="108"/>
      <c r="T328" s="108"/>
    </row>
    <row r="329" spans="4:20" x14ac:dyDescent="0.25">
      <c r="D329" s="95"/>
      <c r="Q329" s="109"/>
      <c r="R329" s="109"/>
      <c r="S329" s="108"/>
      <c r="T329" s="108"/>
    </row>
    <row r="330" spans="4:20" x14ac:dyDescent="0.25">
      <c r="D330" s="95"/>
      <c r="Q330" s="109"/>
      <c r="R330" s="109"/>
      <c r="S330" s="108"/>
      <c r="T330" s="108"/>
    </row>
    <row r="331" spans="4:20" x14ac:dyDescent="0.25">
      <c r="D331" s="95"/>
      <c r="Q331" s="109"/>
      <c r="R331" s="109"/>
      <c r="S331" s="108"/>
      <c r="T331" s="108"/>
    </row>
    <row r="332" spans="4:20" x14ac:dyDescent="0.25">
      <c r="D332" s="95"/>
      <c r="Q332" s="109"/>
      <c r="R332" s="109"/>
      <c r="S332" s="108"/>
      <c r="T332" s="108"/>
    </row>
    <row r="333" spans="4:20" x14ac:dyDescent="0.25">
      <c r="D333" s="95"/>
      <c r="Q333" s="109"/>
      <c r="R333" s="109"/>
      <c r="S333" s="108"/>
      <c r="T333" s="108"/>
    </row>
    <row r="334" spans="4:20" x14ac:dyDescent="0.25">
      <c r="D334" s="95"/>
      <c r="Q334" s="109"/>
      <c r="R334" s="109"/>
      <c r="S334" s="108"/>
      <c r="T334" s="108"/>
    </row>
    <row r="335" spans="4:20" x14ac:dyDescent="0.25">
      <c r="D335" s="95"/>
      <c r="Q335" s="109"/>
      <c r="R335" s="109"/>
      <c r="S335" s="108"/>
      <c r="T335" s="108"/>
    </row>
    <row r="336" spans="4:20" x14ac:dyDescent="0.25">
      <c r="D336" s="95"/>
      <c r="Q336" s="109"/>
      <c r="R336" s="109"/>
      <c r="S336" s="108"/>
      <c r="T336" s="108"/>
    </row>
    <row r="337" spans="4:20" x14ac:dyDescent="0.25">
      <c r="D337" s="95"/>
      <c r="Q337" s="109"/>
      <c r="R337" s="109"/>
      <c r="S337" s="108"/>
      <c r="T337" s="108"/>
    </row>
    <row r="338" spans="4:20" x14ac:dyDescent="0.25">
      <c r="D338" s="95"/>
      <c r="Q338" s="109"/>
      <c r="R338" s="109"/>
      <c r="S338" s="108"/>
      <c r="T338" s="108"/>
    </row>
    <row r="339" spans="4:20" x14ac:dyDescent="0.25">
      <c r="D339" s="95"/>
      <c r="Q339" s="109"/>
      <c r="R339" s="109"/>
      <c r="S339" s="108"/>
      <c r="T339" s="108"/>
    </row>
    <row r="340" spans="4:20" x14ac:dyDescent="0.25">
      <c r="D340" s="95"/>
      <c r="Q340" s="109"/>
      <c r="R340" s="109"/>
      <c r="S340" s="108"/>
      <c r="T340" s="108"/>
    </row>
    <row r="341" spans="4:20" x14ac:dyDescent="0.25">
      <c r="D341" s="95"/>
      <c r="Q341" s="109"/>
      <c r="R341" s="109"/>
      <c r="S341" s="108"/>
      <c r="T341" s="108"/>
    </row>
    <row r="342" spans="4:20" x14ac:dyDescent="0.25">
      <c r="D342" s="95"/>
      <c r="Q342" s="109"/>
      <c r="R342" s="109"/>
      <c r="S342" s="108"/>
      <c r="T342" s="108"/>
    </row>
    <row r="343" spans="4:20" x14ac:dyDescent="0.25">
      <c r="D343" s="95"/>
      <c r="Q343" s="109"/>
      <c r="R343" s="109"/>
      <c r="S343" s="108"/>
      <c r="T343" s="108"/>
    </row>
    <row r="344" spans="4:20" x14ac:dyDescent="0.25">
      <c r="D344" s="95"/>
      <c r="Q344" s="109"/>
      <c r="R344" s="109"/>
      <c r="S344" s="108"/>
      <c r="T344" s="108"/>
    </row>
    <row r="345" spans="4:20" x14ac:dyDescent="0.25">
      <c r="D345" s="95"/>
      <c r="Q345" s="109"/>
      <c r="R345" s="109"/>
      <c r="S345" s="108"/>
      <c r="T345" s="108"/>
    </row>
    <row r="346" spans="4:20" x14ac:dyDescent="0.25">
      <c r="D346" s="95"/>
      <c r="Q346" s="109"/>
      <c r="R346" s="109"/>
      <c r="S346" s="108"/>
      <c r="T346" s="108"/>
    </row>
    <row r="347" spans="4:20" x14ac:dyDescent="0.25">
      <c r="D347" s="95"/>
      <c r="Q347" s="109"/>
      <c r="R347" s="109"/>
      <c r="S347" s="108"/>
      <c r="T347" s="108"/>
    </row>
    <row r="348" spans="4:20" x14ac:dyDescent="0.25">
      <c r="D348" s="95"/>
      <c r="Q348" s="109"/>
      <c r="R348" s="109"/>
      <c r="S348" s="108"/>
      <c r="T348" s="108"/>
    </row>
    <row r="349" spans="4:20" x14ac:dyDescent="0.25">
      <c r="D349" s="95"/>
      <c r="Q349" s="109"/>
      <c r="R349" s="109"/>
      <c r="S349" s="108"/>
      <c r="T349" s="108"/>
    </row>
    <row r="350" spans="4:20" x14ac:dyDescent="0.25">
      <c r="D350" s="95"/>
      <c r="Q350" s="109"/>
      <c r="R350" s="109"/>
      <c r="S350" s="108"/>
      <c r="T350" s="108"/>
    </row>
    <row r="351" spans="4:20" x14ac:dyDescent="0.25">
      <c r="D351" s="95"/>
      <c r="Q351" s="109"/>
      <c r="R351" s="109"/>
      <c r="S351" s="108"/>
      <c r="T351" s="108"/>
    </row>
    <row r="352" spans="4:20" x14ac:dyDescent="0.25">
      <c r="D352" s="95"/>
      <c r="Q352" s="109"/>
      <c r="R352" s="109"/>
      <c r="S352" s="108"/>
      <c r="T352" s="108"/>
    </row>
    <row r="353" spans="4:20" x14ac:dyDescent="0.25">
      <c r="D353" s="95"/>
      <c r="Q353" s="109"/>
      <c r="R353" s="109"/>
      <c r="S353" s="108"/>
      <c r="T353" s="108"/>
    </row>
    <row r="354" spans="4:20" x14ac:dyDescent="0.25">
      <c r="D354" s="95"/>
      <c r="Q354" s="109"/>
      <c r="R354" s="109"/>
      <c r="S354" s="108"/>
      <c r="T354" s="108"/>
    </row>
    <row r="355" spans="4:20" x14ac:dyDescent="0.25">
      <c r="D355" s="95"/>
      <c r="Q355" s="109"/>
      <c r="R355" s="109"/>
      <c r="S355" s="108"/>
      <c r="T355" s="108"/>
    </row>
    <row r="356" spans="4:20" x14ac:dyDescent="0.25">
      <c r="D356" s="95"/>
      <c r="Q356" s="109"/>
      <c r="R356" s="109"/>
      <c r="S356" s="108"/>
      <c r="T356" s="108"/>
    </row>
    <row r="357" spans="4:20" x14ac:dyDescent="0.25">
      <c r="D357" s="95"/>
      <c r="Q357" s="109"/>
      <c r="R357" s="109"/>
      <c r="S357" s="108"/>
      <c r="T357" s="108"/>
    </row>
    <row r="358" spans="4:20" x14ac:dyDescent="0.25">
      <c r="D358" s="95"/>
      <c r="Q358" s="109"/>
      <c r="R358" s="109"/>
      <c r="S358" s="108"/>
      <c r="T358" s="108"/>
    </row>
    <row r="359" spans="4:20" x14ac:dyDescent="0.25">
      <c r="D359" s="95"/>
      <c r="Q359" s="109"/>
      <c r="R359" s="109"/>
      <c r="S359" s="108"/>
      <c r="T359" s="108"/>
    </row>
    <row r="360" spans="4:20" x14ac:dyDescent="0.25">
      <c r="D360" s="95"/>
      <c r="Q360" s="109"/>
      <c r="R360" s="109"/>
      <c r="S360" s="108"/>
      <c r="T360" s="108"/>
    </row>
    <row r="361" spans="4:20" x14ac:dyDescent="0.25">
      <c r="D361" s="95"/>
      <c r="Q361" s="109"/>
      <c r="R361" s="109"/>
      <c r="S361" s="108"/>
      <c r="T361" s="108"/>
    </row>
    <row r="362" spans="4:20" x14ac:dyDescent="0.25">
      <c r="D362" s="95"/>
      <c r="Q362" s="109"/>
      <c r="R362" s="109"/>
      <c r="S362" s="108"/>
      <c r="T362" s="108"/>
    </row>
    <row r="363" spans="4:20" x14ac:dyDescent="0.25">
      <c r="D363" s="95"/>
      <c r="Q363" s="109"/>
      <c r="R363" s="109"/>
      <c r="S363" s="108"/>
      <c r="T363" s="108"/>
    </row>
    <row r="364" spans="4:20" x14ac:dyDescent="0.25">
      <c r="D364" s="95"/>
      <c r="Q364" s="109"/>
      <c r="R364" s="109"/>
      <c r="S364" s="108"/>
      <c r="T364" s="108"/>
    </row>
    <row r="365" spans="4:20" x14ac:dyDescent="0.25">
      <c r="D365" s="95"/>
      <c r="Q365" s="109"/>
      <c r="R365" s="109"/>
      <c r="S365" s="108"/>
      <c r="T365" s="108"/>
    </row>
    <row r="366" spans="4:20" x14ac:dyDescent="0.25">
      <c r="D366" s="95"/>
      <c r="Q366" s="109"/>
      <c r="R366" s="109"/>
      <c r="S366" s="108"/>
      <c r="T366" s="108"/>
    </row>
    <row r="367" spans="4:20" x14ac:dyDescent="0.25">
      <c r="D367" s="95"/>
      <c r="Q367" s="109"/>
      <c r="R367" s="109"/>
      <c r="S367" s="108"/>
      <c r="T367" s="108"/>
    </row>
    <row r="368" spans="4:20" x14ac:dyDescent="0.25">
      <c r="D368" s="95"/>
      <c r="Q368" s="109"/>
      <c r="R368" s="109"/>
      <c r="S368" s="108"/>
      <c r="T368" s="108"/>
    </row>
    <row r="369" spans="4:20" x14ac:dyDescent="0.25">
      <c r="D369" s="95"/>
      <c r="Q369" s="109"/>
      <c r="R369" s="109"/>
      <c r="S369" s="108"/>
      <c r="T369" s="108"/>
    </row>
    <row r="370" spans="4:20" x14ac:dyDescent="0.25">
      <c r="D370" s="95"/>
      <c r="Q370" s="109"/>
      <c r="R370" s="109"/>
      <c r="S370" s="108"/>
      <c r="T370" s="108"/>
    </row>
    <row r="371" spans="4:20" x14ac:dyDescent="0.25">
      <c r="D371" s="95"/>
      <c r="Q371" s="109"/>
      <c r="R371" s="109"/>
      <c r="S371" s="108"/>
      <c r="T371" s="108"/>
    </row>
    <row r="372" spans="4:20" x14ac:dyDescent="0.25">
      <c r="D372" s="95"/>
      <c r="Q372" s="109"/>
      <c r="R372" s="109"/>
      <c r="S372" s="108"/>
      <c r="T372" s="108"/>
    </row>
    <row r="373" spans="4:20" x14ac:dyDescent="0.25">
      <c r="D373" s="95"/>
      <c r="Q373" s="109"/>
      <c r="R373" s="109"/>
      <c r="S373" s="108"/>
      <c r="T373" s="108"/>
    </row>
    <row r="374" spans="4:20" x14ac:dyDescent="0.25">
      <c r="D374" s="95"/>
      <c r="Q374" s="109"/>
      <c r="R374" s="109"/>
      <c r="S374" s="108"/>
      <c r="T374" s="108"/>
    </row>
    <row r="375" spans="4:20" x14ac:dyDescent="0.25">
      <c r="D375" s="95"/>
      <c r="Q375" s="109"/>
      <c r="R375" s="109"/>
      <c r="S375" s="108"/>
      <c r="T375" s="108"/>
    </row>
    <row r="376" spans="4:20" x14ac:dyDescent="0.25">
      <c r="D376" s="95"/>
      <c r="Q376" s="109"/>
      <c r="R376" s="109"/>
      <c r="S376" s="108"/>
      <c r="T376" s="108"/>
    </row>
    <row r="377" spans="4:20" x14ac:dyDescent="0.25">
      <c r="D377" s="95"/>
      <c r="Q377" s="109"/>
      <c r="R377" s="109"/>
      <c r="S377" s="108"/>
      <c r="T377" s="108"/>
    </row>
    <row r="378" spans="4:20" x14ac:dyDescent="0.25">
      <c r="D378" s="95"/>
      <c r="Q378" s="109"/>
      <c r="R378" s="109"/>
      <c r="S378" s="108"/>
      <c r="T378" s="108"/>
    </row>
    <row r="379" spans="4:20" x14ac:dyDescent="0.25">
      <c r="D379" s="95"/>
      <c r="Q379" s="109"/>
      <c r="R379" s="109"/>
      <c r="S379" s="108"/>
      <c r="T379" s="108"/>
    </row>
    <row r="380" spans="4:20" x14ac:dyDescent="0.25">
      <c r="D380" s="95"/>
      <c r="Q380" s="109"/>
      <c r="R380" s="109"/>
      <c r="S380" s="108"/>
      <c r="T380" s="108"/>
    </row>
    <row r="381" spans="4:20" x14ac:dyDescent="0.25">
      <c r="D381" s="95"/>
      <c r="Q381" s="109"/>
      <c r="R381" s="109"/>
      <c r="S381" s="108"/>
      <c r="T381" s="108"/>
    </row>
    <row r="382" spans="4:20" x14ac:dyDescent="0.25">
      <c r="D382" s="95"/>
      <c r="Q382" s="109"/>
      <c r="R382" s="109"/>
      <c r="S382" s="108"/>
      <c r="T382" s="108"/>
    </row>
    <row r="383" spans="4:20" x14ac:dyDescent="0.25">
      <c r="D383" s="95"/>
      <c r="Q383" s="109"/>
      <c r="R383" s="109"/>
      <c r="S383" s="108"/>
      <c r="T383" s="108"/>
    </row>
    <row r="384" spans="4:20" x14ac:dyDescent="0.25">
      <c r="D384" s="95"/>
      <c r="Q384" s="109"/>
      <c r="R384" s="109"/>
      <c r="S384" s="108"/>
      <c r="T384" s="108"/>
    </row>
    <row r="385" spans="4:20" x14ac:dyDescent="0.25">
      <c r="D385" s="95"/>
      <c r="Q385" s="109"/>
      <c r="R385" s="109"/>
      <c r="S385" s="108"/>
      <c r="T385" s="108"/>
    </row>
    <row r="386" spans="4:20" x14ac:dyDescent="0.25">
      <c r="D386" s="95"/>
      <c r="Q386" s="109"/>
      <c r="R386" s="109"/>
      <c r="S386" s="108"/>
      <c r="T386" s="108"/>
    </row>
    <row r="387" spans="4:20" x14ac:dyDescent="0.25">
      <c r="D387" s="95"/>
      <c r="Q387" s="109"/>
      <c r="R387" s="109"/>
      <c r="S387" s="108"/>
      <c r="T387" s="108"/>
    </row>
    <row r="388" spans="4:20" x14ac:dyDescent="0.25">
      <c r="D388" s="95"/>
      <c r="Q388" s="109"/>
      <c r="R388" s="109"/>
      <c r="S388" s="108"/>
      <c r="T388" s="108"/>
    </row>
    <row r="389" spans="4:20" x14ac:dyDescent="0.25">
      <c r="D389" s="95"/>
      <c r="Q389" s="109"/>
      <c r="R389" s="109"/>
      <c r="S389" s="108"/>
      <c r="T389" s="108"/>
    </row>
    <row r="390" spans="4:20" x14ac:dyDescent="0.25">
      <c r="D390" s="95"/>
      <c r="Q390" s="109"/>
      <c r="R390" s="109"/>
      <c r="S390" s="108"/>
      <c r="T390" s="108"/>
    </row>
    <row r="391" spans="4:20" x14ac:dyDescent="0.25">
      <c r="D391" s="95"/>
      <c r="Q391" s="109"/>
      <c r="R391" s="109"/>
      <c r="S391" s="108"/>
      <c r="T391" s="108"/>
    </row>
    <row r="392" spans="4:20" x14ac:dyDescent="0.25">
      <c r="D392" s="95"/>
      <c r="Q392" s="109"/>
      <c r="R392" s="109"/>
      <c r="S392" s="108"/>
      <c r="T392" s="108"/>
    </row>
    <row r="393" spans="4:20" x14ac:dyDescent="0.25">
      <c r="D393" s="95"/>
      <c r="Q393" s="109"/>
      <c r="R393" s="109"/>
      <c r="S393" s="108"/>
      <c r="T393" s="108"/>
    </row>
    <row r="394" spans="4:20" x14ac:dyDescent="0.25">
      <c r="D394" s="95"/>
      <c r="Q394" s="109"/>
      <c r="R394" s="109"/>
      <c r="S394" s="108"/>
      <c r="T394" s="108"/>
    </row>
    <row r="395" spans="4:20" x14ac:dyDescent="0.25">
      <c r="D395" s="95"/>
      <c r="Q395" s="109"/>
      <c r="R395" s="109"/>
      <c r="S395" s="108"/>
      <c r="T395" s="108"/>
    </row>
    <row r="396" spans="4:20" x14ac:dyDescent="0.25">
      <c r="D396" s="95"/>
      <c r="Q396" s="109"/>
      <c r="R396" s="109"/>
      <c r="S396" s="108"/>
      <c r="T396" s="108"/>
    </row>
    <row r="397" spans="4:20" x14ac:dyDescent="0.25">
      <c r="D397" s="95"/>
      <c r="Q397" s="109"/>
      <c r="R397" s="109"/>
      <c r="S397" s="108"/>
      <c r="T397" s="108"/>
    </row>
    <row r="398" spans="4:20" x14ac:dyDescent="0.25">
      <c r="D398" s="95"/>
      <c r="Q398" s="109"/>
      <c r="R398" s="109"/>
      <c r="S398" s="108"/>
      <c r="T398" s="108"/>
    </row>
    <row r="399" spans="4:20" x14ac:dyDescent="0.25">
      <c r="D399" s="95"/>
      <c r="Q399" s="109"/>
      <c r="R399" s="109"/>
      <c r="S399" s="108"/>
      <c r="T399" s="108"/>
    </row>
    <row r="400" spans="4:20" x14ac:dyDescent="0.25">
      <c r="D400" s="95"/>
      <c r="Q400" s="109"/>
      <c r="R400" s="109"/>
      <c r="S400" s="108"/>
      <c r="T400" s="108"/>
    </row>
    <row r="401" spans="4:20" x14ac:dyDescent="0.25">
      <c r="D401" s="95"/>
      <c r="Q401" s="109"/>
      <c r="R401" s="109"/>
      <c r="S401" s="108"/>
      <c r="T401" s="108"/>
    </row>
    <row r="402" spans="4:20" x14ac:dyDescent="0.25">
      <c r="D402" s="95"/>
      <c r="Q402" s="109"/>
      <c r="R402" s="109"/>
      <c r="S402" s="108"/>
      <c r="T402" s="108"/>
    </row>
    <row r="403" spans="4:20" x14ac:dyDescent="0.25">
      <c r="D403" s="95"/>
      <c r="Q403" s="109"/>
      <c r="R403" s="109"/>
      <c r="S403" s="108"/>
      <c r="T403" s="108"/>
    </row>
    <row r="404" spans="4:20" x14ac:dyDescent="0.25">
      <c r="D404" s="95"/>
      <c r="Q404" s="109"/>
      <c r="R404" s="109"/>
      <c r="S404" s="108"/>
      <c r="T404" s="108"/>
    </row>
    <row r="405" spans="4:20" x14ac:dyDescent="0.25">
      <c r="D405" s="95"/>
      <c r="Q405" s="109"/>
      <c r="R405" s="109"/>
      <c r="S405" s="108"/>
      <c r="T405" s="108"/>
    </row>
    <row r="406" spans="4:20" x14ac:dyDescent="0.25">
      <c r="D406" s="95"/>
      <c r="Q406" s="109"/>
      <c r="R406" s="109"/>
      <c r="S406" s="108"/>
      <c r="T406" s="108"/>
    </row>
    <row r="407" spans="4:20" x14ac:dyDescent="0.25">
      <c r="D407" s="95"/>
      <c r="Q407" s="109"/>
      <c r="R407" s="109"/>
      <c r="S407" s="108"/>
      <c r="T407" s="108"/>
    </row>
    <row r="408" spans="4:20" x14ac:dyDescent="0.25">
      <c r="D408" s="95"/>
      <c r="Q408" s="109"/>
      <c r="R408" s="109"/>
      <c r="S408" s="108"/>
      <c r="T408" s="108"/>
    </row>
    <row r="409" spans="4:20" x14ac:dyDescent="0.25">
      <c r="D409" s="95"/>
      <c r="Q409" s="109"/>
      <c r="R409" s="109"/>
      <c r="S409" s="108"/>
      <c r="T409" s="108"/>
    </row>
    <row r="410" spans="4:20" x14ac:dyDescent="0.25">
      <c r="D410" s="95"/>
      <c r="Q410" s="109"/>
      <c r="R410" s="109"/>
      <c r="S410" s="108"/>
      <c r="T410" s="108"/>
    </row>
    <row r="411" spans="4:20" x14ac:dyDescent="0.25">
      <c r="D411" s="95"/>
      <c r="Q411" s="109"/>
      <c r="R411" s="109"/>
      <c r="S411" s="108"/>
      <c r="T411" s="108"/>
    </row>
    <row r="412" spans="4:20" x14ac:dyDescent="0.25">
      <c r="D412" s="95"/>
      <c r="Q412" s="109"/>
      <c r="R412" s="109"/>
      <c r="S412" s="108"/>
      <c r="T412" s="108"/>
    </row>
    <row r="413" spans="4:20" x14ac:dyDescent="0.25">
      <c r="D413" s="95"/>
      <c r="Q413" s="109"/>
      <c r="R413" s="109"/>
      <c r="S413" s="108"/>
      <c r="T413" s="108"/>
    </row>
    <row r="414" spans="4:20" x14ac:dyDescent="0.25">
      <c r="D414" s="95"/>
      <c r="Q414" s="109"/>
      <c r="R414" s="109"/>
      <c r="S414" s="108"/>
      <c r="T414" s="108"/>
    </row>
    <row r="415" spans="4:20" x14ac:dyDescent="0.25">
      <c r="D415" s="95"/>
      <c r="Q415" s="109"/>
      <c r="R415" s="109"/>
      <c r="S415" s="108"/>
      <c r="T415" s="108"/>
    </row>
    <row r="416" spans="4:20" x14ac:dyDescent="0.25">
      <c r="D416" s="95"/>
      <c r="Q416" s="109"/>
      <c r="R416" s="109"/>
      <c r="S416" s="108"/>
      <c r="T416" s="108"/>
    </row>
    <row r="417" spans="4:20" x14ac:dyDescent="0.25">
      <c r="D417" s="95"/>
      <c r="Q417" s="109"/>
      <c r="R417" s="109"/>
      <c r="S417" s="108"/>
      <c r="T417" s="108"/>
    </row>
    <row r="418" spans="4:20" x14ac:dyDescent="0.25">
      <c r="D418" s="95"/>
      <c r="Q418" s="109"/>
      <c r="R418" s="109"/>
      <c r="S418" s="108"/>
      <c r="T418" s="108"/>
    </row>
    <row r="419" spans="4:20" x14ac:dyDescent="0.25">
      <c r="D419" s="95"/>
      <c r="Q419" s="109"/>
      <c r="R419" s="109"/>
      <c r="S419" s="108"/>
      <c r="T419" s="108"/>
    </row>
    <row r="420" spans="4:20" x14ac:dyDescent="0.25">
      <c r="D420" s="95"/>
      <c r="Q420" s="109"/>
      <c r="R420" s="109"/>
      <c r="S420" s="108"/>
      <c r="T420" s="108"/>
    </row>
    <row r="421" spans="4:20" x14ac:dyDescent="0.25">
      <c r="D421" s="95"/>
      <c r="Q421" s="109"/>
      <c r="R421" s="109"/>
      <c r="S421" s="108"/>
      <c r="T421" s="108"/>
    </row>
    <row r="422" spans="4:20" x14ac:dyDescent="0.25">
      <c r="D422" s="95"/>
      <c r="Q422" s="109"/>
      <c r="R422" s="109"/>
      <c r="S422" s="108"/>
      <c r="T422" s="108"/>
    </row>
    <row r="423" spans="4:20" x14ac:dyDescent="0.25">
      <c r="D423" s="95"/>
      <c r="Q423" s="109"/>
      <c r="R423" s="109"/>
      <c r="S423" s="108"/>
      <c r="T423" s="108"/>
    </row>
    <row r="424" spans="4:20" x14ac:dyDescent="0.25">
      <c r="D424" s="95"/>
      <c r="Q424" s="109"/>
      <c r="R424" s="109"/>
      <c r="S424" s="108"/>
      <c r="T424" s="108"/>
    </row>
    <row r="425" spans="4:20" x14ac:dyDescent="0.25">
      <c r="D425" s="95"/>
      <c r="Q425" s="109"/>
      <c r="R425" s="109"/>
      <c r="S425" s="108"/>
      <c r="T425" s="108"/>
    </row>
    <row r="426" spans="4:20" x14ac:dyDescent="0.25">
      <c r="D426" s="95"/>
      <c r="Q426" s="109"/>
      <c r="R426" s="109"/>
      <c r="S426" s="108"/>
      <c r="T426" s="108"/>
    </row>
    <row r="427" spans="4:20" x14ac:dyDescent="0.25">
      <c r="D427" s="95"/>
      <c r="Q427" s="109"/>
      <c r="R427" s="109"/>
      <c r="S427" s="108"/>
      <c r="T427" s="108"/>
    </row>
    <row r="428" spans="4:20" x14ac:dyDescent="0.25">
      <c r="D428" s="95"/>
      <c r="Q428" s="109"/>
      <c r="R428" s="109"/>
      <c r="S428" s="108"/>
      <c r="T428" s="108"/>
    </row>
    <row r="429" spans="4:20" x14ac:dyDescent="0.25">
      <c r="D429" s="95"/>
      <c r="Q429" s="109"/>
      <c r="R429" s="109"/>
      <c r="S429" s="108"/>
      <c r="T429" s="108"/>
    </row>
    <row r="430" spans="4:20" x14ac:dyDescent="0.25">
      <c r="D430" s="95"/>
      <c r="Q430" s="109"/>
      <c r="R430" s="109"/>
      <c r="S430" s="108"/>
      <c r="T430" s="108"/>
    </row>
    <row r="431" spans="4:20" x14ac:dyDescent="0.25">
      <c r="D431" s="95"/>
      <c r="Q431" s="109"/>
      <c r="R431" s="109"/>
      <c r="S431" s="108"/>
      <c r="T431" s="108"/>
    </row>
    <row r="432" spans="4:20" x14ac:dyDescent="0.25">
      <c r="D432" s="95"/>
      <c r="Q432" s="109"/>
      <c r="R432" s="109"/>
      <c r="S432" s="108"/>
      <c r="T432" s="108"/>
    </row>
    <row r="433" spans="4:20" x14ac:dyDescent="0.25">
      <c r="D433" s="95"/>
      <c r="Q433" s="109"/>
      <c r="R433" s="109"/>
      <c r="S433" s="108"/>
      <c r="T433" s="108"/>
    </row>
    <row r="434" spans="4:20" x14ac:dyDescent="0.25">
      <c r="D434" s="95"/>
      <c r="Q434" s="109"/>
      <c r="R434" s="109"/>
      <c r="S434" s="108"/>
      <c r="T434" s="108"/>
    </row>
    <row r="435" spans="4:20" x14ac:dyDescent="0.25">
      <c r="D435" s="95"/>
      <c r="Q435" s="109"/>
      <c r="R435" s="109"/>
      <c r="S435" s="108"/>
      <c r="T435" s="108"/>
    </row>
    <row r="436" spans="4:20" x14ac:dyDescent="0.25">
      <c r="D436" s="95"/>
      <c r="Q436" s="109"/>
      <c r="R436" s="109"/>
      <c r="S436" s="108"/>
      <c r="T436" s="108"/>
    </row>
    <row r="437" spans="4:20" x14ac:dyDescent="0.25">
      <c r="D437" s="95"/>
      <c r="Q437" s="109"/>
      <c r="R437" s="109"/>
      <c r="S437" s="108"/>
      <c r="T437" s="108"/>
    </row>
    <row r="438" spans="4:20" x14ac:dyDescent="0.25">
      <c r="D438" s="95"/>
      <c r="Q438" s="109"/>
      <c r="R438" s="109"/>
      <c r="S438" s="108"/>
      <c r="T438" s="108"/>
    </row>
    <row r="439" spans="4:20" x14ac:dyDescent="0.25">
      <c r="D439" s="95"/>
      <c r="Q439" s="109"/>
      <c r="R439" s="109"/>
      <c r="S439" s="108"/>
      <c r="T439" s="108"/>
    </row>
    <row r="440" spans="4:20" x14ac:dyDescent="0.25">
      <c r="D440" s="95"/>
      <c r="Q440" s="109"/>
      <c r="R440" s="109"/>
      <c r="S440" s="108"/>
      <c r="T440" s="108"/>
    </row>
    <row r="441" spans="4:20" x14ac:dyDescent="0.25">
      <c r="D441" s="95"/>
      <c r="Q441" s="109"/>
      <c r="R441" s="109"/>
      <c r="S441" s="108"/>
      <c r="T441" s="108"/>
    </row>
    <row r="442" spans="4:20" x14ac:dyDescent="0.25">
      <c r="D442" s="95"/>
      <c r="Q442" s="109"/>
      <c r="R442" s="109"/>
      <c r="S442" s="108"/>
      <c r="T442" s="108"/>
    </row>
    <row r="443" spans="4:20" x14ac:dyDescent="0.25">
      <c r="D443" s="95"/>
      <c r="Q443" s="109"/>
      <c r="R443" s="109"/>
      <c r="S443" s="108"/>
      <c r="T443" s="108"/>
    </row>
    <row r="444" spans="4:20" x14ac:dyDescent="0.25">
      <c r="D444" s="95"/>
      <c r="Q444" s="109"/>
      <c r="R444" s="109"/>
      <c r="S444" s="108"/>
      <c r="T444" s="108"/>
    </row>
    <row r="445" spans="4:20" x14ac:dyDescent="0.25">
      <c r="D445" s="95"/>
      <c r="Q445" s="109"/>
      <c r="R445" s="109"/>
      <c r="S445" s="108"/>
      <c r="T445" s="108"/>
    </row>
    <row r="446" spans="4:20" x14ac:dyDescent="0.25">
      <c r="D446" s="95"/>
      <c r="Q446" s="109"/>
      <c r="R446" s="109"/>
      <c r="S446" s="108"/>
      <c r="T446" s="108"/>
    </row>
    <row r="447" spans="4:20" x14ac:dyDescent="0.25">
      <c r="D447" s="95"/>
      <c r="Q447" s="109"/>
      <c r="R447" s="109"/>
      <c r="S447" s="108"/>
      <c r="T447" s="108"/>
    </row>
    <row r="448" spans="4:20" x14ac:dyDescent="0.25">
      <c r="D448" s="95"/>
      <c r="Q448" s="109"/>
      <c r="R448" s="109"/>
      <c r="S448" s="108"/>
      <c r="T448" s="108"/>
    </row>
    <row r="449" spans="4:20" x14ac:dyDescent="0.25">
      <c r="D449" s="95"/>
      <c r="Q449" s="109"/>
      <c r="R449" s="109"/>
      <c r="S449" s="108"/>
      <c r="T449" s="108"/>
    </row>
    <row r="450" spans="4:20" x14ac:dyDescent="0.25">
      <c r="D450" s="95"/>
      <c r="Q450" s="109"/>
      <c r="R450" s="109"/>
      <c r="S450" s="108"/>
      <c r="T450" s="108"/>
    </row>
    <row r="451" spans="4:20" x14ac:dyDescent="0.25">
      <c r="D451" s="95"/>
      <c r="Q451" s="109"/>
      <c r="R451" s="109"/>
      <c r="S451" s="108"/>
      <c r="T451" s="108"/>
    </row>
    <row r="452" spans="4:20" x14ac:dyDescent="0.25">
      <c r="D452" s="95"/>
      <c r="Q452" s="109"/>
      <c r="R452" s="109"/>
      <c r="S452" s="108"/>
      <c r="T452" s="108"/>
    </row>
    <row r="453" spans="4:20" x14ac:dyDescent="0.25">
      <c r="D453" s="95"/>
      <c r="Q453" s="109"/>
      <c r="R453" s="109"/>
      <c r="S453" s="108"/>
      <c r="T453" s="108"/>
    </row>
    <row r="454" spans="4:20" x14ac:dyDescent="0.25">
      <c r="D454" s="95"/>
      <c r="Q454" s="109"/>
      <c r="R454" s="109"/>
      <c r="S454" s="108"/>
      <c r="T454" s="108"/>
    </row>
    <row r="455" spans="4:20" x14ac:dyDescent="0.25">
      <c r="D455" s="95"/>
      <c r="Q455" s="109"/>
      <c r="R455" s="109"/>
      <c r="S455" s="108"/>
      <c r="T455" s="108"/>
    </row>
    <row r="456" spans="4:20" x14ac:dyDescent="0.25">
      <c r="D456" s="95"/>
      <c r="Q456" s="109"/>
      <c r="R456" s="109"/>
      <c r="S456" s="108"/>
      <c r="T456" s="108"/>
    </row>
    <row r="457" spans="4:20" x14ac:dyDescent="0.25">
      <c r="D457" s="95"/>
      <c r="Q457" s="109"/>
      <c r="R457" s="109"/>
      <c r="S457" s="108"/>
      <c r="T457" s="108"/>
    </row>
    <row r="458" spans="4:20" x14ac:dyDescent="0.25">
      <c r="D458" s="95"/>
      <c r="Q458" s="109"/>
      <c r="R458" s="109"/>
      <c r="S458" s="108"/>
      <c r="T458" s="108"/>
    </row>
    <row r="459" spans="4:20" x14ac:dyDescent="0.25">
      <c r="D459" s="95"/>
      <c r="Q459" s="109"/>
      <c r="R459" s="109"/>
      <c r="S459" s="108"/>
      <c r="T459" s="108"/>
    </row>
    <row r="460" spans="4:20" x14ac:dyDescent="0.25">
      <c r="D460" s="95"/>
      <c r="Q460" s="109"/>
      <c r="R460" s="109"/>
      <c r="S460" s="108"/>
      <c r="T460" s="108"/>
    </row>
    <row r="461" spans="4:20" x14ac:dyDescent="0.25">
      <c r="D461" s="95"/>
      <c r="Q461" s="109"/>
      <c r="R461" s="109"/>
      <c r="S461" s="108"/>
      <c r="T461" s="108"/>
    </row>
    <row r="462" spans="4:20" x14ac:dyDescent="0.25">
      <c r="D462" s="95"/>
      <c r="Q462" s="109"/>
      <c r="R462" s="109"/>
      <c r="S462" s="108"/>
      <c r="T462" s="108"/>
    </row>
    <row r="463" spans="4:20" x14ac:dyDescent="0.25">
      <c r="D463" s="95"/>
      <c r="Q463" s="109"/>
      <c r="R463" s="109"/>
      <c r="S463" s="108"/>
      <c r="T463" s="108"/>
    </row>
    <row r="464" spans="4:20" x14ac:dyDescent="0.25">
      <c r="D464" s="95"/>
      <c r="Q464" s="109"/>
      <c r="R464" s="109"/>
      <c r="S464" s="108"/>
      <c r="T464" s="108"/>
    </row>
    <row r="465" spans="4:20" x14ac:dyDescent="0.25">
      <c r="D465" s="95"/>
      <c r="Q465" s="109"/>
      <c r="R465" s="109"/>
      <c r="S465" s="108"/>
      <c r="T465" s="108"/>
    </row>
    <row r="466" spans="4:20" x14ac:dyDescent="0.25">
      <c r="D466" s="95"/>
      <c r="Q466" s="109"/>
      <c r="R466" s="109"/>
      <c r="S466" s="108"/>
      <c r="T466" s="108"/>
    </row>
    <row r="467" spans="4:20" x14ac:dyDescent="0.25">
      <c r="D467" s="95"/>
      <c r="Q467" s="109"/>
      <c r="R467" s="109"/>
      <c r="S467" s="108"/>
      <c r="T467" s="108"/>
    </row>
    <row r="468" spans="4:20" x14ac:dyDescent="0.25">
      <c r="D468" s="95"/>
      <c r="Q468" s="109"/>
      <c r="R468" s="109"/>
      <c r="S468" s="108"/>
      <c r="T468" s="108"/>
    </row>
    <row r="469" spans="4:20" x14ac:dyDescent="0.25">
      <c r="D469" s="95"/>
      <c r="Q469" s="109"/>
      <c r="R469" s="109"/>
      <c r="S469" s="108"/>
      <c r="T469" s="108"/>
    </row>
    <row r="470" spans="4:20" x14ac:dyDescent="0.25">
      <c r="D470" s="95"/>
      <c r="Q470" s="109"/>
      <c r="R470" s="109"/>
      <c r="S470" s="108"/>
      <c r="T470" s="108"/>
    </row>
    <row r="471" spans="4:20" x14ac:dyDescent="0.25">
      <c r="D471" s="95"/>
      <c r="Q471" s="109"/>
      <c r="R471" s="109"/>
      <c r="S471" s="108"/>
      <c r="T471" s="108"/>
    </row>
    <row r="472" spans="4:20" x14ac:dyDescent="0.25">
      <c r="D472" s="95"/>
      <c r="Q472" s="109"/>
      <c r="R472" s="109"/>
      <c r="S472" s="108"/>
      <c r="T472" s="108"/>
    </row>
    <row r="473" spans="4:20" x14ac:dyDescent="0.25">
      <c r="D473" s="95"/>
      <c r="Q473" s="109"/>
      <c r="R473" s="109"/>
      <c r="S473" s="108"/>
      <c r="T473" s="108"/>
    </row>
    <row r="474" spans="4:20" x14ac:dyDescent="0.25">
      <c r="D474" s="95"/>
      <c r="Q474" s="109"/>
      <c r="R474" s="109"/>
      <c r="S474" s="108"/>
      <c r="T474" s="108"/>
    </row>
    <row r="475" spans="4:20" x14ac:dyDescent="0.25">
      <c r="D475" s="95"/>
      <c r="Q475" s="109"/>
      <c r="R475" s="109"/>
      <c r="S475" s="108"/>
      <c r="T475" s="108"/>
    </row>
    <row r="476" spans="4:20" x14ac:dyDescent="0.25">
      <c r="D476" s="95"/>
      <c r="Q476" s="109"/>
      <c r="R476" s="109"/>
      <c r="S476" s="108"/>
      <c r="T476" s="108"/>
    </row>
    <row r="477" spans="4:20" x14ac:dyDescent="0.25">
      <c r="D477" s="95"/>
      <c r="Q477" s="109"/>
      <c r="R477" s="109"/>
      <c r="S477" s="108"/>
      <c r="T477" s="108"/>
    </row>
    <row r="478" spans="4:20" x14ac:dyDescent="0.25">
      <c r="D478" s="95"/>
      <c r="Q478" s="109"/>
      <c r="R478" s="109"/>
      <c r="S478" s="108"/>
      <c r="T478" s="108"/>
    </row>
    <row r="479" spans="4:20" x14ac:dyDescent="0.25">
      <c r="D479" s="95"/>
      <c r="Q479" s="109"/>
      <c r="R479" s="109"/>
      <c r="S479" s="108"/>
      <c r="T479" s="108"/>
    </row>
    <row r="480" spans="4:20" x14ac:dyDescent="0.25">
      <c r="D480" s="95"/>
      <c r="Q480" s="109"/>
      <c r="R480" s="109"/>
      <c r="S480" s="108"/>
      <c r="T480" s="108"/>
    </row>
    <row r="481" spans="4:20" x14ac:dyDescent="0.25">
      <c r="D481" s="95"/>
      <c r="Q481" s="109"/>
      <c r="R481" s="109"/>
      <c r="S481" s="108"/>
      <c r="T481" s="108"/>
    </row>
    <row r="482" spans="4:20" x14ac:dyDescent="0.25">
      <c r="D482" s="95"/>
      <c r="Q482" s="109"/>
      <c r="R482" s="109"/>
      <c r="S482" s="108"/>
      <c r="T482" s="108"/>
    </row>
    <row r="483" spans="4:20" x14ac:dyDescent="0.25">
      <c r="D483" s="95"/>
      <c r="Q483" s="109"/>
      <c r="R483" s="109"/>
      <c r="S483" s="108"/>
      <c r="T483" s="108"/>
    </row>
    <row r="484" spans="4:20" x14ac:dyDescent="0.25">
      <c r="D484" s="95"/>
      <c r="Q484" s="109"/>
      <c r="R484" s="109"/>
      <c r="S484" s="108"/>
      <c r="T484" s="108"/>
    </row>
    <row r="485" spans="4:20" x14ac:dyDescent="0.25">
      <c r="D485" s="95"/>
      <c r="Q485" s="109"/>
      <c r="R485" s="109"/>
      <c r="S485" s="108"/>
      <c r="T485" s="108"/>
    </row>
    <row r="486" spans="4:20" x14ac:dyDescent="0.25">
      <c r="D486" s="95"/>
      <c r="Q486" s="109"/>
      <c r="R486" s="109"/>
      <c r="S486" s="108"/>
      <c r="T486" s="108"/>
    </row>
    <row r="487" spans="4:20" x14ac:dyDescent="0.25">
      <c r="D487" s="95"/>
      <c r="Q487" s="109"/>
      <c r="R487" s="109"/>
      <c r="S487" s="108"/>
      <c r="T487" s="108"/>
    </row>
    <row r="488" spans="4:20" x14ac:dyDescent="0.25">
      <c r="D488" s="95"/>
      <c r="Q488" s="109"/>
      <c r="R488" s="109"/>
      <c r="S488" s="108"/>
      <c r="T488" s="108"/>
    </row>
    <row r="489" spans="4:20" x14ac:dyDescent="0.25">
      <c r="D489" s="95"/>
      <c r="Q489" s="109"/>
      <c r="R489" s="109"/>
      <c r="S489" s="108"/>
      <c r="T489" s="108"/>
    </row>
    <row r="490" spans="4:20" x14ac:dyDescent="0.25">
      <c r="D490" s="95"/>
      <c r="Q490" s="109"/>
      <c r="R490" s="109"/>
      <c r="S490" s="108"/>
      <c r="T490" s="108"/>
    </row>
    <row r="491" spans="4:20" x14ac:dyDescent="0.25">
      <c r="D491" s="95"/>
      <c r="Q491" s="109"/>
      <c r="R491" s="109"/>
      <c r="S491" s="108"/>
      <c r="T491" s="108"/>
    </row>
    <row r="492" spans="4:20" x14ac:dyDescent="0.25">
      <c r="D492" s="95"/>
      <c r="Q492" s="109"/>
      <c r="R492" s="109"/>
      <c r="S492" s="108"/>
      <c r="T492" s="108"/>
    </row>
    <row r="493" spans="4:20" x14ac:dyDescent="0.25">
      <c r="D493" s="95"/>
      <c r="Q493" s="109"/>
      <c r="R493" s="109"/>
      <c r="S493" s="108"/>
      <c r="T493" s="108"/>
    </row>
    <row r="494" spans="4:20" x14ac:dyDescent="0.25">
      <c r="D494" s="95"/>
      <c r="Q494" s="109"/>
      <c r="R494" s="109"/>
      <c r="S494" s="108"/>
      <c r="T494" s="108"/>
    </row>
    <row r="495" spans="4:20" x14ac:dyDescent="0.25">
      <c r="D495" s="95"/>
      <c r="Q495" s="109"/>
      <c r="R495" s="109"/>
      <c r="S495" s="108"/>
      <c r="T495" s="108"/>
    </row>
    <row r="496" spans="4:20" x14ac:dyDescent="0.25">
      <c r="D496" s="95"/>
      <c r="Q496" s="109"/>
      <c r="R496" s="109"/>
      <c r="S496" s="108"/>
      <c r="T496" s="108"/>
    </row>
    <row r="497" spans="4:20" x14ac:dyDescent="0.25">
      <c r="D497" s="95"/>
      <c r="Q497" s="109"/>
      <c r="R497" s="109"/>
      <c r="S497" s="108"/>
      <c r="T497" s="108"/>
    </row>
    <row r="498" spans="4:20" x14ac:dyDescent="0.25">
      <c r="D498" s="95"/>
      <c r="Q498" s="109"/>
      <c r="R498" s="109"/>
      <c r="S498" s="108"/>
      <c r="T498" s="108"/>
    </row>
    <row r="499" spans="4:20" x14ac:dyDescent="0.25">
      <c r="D499" s="95"/>
      <c r="Q499" s="109"/>
      <c r="R499" s="109"/>
      <c r="S499" s="108"/>
      <c r="T499" s="108"/>
    </row>
    <row r="500" spans="4:20" x14ac:dyDescent="0.25">
      <c r="D500" s="95"/>
      <c r="Q500" s="109"/>
      <c r="R500" s="109"/>
      <c r="S500" s="108"/>
      <c r="T500" s="108"/>
    </row>
    <row r="501" spans="4:20" x14ac:dyDescent="0.25">
      <c r="D501" s="95"/>
      <c r="Q501" s="109"/>
      <c r="R501" s="109"/>
      <c r="S501" s="108"/>
      <c r="T501" s="108"/>
    </row>
    <row r="502" spans="4:20" x14ac:dyDescent="0.25">
      <c r="D502" s="95"/>
      <c r="Q502" s="109"/>
      <c r="R502" s="109"/>
      <c r="S502" s="108"/>
      <c r="T502" s="108"/>
    </row>
    <row r="503" spans="4:20" x14ac:dyDescent="0.25">
      <c r="D503" s="95"/>
      <c r="Q503" s="109"/>
      <c r="R503" s="109"/>
      <c r="S503" s="108"/>
      <c r="T503" s="108"/>
    </row>
    <row r="504" spans="4:20" x14ac:dyDescent="0.25">
      <c r="D504" s="95"/>
      <c r="Q504" s="109"/>
      <c r="R504" s="109"/>
      <c r="S504" s="108"/>
      <c r="T504" s="108"/>
    </row>
    <row r="505" spans="4:20" x14ac:dyDescent="0.25">
      <c r="D505" s="95"/>
      <c r="Q505" s="109"/>
      <c r="R505" s="109"/>
      <c r="S505" s="108"/>
      <c r="T505" s="108"/>
    </row>
    <row r="506" spans="4:20" x14ac:dyDescent="0.25">
      <c r="D506" s="95"/>
      <c r="Q506" s="109"/>
      <c r="R506" s="109"/>
      <c r="S506" s="108"/>
      <c r="T506" s="108"/>
    </row>
    <row r="507" spans="4:20" x14ac:dyDescent="0.25">
      <c r="D507" s="95"/>
      <c r="Q507" s="109"/>
      <c r="R507" s="109"/>
      <c r="S507" s="108"/>
      <c r="T507" s="108"/>
    </row>
    <row r="508" spans="4:20" x14ac:dyDescent="0.25">
      <c r="D508" s="95"/>
      <c r="Q508" s="109"/>
      <c r="R508" s="109"/>
      <c r="S508" s="108"/>
      <c r="T508" s="108"/>
    </row>
    <row r="509" spans="4:20" x14ac:dyDescent="0.25">
      <c r="D509" s="95"/>
      <c r="Q509" s="109"/>
      <c r="R509" s="109"/>
      <c r="S509" s="108"/>
      <c r="T509" s="108"/>
    </row>
    <row r="510" spans="4:20" x14ac:dyDescent="0.25">
      <c r="D510" s="95"/>
      <c r="Q510" s="109"/>
      <c r="R510" s="109"/>
      <c r="S510" s="108"/>
      <c r="T510" s="108"/>
    </row>
    <row r="511" spans="4:20" x14ac:dyDescent="0.25">
      <c r="D511" s="95"/>
      <c r="Q511" s="109"/>
      <c r="R511" s="109"/>
      <c r="S511" s="108"/>
      <c r="T511" s="108"/>
    </row>
    <row r="512" spans="4:20" x14ac:dyDescent="0.25">
      <c r="D512" s="95"/>
      <c r="Q512" s="109"/>
      <c r="R512" s="109"/>
      <c r="S512" s="108"/>
      <c r="T512" s="108"/>
    </row>
    <row r="513" spans="4:20" x14ac:dyDescent="0.25">
      <c r="D513" s="95"/>
      <c r="Q513" s="109"/>
      <c r="R513" s="109"/>
      <c r="S513" s="108"/>
      <c r="T513" s="108"/>
    </row>
    <row r="514" spans="4:20" x14ac:dyDescent="0.25">
      <c r="D514" s="95"/>
      <c r="Q514" s="109"/>
      <c r="R514" s="109"/>
      <c r="S514" s="108"/>
      <c r="T514" s="108"/>
    </row>
    <row r="515" spans="4:20" x14ac:dyDescent="0.25">
      <c r="D515" s="95"/>
      <c r="Q515" s="109"/>
      <c r="R515" s="109"/>
      <c r="S515" s="108"/>
      <c r="T515" s="108"/>
    </row>
    <row r="516" spans="4:20" x14ac:dyDescent="0.25">
      <c r="D516" s="95"/>
      <c r="Q516" s="109"/>
      <c r="R516" s="109"/>
      <c r="S516" s="108"/>
      <c r="T516" s="108"/>
    </row>
    <row r="517" spans="4:20" x14ac:dyDescent="0.25">
      <c r="D517" s="95"/>
      <c r="Q517" s="109"/>
      <c r="R517" s="109"/>
      <c r="S517" s="108"/>
      <c r="T517" s="108"/>
    </row>
    <row r="518" spans="4:20" x14ac:dyDescent="0.25">
      <c r="D518" s="95"/>
      <c r="Q518" s="109"/>
      <c r="R518" s="109"/>
      <c r="S518" s="108"/>
      <c r="T518" s="108"/>
    </row>
    <row r="519" spans="4:20" x14ac:dyDescent="0.25">
      <c r="D519" s="95"/>
      <c r="Q519" s="109"/>
      <c r="R519" s="109"/>
      <c r="S519" s="108"/>
      <c r="T519" s="108"/>
    </row>
    <row r="520" spans="4:20" x14ac:dyDescent="0.25">
      <c r="D520" s="95"/>
      <c r="Q520" s="109"/>
      <c r="R520" s="109"/>
      <c r="S520" s="108"/>
      <c r="T520" s="108"/>
    </row>
    <row r="521" spans="4:20" x14ac:dyDescent="0.25">
      <c r="D521" s="95"/>
      <c r="Q521" s="109"/>
      <c r="R521" s="109"/>
      <c r="S521" s="108"/>
      <c r="T521" s="108"/>
    </row>
    <row r="522" spans="4:20" x14ac:dyDescent="0.25">
      <c r="D522" s="95"/>
      <c r="Q522" s="109"/>
      <c r="R522" s="109"/>
      <c r="S522" s="108"/>
      <c r="T522" s="108"/>
    </row>
    <row r="523" spans="4:20" x14ac:dyDescent="0.25">
      <c r="D523" s="95"/>
      <c r="Q523" s="109"/>
      <c r="R523" s="109"/>
      <c r="S523" s="108"/>
      <c r="T523" s="108"/>
    </row>
    <row r="524" spans="4:20" x14ac:dyDescent="0.25">
      <c r="D524" s="95"/>
      <c r="Q524" s="109"/>
      <c r="R524" s="109"/>
      <c r="S524" s="108"/>
      <c r="T524" s="108"/>
    </row>
    <row r="525" spans="4:20" x14ac:dyDescent="0.25">
      <c r="D525" s="95"/>
      <c r="Q525" s="109"/>
      <c r="R525" s="109"/>
      <c r="S525" s="108"/>
      <c r="T525" s="108"/>
    </row>
    <row r="526" spans="4:20" x14ac:dyDescent="0.25">
      <c r="D526" s="95"/>
      <c r="Q526" s="109"/>
      <c r="R526" s="109"/>
      <c r="S526" s="108"/>
      <c r="T526" s="108"/>
    </row>
    <row r="527" spans="4:20" x14ac:dyDescent="0.25">
      <c r="D527" s="95"/>
      <c r="Q527" s="109"/>
      <c r="R527" s="109"/>
      <c r="S527" s="108"/>
      <c r="T527" s="108"/>
    </row>
    <row r="528" spans="4:20" x14ac:dyDescent="0.25">
      <c r="D528" s="95"/>
      <c r="Q528" s="109"/>
      <c r="R528" s="109"/>
      <c r="S528" s="108"/>
      <c r="T528" s="108"/>
    </row>
    <row r="529" spans="4:20" x14ac:dyDescent="0.25">
      <c r="D529" s="95"/>
      <c r="Q529" s="109"/>
      <c r="R529" s="109"/>
      <c r="S529" s="108"/>
      <c r="T529" s="108"/>
    </row>
    <row r="530" spans="4:20" x14ac:dyDescent="0.25">
      <c r="D530" s="95"/>
      <c r="Q530" s="109"/>
      <c r="R530" s="109"/>
      <c r="S530" s="108"/>
      <c r="T530" s="108"/>
    </row>
    <row r="531" spans="4:20" x14ac:dyDescent="0.25">
      <c r="D531" s="95"/>
      <c r="Q531" s="109"/>
      <c r="R531" s="109"/>
      <c r="S531" s="108"/>
      <c r="T531" s="108"/>
    </row>
    <row r="532" spans="4:20" x14ac:dyDescent="0.25">
      <c r="D532" s="95"/>
      <c r="Q532" s="109"/>
      <c r="R532" s="109"/>
      <c r="S532" s="108"/>
      <c r="T532" s="108"/>
    </row>
    <row r="533" spans="4:20" x14ac:dyDescent="0.25">
      <c r="D533" s="95"/>
      <c r="Q533" s="109"/>
      <c r="R533" s="109"/>
      <c r="S533" s="108"/>
      <c r="T533" s="108"/>
    </row>
    <row r="534" spans="4:20" x14ac:dyDescent="0.25">
      <c r="D534" s="95"/>
      <c r="Q534" s="109"/>
      <c r="R534" s="109"/>
      <c r="S534" s="108"/>
      <c r="T534" s="108"/>
    </row>
    <row r="535" spans="4:20" x14ac:dyDescent="0.25">
      <c r="D535" s="95"/>
      <c r="Q535" s="109"/>
      <c r="R535" s="109"/>
      <c r="S535" s="108"/>
      <c r="T535" s="108"/>
    </row>
    <row r="536" spans="4:20" x14ac:dyDescent="0.25">
      <c r="D536" s="95"/>
      <c r="Q536" s="109"/>
      <c r="R536" s="109"/>
      <c r="S536" s="108"/>
      <c r="T536" s="108"/>
    </row>
    <row r="537" spans="4:20" x14ac:dyDescent="0.25">
      <c r="D537" s="95"/>
      <c r="Q537" s="109"/>
      <c r="R537" s="109"/>
      <c r="S537" s="108"/>
      <c r="T537" s="108"/>
    </row>
    <row r="538" spans="4:20" x14ac:dyDescent="0.25">
      <c r="D538" s="95"/>
      <c r="Q538" s="109"/>
      <c r="R538" s="109"/>
      <c r="S538" s="108"/>
      <c r="T538" s="108"/>
    </row>
    <row r="539" spans="4:20" x14ac:dyDescent="0.25">
      <c r="D539" s="95"/>
      <c r="Q539" s="109"/>
      <c r="R539" s="109"/>
      <c r="S539" s="108"/>
      <c r="T539" s="108"/>
    </row>
    <row r="540" spans="4:20" x14ac:dyDescent="0.25">
      <c r="D540" s="95"/>
      <c r="Q540" s="109"/>
      <c r="R540" s="109"/>
      <c r="S540" s="108"/>
      <c r="T540" s="108"/>
    </row>
    <row r="541" spans="4:20" x14ac:dyDescent="0.25">
      <c r="D541" s="95"/>
      <c r="Q541" s="109"/>
      <c r="R541" s="109"/>
      <c r="S541" s="108"/>
      <c r="T541" s="108"/>
    </row>
    <row r="542" spans="4:20" x14ac:dyDescent="0.25">
      <c r="D542" s="95"/>
      <c r="Q542" s="109"/>
      <c r="R542" s="109"/>
      <c r="S542" s="108"/>
      <c r="T542" s="108"/>
    </row>
    <row r="543" spans="4:20" x14ac:dyDescent="0.25">
      <c r="D543" s="95"/>
      <c r="Q543" s="109"/>
      <c r="R543" s="109"/>
      <c r="S543" s="108"/>
      <c r="T543" s="108"/>
    </row>
    <row r="544" spans="4:20" x14ac:dyDescent="0.25">
      <c r="D544" s="95"/>
      <c r="Q544" s="109"/>
      <c r="R544" s="109"/>
      <c r="S544" s="108"/>
      <c r="T544" s="108"/>
    </row>
    <row r="545" spans="4:20" x14ac:dyDescent="0.25">
      <c r="D545" s="95"/>
      <c r="Q545" s="109"/>
      <c r="R545" s="109"/>
      <c r="S545" s="108"/>
      <c r="T545" s="108"/>
    </row>
    <row r="546" spans="4:20" x14ac:dyDescent="0.25">
      <c r="D546" s="95"/>
      <c r="Q546" s="109"/>
      <c r="R546" s="109"/>
      <c r="S546" s="108"/>
      <c r="T546" s="108"/>
    </row>
    <row r="547" spans="4:20" x14ac:dyDescent="0.25">
      <c r="D547" s="95"/>
      <c r="Q547" s="109"/>
      <c r="R547" s="109"/>
      <c r="S547" s="108"/>
      <c r="T547" s="108"/>
    </row>
    <row r="548" spans="4:20" x14ac:dyDescent="0.25">
      <c r="D548" s="95"/>
      <c r="Q548" s="109"/>
      <c r="R548" s="109"/>
      <c r="S548" s="108"/>
      <c r="T548" s="108"/>
    </row>
    <row r="549" spans="4:20" x14ac:dyDescent="0.25">
      <c r="D549" s="95"/>
      <c r="Q549" s="109"/>
      <c r="R549" s="109"/>
      <c r="S549" s="108"/>
      <c r="T549" s="108"/>
    </row>
    <row r="550" spans="4:20" x14ac:dyDescent="0.25">
      <c r="D550" s="95"/>
      <c r="Q550" s="109"/>
      <c r="R550" s="109"/>
      <c r="S550" s="108"/>
      <c r="T550" s="108"/>
    </row>
    <row r="551" spans="4:20" x14ac:dyDescent="0.25">
      <c r="D551" s="95"/>
      <c r="Q551" s="109"/>
      <c r="R551" s="109"/>
      <c r="S551" s="108"/>
      <c r="T551" s="108"/>
    </row>
    <row r="552" spans="4:20" x14ac:dyDescent="0.25">
      <c r="D552" s="95"/>
      <c r="Q552" s="109"/>
      <c r="R552" s="109"/>
      <c r="S552" s="108"/>
      <c r="T552" s="108"/>
    </row>
    <row r="553" spans="4:20" x14ac:dyDescent="0.25">
      <c r="D553" s="95"/>
      <c r="Q553" s="109"/>
      <c r="R553" s="109"/>
      <c r="S553" s="108"/>
      <c r="T553" s="108"/>
    </row>
    <row r="554" spans="4:20" x14ac:dyDescent="0.25">
      <c r="D554" s="95"/>
      <c r="Q554" s="109"/>
      <c r="R554" s="109"/>
      <c r="S554" s="108"/>
      <c r="T554" s="108"/>
    </row>
    <row r="555" spans="4:20" x14ac:dyDescent="0.25">
      <c r="D555" s="95"/>
      <c r="Q555" s="109"/>
      <c r="R555" s="109"/>
      <c r="S555" s="108"/>
      <c r="T555" s="108"/>
    </row>
    <row r="556" spans="4:20" x14ac:dyDescent="0.25">
      <c r="D556" s="95"/>
      <c r="Q556" s="109"/>
      <c r="R556" s="109"/>
      <c r="S556" s="108"/>
      <c r="T556" s="108"/>
    </row>
    <row r="557" spans="4:20" x14ac:dyDescent="0.25">
      <c r="D557" s="95"/>
      <c r="Q557" s="109"/>
      <c r="R557" s="109"/>
      <c r="S557" s="108"/>
      <c r="T557" s="108"/>
    </row>
    <row r="558" spans="4:20" x14ac:dyDescent="0.25">
      <c r="D558" s="95"/>
      <c r="Q558" s="109"/>
      <c r="R558" s="109"/>
      <c r="S558" s="108"/>
      <c r="T558" s="108"/>
    </row>
    <row r="559" spans="4:20" x14ac:dyDescent="0.25">
      <c r="D559" s="95"/>
      <c r="Q559" s="109"/>
      <c r="R559" s="109"/>
      <c r="S559" s="108"/>
      <c r="T559" s="108"/>
    </row>
    <row r="560" spans="4:20" x14ac:dyDescent="0.25">
      <c r="D560" s="95"/>
      <c r="Q560" s="109"/>
      <c r="R560" s="109"/>
      <c r="S560" s="108"/>
      <c r="T560" s="108"/>
    </row>
    <row r="561" spans="4:20" x14ac:dyDescent="0.25">
      <c r="D561" s="95"/>
      <c r="Q561" s="109"/>
      <c r="R561" s="109"/>
      <c r="S561" s="108"/>
      <c r="T561" s="108"/>
    </row>
    <row r="562" spans="4:20" x14ac:dyDescent="0.25">
      <c r="D562" s="95"/>
      <c r="Q562" s="109"/>
      <c r="R562" s="109"/>
      <c r="S562" s="108"/>
      <c r="T562" s="108"/>
    </row>
    <row r="563" spans="4:20" x14ac:dyDescent="0.25">
      <c r="D563" s="95"/>
      <c r="Q563" s="109"/>
      <c r="R563" s="109"/>
      <c r="S563" s="108"/>
      <c r="T563" s="108"/>
    </row>
    <row r="564" spans="4:20" x14ac:dyDescent="0.25">
      <c r="D564" s="95"/>
      <c r="Q564" s="109"/>
      <c r="R564" s="109"/>
      <c r="S564" s="108"/>
      <c r="T564" s="108"/>
    </row>
    <row r="565" spans="4:20" x14ac:dyDescent="0.25">
      <c r="D565" s="95"/>
      <c r="Q565" s="109"/>
      <c r="R565" s="109"/>
      <c r="S565" s="108"/>
      <c r="T565" s="108"/>
    </row>
    <row r="566" spans="4:20" x14ac:dyDescent="0.25">
      <c r="D566" s="95"/>
      <c r="Q566" s="109"/>
      <c r="R566" s="109"/>
      <c r="S566" s="108"/>
      <c r="T566" s="108"/>
    </row>
    <row r="567" spans="4:20" x14ac:dyDescent="0.25">
      <c r="D567" s="95"/>
      <c r="Q567" s="109"/>
      <c r="R567" s="109"/>
      <c r="S567" s="108"/>
      <c r="T567" s="108"/>
    </row>
    <row r="568" spans="4:20" x14ac:dyDescent="0.25">
      <c r="D568" s="95"/>
      <c r="Q568" s="109"/>
      <c r="R568" s="109"/>
      <c r="S568" s="108"/>
      <c r="T568" s="108"/>
    </row>
    <row r="569" spans="4:20" x14ac:dyDescent="0.25">
      <c r="D569" s="95"/>
      <c r="Q569" s="109"/>
      <c r="R569" s="109"/>
      <c r="S569" s="108"/>
      <c r="T569" s="108"/>
    </row>
    <row r="570" spans="4:20" x14ac:dyDescent="0.25">
      <c r="D570" s="95"/>
      <c r="Q570" s="109"/>
      <c r="R570" s="109"/>
      <c r="S570" s="108"/>
      <c r="T570" s="108"/>
    </row>
    <row r="571" spans="4:20" x14ac:dyDescent="0.25">
      <c r="D571" s="95"/>
      <c r="Q571" s="109"/>
      <c r="R571" s="109"/>
      <c r="S571" s="108"/>
      <c r="T571" s="108"/>
    </row>
    <row r="572" spans="4:20" x14ac:dyDescent="0.25">
      <c r="D572" s="95"/>
      <c r="Q572" s="109"/>
      <c r="R572" s="109"/>
      <c r="S572" s="108"/>
      <c r="T572" s="108"/>
    </row>
    <row r="573" spans="4:20" x14ac:dyDescent="0.25">
      <c r="D573" s="95"/>
      <c r="Q573" s="109"/>
      <c r="R573" s="109"/>
      <c r="S573" s="108"/>
      <c r="T573" s="108"/>
    </row>
    <row r="574" spans="4:20" x14ac:dyDescent="0.25">
      <c r="D574" s="95"/>
      <c r="Q574" s="109"/>
      <c r="R574" s="109"/>
      <c r="S574" s="108"/>
      <c r="T574" s="108"/>
    </row>
    <row r="575" spans="4:20" x14ac:dyDescent="0.25">
      <c r="D575" s="95"/>
      <c r="Q575" s="109"/>
      <c r="R575" s="109"/>
      <c r="S575" s="108"/>
      <c r="T575" s="108"/>
    </row>
    <row r="576" spans="4:20" x14ac:dyDescent="0.25">
      <c r="D576" s="95"/>
      <c r="Q576" s="109"/>
      <c r="R576" s="109"/>
      <c r="S576" s="108"/>
      <c r="T576" s="108"/>
    </row>
    <row r="577" spans="4:20" x14ac:dyDescent="0.25">
      <c r="D577" s="95"/>
      <c r="Q577" s="109"/>
      <c r="R577" s="109"/>
      <c r="S577" s="108"/>
      <c r="T577" s="108"/>
    </row>
    <row r="578" spans="4:20" x14ac:dyDescent="0.25">
      <c r="D578" s="95"/>
      <c r="Q578" s="109"/>
      <c r="R578" s="109"/>
      <c r="S578" s="108"/>
      <c r="T578" s="108"/>
    </row>
    <row r="579" spans="4:20" x14ac:dyDescent="0.25">
      <c r="D579" s="95"/>
      <c r="Q579" s="109"/>
      <c r="R579" s="109"/>
      <c r="S579" s="108"/>
      <c r="T579" s="108"/>
    </row>
    <row r="580" spans="4:20" x14ac:dyDescent="0.25">
      <c r="D580" s="95"/>
      <c r="Q580" s="109"/>
      <c r="R580" s="109"/>
      <c r="S580" s="108"/>
      <c r="T580" s="108"/>
    </row>
    <row r="581" spans="4:20" x14ac:dyDescent="0.25">
      <c r="D581" s="95"/>
      <c r="Q581" s="109"/>
      <c r="R581" s="109"/>
      <c r="S581" s="108"/>
      <c r="T581" s="108"/>
    </row>
    <row r="582" spans="4:20" x14ac:dyDescent="0.25">
      <c r="D582" s="95"/>
      <c r="Q582" s="109"/>
      <c r="R582" s="109"/>
      <c r="S582" s="108"/>
      <c r="T582" s="108"/>
    </row>
    <row r="583" spans="4:20" x14ac:dyDescent="0.25">
      <c r="D583" s="95"/>
      <c r="Q583" s="109"/>
      <c r="R583" s="109"/>
      <c r="S583" s="108"/>
      <c r="T583" s="108"/>
    </row>
    <row r="584" spans="4:20" x14ac:dyDescent="0.25">
      <c r="D584" s="95"/>
      <c r="Q584" s="109"/>
      <c r="R584" s="109"/>
      <c r="S584" s="108"/>
      <c r="T584" s="108"/>
    </row>
    <row r="585" spans="4:20" x14ac:dyDescent="0.25">
      <c r="D585" s="95"/>
      <c r="Q585" s="109"/>
      <c r="R585" s="109"/>
      <c r="S585" s="108"/>
      <c r="T585" s="108"/>
    </row>
    <row r="586" spans="4:20" x14ac:dyDescent="0.25">
      <c r="D586" s="95"/>
      <c r="Q586" s="109"/>
      <c r="R586" s="109"/>
      <c r="S586" s="108"/>
      <c r="T586" s="108"/>
    </row>
    <row r="587" spans="4:20" x14ac:dyDescent="0.25">
      <c r="D587" s="95"/>
      <c r="Q587" s="109"/>
      <c r="R587" s="109"/>
      <c r="S587" s="108"/>
      <c r="T587" s="108"/>
    </row>
    <row r="588" spans="4:20" x14ac:dyDescent="0.25">
      <c r="D588" s="95"/>
      <c r="Q588" s="109"/>
      <c r="R588" s="109"/>
      <c r="S588" s="108"/>
      <c r="T588" s="108"/>
    </row>
    <row r="589" spans="4:20" x14ac:dyDescent="0.25">
      <c r="D589" s="95"/>
      <c r="Q589" s="109"/>
      <c r="R589" s="109"/>
      <c r="S589" s="108"/>
      <c r="T589" s="108"/>
    </row>
    <row r="590" spans="4:20" x14ac:dyDescent="0.25">
      <c r="D590" s="95"/>
      <c r="Q590" s="109"/>
      <c r="R590" s="109"/>
      <c r="S590" s="108"/>
      <c r="T590" s="108"/>
    </row>
    <row r="591" spans="4:20" x14ac:dyDescent="0.25">
      <c r="D591" s="95"/>
      <c r="Q591" s="109"/>
      <c r="R591" s="109"/>
      <c r="S591" s="108"/>
      <c r="T591" s="108"/>
    </row>
    <row r="592" spans="4:20" x14ac:dyDescent="0.25">
      <c r="D592" s="95"/>
      <c r="Q592" s="109"/>
      <c r="R592" s="109"/>
      <c r="S592" s="108"/>
      <c r="T592" s="108"/>
    </row>
    <row r="593" spans="4:20" x14ac:dyDescent="0.25">
      <c r="D593" s="95"/>
      <c r="Q593" s="109"/>
      <c r="R593" s="109"/>
      <c r="S593" s="108"/>
      <c r="T593" s="108"/>
    </row>
    <row r="594" spans="4:20" x14ac:dyDescent="0.25">
      <c r="D594" s="95"/>
      <c r="Q594" s="109"/>
      <c r="R594" s="109"/>
      <c r="S594" s="108"/>
      <c r="T594" s="108"/>
    </row>
    <row r="595" spans="4:20" x14ac:dyDescent="0.25">
      <c r="D595" s="95"/>
      <c r="Q595" s="109"/>
      <c r="R595" s="109"/>
      <c r="S595" s="108"/>
      <c r="T595" s="108"/>
    </row>
    <row r="596" spans="4:20" x14ac:dyDescent="0.25">
      <c r="D596" s="95"/>
      <c r="Q596" s="109"/>
      <c r="R596" s="109"/>
      <c r="S596" s="108"/>
      <c r="T596" s="108"/>
    </row>
    <row r="597" spans="4:20" x14ac:dyDescent="0.25">
      <c r="D597" s="95"/>
      <c r="Q597" s="109"/>
      <c r="R597" s="109"/>
      <c r="S597" s="108"/>
      <c r="T597" s="108"/>
    </row>
    <row r="598" spans="4:20" x14ac:dyDescent="0.25">
      <c r="D598" s="95"/>
      <c r="Q598" s="109"/>
      <c r="R598" s="109"/>
      <c r="S598" s="108"/>
      <c r="T598" s="108"/>
    </row>
    <row r="599" spans="4:20" x14ac:dyDescent="0.25">
      <c r="D599" s="95"/>
      <c r="Q599" s="109"/>
      <c r="R599" s="109"/>
      <c r="S599" s="108"/>
      <c r="T599" s="108"/>
    </row>
    <row r="600" spans="4:20" x14ac:dyDescent="0.25">
      <c r="D600" s="95"/>
      <c r="Q600" s="109"/>
      <c r="R600" s="109"/>
      <c r="S600" s="108"/>
      <c r="T600" s="108"/>
    </row>
    <row r="601" spans="4:20" x14ac:dyDescent="0.25">
      <c r="D601" s="95"/>
      <c r="Q601" s="109"/>
      <c r="R601" s="109"/>
      <c r="S601" s="108"/>
      <c r="T601" s="108"/>
    </row>
    <row r="602" spans="4:20" x14ac:dyDescent="0.25">
      <c r="D602" s="95"/>
      <c r="Q602" s="109"/>
      <c r="R602" s="109"/>
      <c r="S602" s="108"/>
      <c r="T602" s="108"/>
    </row>
    <row r="603" spans="4:20" x14ac:dyDescent="0.25">
      <c r="D603" s="95"/>
      <c r="Q603" s="109"/>
      <c r="R603" s="109"/>
      <c r="S603" s="108"/>
      <c r="T603" s="108"/>
    </row>
    <row r="604" spans="4:20" x14ac:dyDescent="0.25">
      <c r="D604" s="95"/>
      <c r="Q604" s="109"/>
      <c r="R604" s="109"/>
      <c r="S604" s="108"/>
      <c r="T604" s="108"/>
    </row>
    <row r="605" spans="4:20" x14ac:dyDescent="0.25">
      <c r="D605" s="95"/>
      <c r="Q605" s="109"/>
      <c r="R605" s="109"/>
      <c r="S605" s="108"/>
      <c r="T605" s="108"/>
    </row>
    <row r="606" spans="4:20" x14ac:dyDescent="0.25">
      <c r="D606" s="95"/>
      <c r="Q606" s="109"/>
      <c r="R606" s="109"/>
      <c r="S606" s="108"/>
      <c r="T606" s="108"/>
    </row>
    <row r="607" spans="4:20" x14ac:dyDescent="0.25">
      <c r="D607" s="95"/>
      <c r="Q607" s="109"/>
      <c r="R607" s="109"/>
      <c r="S607" s="108"/>
      <c r="T607" s="108"/>
    </row>
    <row r="608" spans="4:20" x14ac:dyDescent="0.25">
      <c r="D608" s="95"/>
      <c r="Q608" s="109"/>
      <c r="R608" s="109"/>
      <c r="S608" s="108"/>
      <c r="T608" s="108"/>
    </row>
    <row r="609" spans="4:20" x14ac:dyDescent="0.25">
      <c r="D609" s="95"/>
      <c r="Q609" s="109"/>
      <c r="R609" s="109"/>
      <c r="S609" s="108"/>
      <c r="T609" s="108"/>
    </row>
    <row r="610" spans="4:20" x14ac:dyDescent="0.25">
      <c r="D610" s="95"/>
      <c r="Q610" s="109"/>
      <c r="R610" s="109"/>
      <c r="S610" s="108"/>
      <c r="T610" s="108"/>
    </row>
    <row r="611" spans="4:20" x14ac:dyDescent="0.25">
      <c r="D611" s="95"/>
      <c r="Q611" s="109"/>
      <c r="R611" s="109"/>
      <c r="S611" s="108"/>
      <c r="T611" s="108"/>
    </row>
    <row r="612" spans="4:20" x14ac:dyDescent="0.25">
      <c r="D612" s="95"/>
      <c r="Q612" s="109"/>
      <c r="R612" s="109"/>
      <c r="S612" s="108"/>
      <c r="T612" s="108"/>
    </row>
    <row r="613" spans="4:20" x14ac:dyDescent="0.25">
      <c r="D613" s="95"/>
      <c r="Q613" s="109"/>
      <c r="R613" s="109"/>
      <c r="S613" s="108"/>
      <c r="T613" s="108"/>
    </row>
    <row r="614" spans="4:20" x14ac:dyDescent="0.25">
      <c r="D614" s="95"/>
      <c r="Q614" s="109"/>
      <c r="R614" s="109"/>
      <c r="S614" s="108"/>
      <c r="T614" s="108"/>
    </row>
    <row r="615" spans="4:20" x14ac:dyDescent="0.25">
      <c r="D615" s="95"/>
      <c r="Q615" s="109"/>
      <c r="R615" s="109"/>
      <c r="S615" s="108"/>
      <c r="T615" s="108"/>
    </row>
    <row r="616" spans="4:20" x14ac:dyDescent="0.25">
      <c r="D616" s="95"/>
      <c r="Q616" s="109"/>
      <c r="R616" s="109"/>
      <c r="S616" s="108"/>
      <c r="T616" s="108"/>
    </row>
    <row r="617" spans="4:20" x14ac:dyDescent="0.25">
      <c r="D617" s="95"/>
      <c r="Q617" s="109"/>
      <c r="R617" s="109"/>
      <c r="S617" s="108"/>
      <c r="T617" s="108"/>
    </row>
    <row r="618" spans="4:20" x14ac:dyDescent="0.25">
      <c r="D618" s="95"/>
      <c r="Q618" s="109"/>
      <c r="R618" s="109"/>
      <c r="S618" s="108"/>
      <c r="T618" s="108"/>
    </row>
    <row r="619" spans="4:20" x14ac:dyDescent="0.25">
      <c r="D619" s="95"/>
      <c r="Q619" s="109"/>
      <c r="R619" s="109"/>
      <c r="S619" s="108"/>
      <c r="T619" s="108"/>
    </row>
    <row r="620" spans="4:20" x14ac:dyDescent="0.25">
      <c r="D620" s="95"/>
      <c r="Q620" s="109"/>
      <c r="R620" s="109"/>
      <c r="S620" s="108"/>
      <c r="T620" s="108"/>
    </row>
    <row r="621" spans="4:20" x14ac:dyDescent="0.25">
      <c r="D621" s="95"/>
      <c r="Q621" s="109"/>
      <c r="R621" s="109"/>
      <c r="S621" s="108"/>
      <c r="T621" s="108"/>
    </row>
    <row r="622" spans="4:20" x14ac:dyDescent="0.25">
      <c r="D622" s="95"/>
      <c r="Q622" s="109"/>
      <c r="R622" s="109"/>
      <c r="S622" s="108"/>
      <c r="T622" s="108"/>
    </row>
    <row r="623" spans="4:20" x14ac:dyDescent="0.25">
      <c r="D623" s="95"/>
      <c r="Q623" s="109"/>
      <c r="R623" s="109"/>
      <c r="S623" s="108"/>
      <c r="T623" s="108"/>
    </row>
    <row r="624" spans="4:20" x14ac:dyDescent="0.25">
      <c r="D624" s="95"/>
      <c r="Q624" s="109"/>
      <c r="R624" s="109"/>
      <c r="S624" s="108"/>
      <c r="T624" s="108"/>
    </row>
    <row r="625" spans="4:20" x14ac:dyDescent="0.25">
      <c r="D625" s="95"/>
      <c r="Q625" s="109"/>
      <c r="R625" s="109"/>
      <c r="S625" s="108"/>
      <c r="T625" s="108"/>
    </row>
    <row r="626" spans="4:20" x14ac:dyDescent="0.25">
      <c r="D626" s="95"/>
      <c r="Q626" s="109"/>
      <c r="R626" s="109"/>
      <c r="S626" s="108"/>
      <c r="T626" s="108"/>
    </row>
    <row r="627" spans="4:20" x14ac:dyDescent="0.25">
      <c r="D627" s="95"/>
      <c r="Q627" s="109"/>
      <c r="R627" s="109"/>
      <c r="S627" s="108"/>
      <c r="T627" s="108"/>
    </row>
    <row r="628" spans="4:20" x14ac:dyDescent="0.25">
      <c r="D628" s="95"/>
      <c r="Q628" s="109"/>
      <c r="R628" s="109"/>
      <c r="S628" s="108"/>
      <c r="T628" s="108"/>
    </row>
    <row r="629" spans="4:20" x14ac:dyDescent="0.25">
      <c r="D629" s="95"/>
      <c r="Q629" s="109"/>
      <c r="R629" s="109"/>
      <c r="S629" s="108"/>
      <c r="T629" s="108"/>
    </row>
    <row r="630" spans="4:20" x14ac:dyDescent="0.25">
      <c r="D630" s="95"/>
      <c r="Q630" s="109"/>
      <c r="R630" s="109"/>
      <c r="S630" s="108"/>
      <c r="T630" s="108"/>
    </row>
    <row r="631" spans="4:20" x14ac:dyDescent="0.25">
      <c r="D631" s="95"/>
      <c r="Q631" s="109"/>
      <c r="R631" s="109"/>
      <c r="S631" s="108"/>
      <c r="T631" s="108"/>
    </row>
    <row r="632" spans="4:20" x14ac:dyDescent="0.25">
      <c r="D632" s="95"/>
      <c r="Q632" s="109"/>
      <c r="R632" s="109"/>
      <c r="S632" s="108"/>
      <c r="T632" s="108"/>
    </row>
    <row r="633" spans="4:20" x14ac:dyDescent="0.25">
      <c r="D633" s="95"/>
      <c r="Q633" s="109"/>
      <c r="R633" s="109"/>
      <c r="S633" s="108"/>
      <c r="T633" s="108"/>
    </row>
    <row r="634" spans="4:20" x14ac:dyDescent="0.25">
      <c r="D634" s="95"/>
      <c r="Q634" s="109"/>
      <c r="R634" s="109"/>
      <c r="S634" s="108"/>
      <c r="T634" s="108"/>
    </row>
    <row r="635" spans="4:20" x14ac:dyDescent="0.25">
      <c r="D635" s="95"/>
      <c r="Q635" s="109"/>
      <c r="R635" s="109"/>
      <c r="S635" s="108"/>
      <c r="T635" s="108"/>
    </row>
    <row r="636" spans="4:20" x14ac:dyDescent="0.25">
      <c r="D636" s="95"/>
      <c r="Q636" s="109"/>
      <c r="R636" s="109"/>
      <c r="S636" s="108"/>
      <c r="T636" s="108"/>
    </row>
    <row r="637" spans="4:20" x14ac:dyDescent="0.25">
      <c r="D637" s="95"/>
      <c r="Q637" s="109"/>
      <c r="R637" s="109"/>
      <c r="S637" s="108"/>
      <c r="T637" s="108"/>
    </row>
    <row r="638" spans="4:20" x14ac:dyDescent="0.25">
      <c r="D638" s="95"/>
      <c r="Q638" s="109"/>
      <c r="R638" s="109"/>
      <c r="S638" s="108"/>
      <c r="T638" s="108"/>
    </row>
    <row r="639" spans="4:20" x14ac:dyDescent="0.25">
      <c r="D639" s="95"/>
      <c r="Q639" s="109"/>
      <c r="R639" s="109"/>
      <c r="S639" s="108"/>
      <c r="T639" s="108"/>
    </row>
    <row r="640" spans="4:20" x14ac:dyDescent="0.25">
      <c r="D640" s="95"/>
      <c r="Q640" s="109"/>
      <c r="R640" s="109"/>
      <c r="S640" s="108"/>
      <c r="T640" s="108"/>
    </row>
    <row r="641" spans="4:20" x14ac:dyDescent="0.25">
      <c r="D641" s="95"/>
      <c r="Q641" s="109"/>
      <c r="R641" s="109"/>
      <c r="S641" s="108"/>
      <c r="T641" s="108"/>
    </row>
    <row r="642" spans="4:20" x14ac:dyDescent="0.25">
      <c r="D642" s="95"/>
      <c r="Q642" s="109"/>
      <c r="R642" s="109"/>
      <c r="S642" s="108"/>
      <c r="T642" s="108"/>
    </row>
    <row r="643" spans="4:20" x14ac:dyDescent="0.25">
      <c r="D643" s="95"/>
      <c r="Q643" s="109"/>
      <c r="R643" s="109"/>
      <c r="S643" s="108"/>
      <c r="T643" s="108"/>
    </row>
    <row r="644" spans="4:20" x14ac:dyDescent="0.25">
      <c r="D644" s="95"/>
      <c r="Q644" s="109"/>
      <c r="R644" s="109"/>
      <c r="S644" s="108"/>
      <c r="T644" s="108"/>
    </row>
    <row r="645" spans="4:20" x14ac:dyDescent="0.25">
      <c r="D645" s="95"/>
      <c r="Q645" s="109"/>
      <c r="R645" s="109"/>
      <c r="S645" s="108"/>
      <c r="T645" s="108"/>
    </row>
    <row r="646" spans="4:20" x14ac:dyDescent="0.25">
      <c r="D646" s="95"/>
      <c r="Q646" s="109"/>
      <c r="R646" s="109"/>
      <c r="S646" s="108"/>
      <c r="T646" s="108"/>
    </row>
    <row r="647" spans="4:20" x14ac:dyDescent="0.25">
      <c r="D647" s="95"/>
      <c r="Q647" s="109"/>
      <c r="R647" s="109"/>
      <c r="S647" s="108"/>
      <c r="T647" s="108"/>
    </row>
    <row r="648" spans="4:20" x14ac:dyDescent="0.25">
      <c r="D648" s="95"/>
      <c r="Q648" s="109"/>
      <c r="R648" s="109"/>
      <c r="S648" s="108"/>
      <c r="T648" s="108"/>
    </row>
    <row r="649" spans="4:20" x14ac:dyDescent="0.25">
      <c r="D649" s="95"/>
      <c r="Q649" s="109"/>
      <c r="R649" s="109"/>
      <c r="S649" s="108"/>
      <c r="T649" s="108"/>
    </row>
    <row r="650" spans="4:20" x14ac:dyDescent="0.25">
      <c r="D650" s="95"/>
      <c r="Q650" s="109"/>
      <c r="R650" s="109"/>
      <c r="S650" s="108"/>
      <c r="T650" s="108"/>
    </row>
    <row r="651" spans="4:20" x14ac:dyDescent="0.25">
      <c r="D651" s="95"/>
      <c r="Q651" s="109"/>
      <c r="R651" s="109"/>
      <c r="S651" s="108"/>
      <c r="T651" s="108"/>
    </row>
    <row r="652" spans="4:20" x14ac:dyDescent="0.25">
      <c r="D652" s="95"/>
      <c r="Q652" s="109"/>
      <c r="R652" s="109"/>
      <c r="S652" s="108"/>
      <c r="T652" s="108"/>
    </row>
    <row r="653" spans="4:20" x14ac:dyDescent="0.25">
      <c r="D653" s="95"/>
      <c r="Q653" s="109"/>
      <c r="R653" s="109"/>
      <c r="S653" s="108"/>
      <c r="T653" s="108"/>
    </row>
    <row r="654" spans="4:20" x14ac:dyDescent="0.25">
      <c r="D654" s="95"/>
      <c r="Q654" s="109"/>
      <c r="R654" s="109"/>
      <c r="S654" s="108"/>
      <c r="T654" s="108"/>
    </row>
    <row r="655" spans="4:20" x14ac:dyDescent="0.25">
      <c r="D655" s="95"/>
      <c r="Q655" s="109"/>
      <c r="R655" s="109"/>
      <c r="S655" s="108"/>
      <c r="T655" s="108"/>
    </row>
    <row r="656" spans="4:20" x14ac:dyDescent="0.25">
      <c r="D656" s="95"/>
      <c r="Q656" s="109"/>
      <c r="R656" s="109"/>
      <c r="S656" s="108"/>
      <c r="T656" s="108"/>
    </row>
    <row r="657" spans="4:20" x14ac:dyDescent="0.25">
      <c r="D657" s="95"/>
      <c r="Q657" s="109"/>
      <c r="R657" s="109"/>
      <c r="S657" s="108"/>
      <c r="T657" s="108"/>
    </row>
    <row r="658" spans="4:20" x14ac:dyDescent="0.25">
      <c r="D658" s="95"/>
      <c r="Q658" s="109"/>
      <c r="R658" s="109"/>
      <c r="S658" s="108"/>
      <c r="T658" s="108"/>
    </row>
    <row r="659" spans="4:20" x14ac:dyDescent="0.25">
      <c r="D659" s="95"/>
      <c r="Q659" s="109"/>
      <c r="R659" s="109"/>
      <c r="S659" s="108"/>
      <c r="T659" s="108"/>
    </row>
    <row r="660" spans="4:20" x14ac:dyDescent="0.25">
      <c r="D660" s="95"/>
      <c r="Q660" s="109"/>
      <c r="R660" s="109"/>
      <c r="S660" s="108"/>
      <c r="T660" s="108"/>
    </row>
    <row r="661" spans="4:20" x14ac:dyDescent="0.25">
      <c r="D661" s="95"/>
      <c r="Q661" s="109"/>
      <c r="R661" s="109"/>
      <c r="S661" s="108"/>
      <c r="T661" s="108"/>
    </row>
    <row r="662" spans="4:20" x14ac:dyDescent="0.25">
      <c r="D662" s="95"/>
      <c r="Q662" s="109"/>
      <c r="R662" s="109"/>
      <c r="S662" s="108"/>
      <c r="T662" s="108"/>
    </row>
    <row r="663" spans="4:20" x14ac:dyDescent="0.25">
      <c r="D663" s="95"/>
      <c r="Q663" s="109"/>
      <c r="R663" s="109"/>
      <c r="S663" s="108"/>
      <c r="T663" s="108"/>
    </row>
    <row r="664" spans="4:20" x14ac:dyDescent="0.25">
      <c r="D664" s="95"/>
      <c r="Q664" s="109"/>
      <c r="R664" s="109"/>
      <c r="S664" s="108"/>
      <c r="T664" s="108"/>
    </row>
    <row r="665" spans="4:20" x14ac:dyDescent="0.25">
      <c r="D665" s="95"/>
      <c r="Q665" s="109"/>
      <c r="R665" s="109"/>
      <c r="S665" s="108"/>
      <c r="T665" s="108"/>
    </row>
    <row r="666" spans="4:20" x14ac:dyDescent="0.25">
      <c r="D666" s="95"/>
      <c r="Q666" s="109"/>
      <c r="R666" s="109"/>
      <c r="S666" s="108"/>
      <c r="T666" s="108"/>
    </row>
    <row r="667" spans="4:20" x14ac:dyDescent="0.25">
      <c r="D667" s="95"/>
      <c r="Q667" s="109"/>
      <c r="R667" s="109"/>
      <c r="S667" s="108"/>
      <c r="T667" s="108"/>
    </row>
    <row r="668" spans="4:20" x14ac:dyDescent="0.25">
      <c r="D668" s="95"/>
      <c r="Q668" s="109"/>
      <c r="R668" s="109"/>
      <c r="S668" s="108"/>
      <c r="T668" s="108"/>
    </row>
    <row r="669" spans="4:20" x14ac:dyDescent="0.25">
      <c r="D669" s="95"/>
      <c r="Q669" s="109"/>
      <c r="R669" s="109"/>
      <c r="S669" s="108"/>
      <c r="T669" s="108"/>
    </row>
    <row r="670" spans="4:20" x14ac:dyDescent="0.25">
      <c r="D670" s="95"/>
      <c r="Q670" s="109"/>
      <c r="R670" s="109"/>
      <c r="S670" s="108"/>
      <c r="T670" s="108"/>
    </row>
    <row r="671" spans="4:20" x14ac:dyDescent="0.25">
      <c r="D671" s="95"/>
      <c r="Q671" s="109"/>
      <c r="R671" s="109"/>
      <c r="S671" s="108"/>
      <c r="T671" s="108"/>
    </row>
    <row r="672" spans="4:20" x14ac:dyDescent="0.25">
      <c r="D672" s="95"/>
      <c r="Q672" s="109"/>
      <c r="R672" s="109"/>
      <c r="S672" s="108"/>
      <c r="T672" s="108"/>
    </row>
    <row r="673" spans="4:20" x14ac:dyDescent="0.25">
      <c r="D673" s="95"/>
      <c r="Q673" s="109"/>
      <c r="R673" s="109"/>
      <c r="S673" s="108"/>
      <c r="T673" s="108"/>
    </row>
    <row r="674" spans="4:20" x14ac:dyDescent="0.25">
      <c r="D674" s="95"/>
      <c r="Q674" s="109"/>
      <c r="R674" s="109"/>
      <c r="S674" s="108"/>
      <c r="T674" s="108"/>
    </row>
    <row r="675" spans="4:20" x14ac:dyDescent="0.25">
      <c r="D675" s="95"/>
      <c r="Q675" s="109"/>
      <c r="R675" s="109"/>
      <c r="S675" s="108"/>
      <c r="T675" s="108"/>
    </row>
    <row r="676" spans="4:20" x14ac:dyDescent="0.25">
      <c r="D676" s="95"/>
      <c r="Q676" s="109"/>
      <c r="R676" s="109"/>
      <c r="S676" s="108"/>
      <c r="T676" s="108"/>
    </row>
    <row r="677" spans="4:20" x14ac:dyDescent="0.25">
      <c r="D677" s="95"/>
      <c r="Q677" s="109"/>
      <c r="R677" s="109"/>
      <c r="S677" s="108"/>
      <c r="T677" s="108"/>
    </row>
    <row r="678" spans="4:20" x14ac:dyDescent="0.25">
      <c r="D678" s="95"/>
      <c r="Q678" s="109"/>
      <c r="R678" s="109"/>
      <c r="S678" s="108"/>
      <c r="T678" s="108"/>
    </row>
    <row r="679" spans="4:20" x14ac:dyDescent="0.25">
      <c r="D679" s="95"/>
      <c r="Q679" s="109"/>
      <c r="R679" s="109"/>
      <c r="S679" s="108"/>
      <c r="T679" s="108"/>
    </row>
    <row r="680" spans="4:20" x14ac:dyDescent="0.25">
      <c r="D680" s="95"/>
      <c r="Q680" s="109"/>
      <c r="R680" s="109"/>
      <c r="S680" s="108"/>
      <c r="T680" s="108"/>
    </row>
    <row r="681" spans="4:20" x14ac:dyDescent="0.25">
      <c r="D681" s="95"/>
      <c r="Q681" s="109"/>
      <c r="R681" s="109"/>
      <c r="S681" s="108"/>
      <c r="T681" s="108"/>
    </row>
    <row r="682" spans="4:20" x14ac:dyDescent="0.25">
      <c r="D682" s="95"/>
      <c r="Q682" s="109"/>
      <c r="R682" s="109"/>
      <c r="S682" s="108"/>
      <c r="T682" s="108"/>
    </row>
    <row r="683" spans="4:20" x14ac:dyDescent="0.25">
      <c r="D683" s="95"/>
      <c r="Q683" s="109"/>
      <c r="R683" s="109"/>
      <c r="S683" s="108"/>
      <c r="T683" s="108"/>
    </row>
    <row r="684" spans="4:20" x14ac:dyDescent="0.25">
      <c r="D684" s="95"/>
      <c r="Q684" s="109"/>
      <c r="R684" s="109"/>
      <c r="S684" s="108"/>
      <c r="T684" s="108"/>
    </row>
    <row r="685" spans="4:20" x14ac:dyDescent="0.25">
      <c r="D685" s="95"/>
      <c r="Q685" s="109"/>
      <c r="R685" s="109"/>
      <c r="S685" s="108"/>
      <c r="T685" s="108"/>
    </row>
    <row r="686" spans="4:20" x14ac:dyDescent="0.25">
      <c r="D686" s="95"/>
      <c r="Q686" s="109"/>
      <c r="R686" s="109"/>
      <c r="S686" s="108"/>
      <c r="T686" s="108"/>
    </row>
    <row r="687" spans="4:20" x14ac:dyDescent="0.25">
      <c r="D687" s="95"/>
      <c r="Q687" s="109"/>
      <c r="R687" s="109"/>
      <c r="S687" s="108"/>
      <c r="T687" s="108"/>
    </row>
    <row r="688" spans="4:20" x14ac:dyDescent="0.25">
      <c r="D688" s="95"/>
      <c r="Q688" s="109"/>
      <c r="R688" s="109"/>
      <c r="S688" s="108"/>
      <c r="T688" s="108"/>
    </row>
    <row r="689" spans="4:20" x14ac:dyDescent="0.25">
      <c r="D689" s="95"/>
      <c r="Q689" s="109"/>
      <c r="R689" s="109"/>
      <c r="S689" s="108"/>
      <c r="T689" s="108"/>
    </row>
    <row r="690" spans="4:20" x14ac:dyDescent="0.25">
      <c r="D690" s="95"/>
      <c r="Q690" s="109"/>
      <c r="R690" s="109"/>
      <c r="S690" s="108"/>
      <c r="T690" s="108"/>
    </row>
    <row r="691" spans="4:20" x14ac:dyDescent="0.25">
      <c r="D691" s="95"/>
      <c r="Q691" s="109"/>
      <c r="R691" s="109"/>
      <c r="S691" s="108"/>
      <c r="T691" s="108"/>
    </row>
    <row r="692" spans="4:20" x14ac:dyDescent="0.25">
      <c r="D692" s="95"/>
      <c r="Q692" s="109"/>
      <c r="R692" s="109"/>
      <c r="S692" s="108"/>
      <c r="T692" s="108"/>
    </row>
    <row r="693" spans="4:20" x14ac:dyDescent="0.25">
      <c r="D693" s="95"/>
      <c r="Q693" s="109"/>
      <c r="R693" s="109"/>
      <c r="S693" s="108"/>
      <c r="T693" s="108"/>
    </row>
    <row r="694" spans="4:20" x14ac:dyDescent="0.25">
      <c r="D694" s="95"/>
      <c r="Q694" s="109"/>
      <c r="R694" s="109"/>
      <c r="S694" s="108"/>
      <c r="T694" s="108"/>
    </row>
    <row r="695" spans="4:20" x14ac:dyDescent="0.25">
      <c r="D695" s="95"/>
      <c r="Q695" s="109"/>
      <c r="R695" s="109"/>
      <c r="S695" s="108"/>
      <c r="T695" s="108"/>
    </row>
    <row r="696" spans="4:20" x14ac:dyDescent="0.25">
      <c r="D696" s="95"/>
      <c r="Q696" s="109"/>
      <c r="R696" s="109"/>
      <c r="S696" s="108"/>
      <c r="T696" s="108"/>
    </row>
    <row r="697" spans="4:20" x14ac:dyDescent="0.25">
      <c r="D697" s="95"/>
      <c r="Q697" s="109"/>
      <c r="R697" s="109"/>
      <c r="S697" s="108"/>
      <c r="T697" s="108"/>
    </row>
    <row r="698" spans="4:20" x14ac:dyDescent="0.25">
      <c r="D698" s="95"/>
      <c r="Q698" s="109"/>
      <c r="R698" s="109"/>
      <c r="S698" s="108"/>
      <c r="T698" s="108"/>
    </row>
    <row r="699" spans="4:20" x14ac:dyDescent="0.25">
      <c r="D699" s="95"/>
      <c r="Q699" s="109"/>
      <c r="R699" s="109"/>
      <c r="S699" s="108"/>
      <c r="T699" s="108"/>
    </row>
    <row r="700" spans="4:20" x14ac:dyDescent="0.25">
      <c r="D700" s="95"/>
      <c r="Q700" s="109"/>
      <c r="R700" s="109"/>
      <c r="S700" s="108"/>
      <c r="T700" s="108"/>
    </row>
    <row r="701" spans="4:20" x14ac:dyDescent="0.25">
      <c r="D701" s="95"/>
      <c r="Q701" s="109"/>
      <c r="R701" s="109"/>
      <c r="S701" s="108"/>
      <c r="T701" s="108"/>
    </row>
    <row r="702" spans="4:20" x14ac:dyDescent="0.25">
      <c r="D702" s="95"/>
      <c r="Q702" s="109"/>
      <c r="R702" s="109"/>
      <c r="S702" s="108"/>
      <c r="T702" s="108"/>
    </row>
    <row r="703" spans="4:20" x14ac:dyDescent="0.25">
      <c r="D703" s="95"/>
      <c r="Q703" s="109"/>
      <c r="R703" s="109"/>
      <c r="S703" s="108"/>
      <c r="T703" s="108"/>
    </row>
    <row r="704" spans="4:20" x14ac:dyDescent="0.25">
      <c r="D704" s="95"/>
      <c r="Q704" s="109"/>
      <c r="R704" s="109"/>
      <c r="S704" s="108"/>
      <c r="T704" s="108"/>
    </row>
    <row r="705" spans="4:20" x14ac:dyDescent="0.25">
      <c r="D705" s="95"/>
      <c r="Q705" s="109"/>
      <c r="R705" s="109"/>
      <c r="S705" s="108"/>
      <c r="T705" s="108"/>
    </row>
    <row r="706" spans="4:20" x14ac:dyDescent="0.25">
      <c r="D706" s="95"/>
      <c r="Q706" s="109"/>
      <c r="R706" s="109"/>
      <c r="S706" s="108"/>
      <c r="T706" s="108"/>
    </row>
    <row r="707" spans="4:20" x14ac:dyDescent="0.25">
      <c r="D707" s="95"/>
      <c r="Q707" s="109"/>
      <c r="R707" s="109"/>
      <c r="S707" s="108"/>
      <c r="T707" s="108"/>
    </row>
    <row r="708" spans="4:20" x14ac:dyDescent="0.25">
      <c r="D708" s="95"/>
      <c r="Q708" s="109"/>
      <c r="R708" s="109"/>
      <c r="S708" s="108"/>
      <c r="T708" s="108"/>
    </row>
    <row r="709" spans="4:20" x14ac:dyDescent="0.25">
      <c r="D709" s="95"/>
      <c r="Q709" s="109"/>
      <c r="R709" s="109"/>
      <c r="S709" s="108"/>
      <c r="T709" s="108"/>
    </row>
    <row r="710" spans="4:20" x14ac:dyDescent="0.25">
      <c r="D710" s="95"/>
      <c r="Q710" s="109"/>
      <c r="R710" s="109"/>
      <c r="S710" s="108"/>
      <c r="T710" s="108"/>
    </row>
    <row r="711" spans="4:20" x14ac:dyDescent="0.25">
      <c r="D711" s="95"/>
      <c r="Q711" s="109"/>
      <c r="R711" s="109"/>
      <c r="S711" s="108"/>
      <c r="T711" s="108"/>
    </row>
    <row r="712" spans="4:20" x14ac:dyDescent="0.25">
      <c r="D712" s="95"/>
      <c r="Q712" s="109"/>
      <c r="R712" s="109"/>
      <c r="S712" s="108"/>
      <c r="T712" s="108"/>
    </row>
    <row r="713" spans="4:20" x14ac:dyDescent="0.25">
      <c r="D713" s="95"/>
      <c r="Q713" s="109"/>
      <c r="R713" s="109"/>
      <c r="S713" s="108"/>
      <c r="T713" s="108"/>
    </row>
    <row r="714" spans="4:20" x14ac:dyDescent="0.25">
      <c r="D714" s="95"/>
      <c r="Q714" s="109"/>
      <c r="R714" s="109"/>
      <c r="S714" s="108"/>
      <c r="T714" s="108"/>
    </row>
    <row r="715" spans="4:20" x14ac:dyDescent="0.25">
      <c r="D715" s="95"/>
      <c r="Q715" s="109"/>
      <c r="R715" s="109"/>
      <c r="S715" s="108"/>
      <c r="T715" s="108"/>
    </row>
    <row r="716" spans="4:20" x14ac:dyDescent="0.25">
      <c r="D716" s="95"/>
      <c r="Q716" s="109"/>
      <c r="R716" s="109"/>
      <c r="S716" s="108"/>
      <c r="T716" s="108"/>
    </row>
    <row r="717" spans="4:20" x14ac:dyDescent="0.25">
      <c r="D717" s="95"/>
      <c r="Q717" s="109"/>
      <c r="R717" s="109"/>
      <c r="S717" s="108"/>
      <c r="T717" s="108"/>
    </row>
    <row r="718" spans="4:20" x14ac:dyDescent="0.25">
      <c r="D718" s="95"/>
      <c r="Q718" s="109"/>
      <c r="R718" s="109"/>
      <c r="S718" s="108"/>
      <c r="T718" s="108"/>
    </row>
    <row r="719" spans="4:20" x14ac:dyDescent="0.25">
      <c r="D719" s="95"/>
      <c r="Q719" s="109"/>
      <c r="R719" s="109"/>
      <c r="S719" s="108"/>
      <c r="T719" s="108"/>
    </row>
    <row r="720" spans="4:20" x14ac:dyDescent="0.25">
      <c r="D720" s="95"/>
      <c r="Q720" s="109"/>
      <c r="R720" s="109"/>
      <c r="S720" s="108"/>
      <c r="T720" s="108"/>
    </row>
    <row r="721" spans="4:20" x14ac:dyDescent="0.25">
      <c r="D721" s="95"/>
      <c r="Q721" s="109"/>
      <c r="R721" s="109"/>
      <c r="S721" s="108"/>
      <c r="T721" s="108"/>
    </row>
    <row r="722" spans="4:20" x14ac:dyDescent="0.25">
      <c r="D722" s="95"/>
      <c r="Q722" s="109"/>
      <c r="R722" s="109"/>
      <c r="S722" s="108"/>
      <c r="T722" s="108"/>
    </row>
    <row r="723" spans="4:20" x14ac:dyDescent="0.25">
      <c r="D723" s="95"/>
      <c r="Q723" s="109"/>
      <c r="R723" s="109"/>
      <c r="S723" s="108"/>
      <c r="T723" s="108"/>
    </row>
    <row r="724" spans="4:20" x14ac:dyDescent="0.25">
      <c r="D724" s="95"/>
      <c r="Q724" s="109"/>
      <c r="R724" s="109"/>
      <c r="S724" s="108"/>
      <c r="T724" s="108"/>
    </row>
    <row r="725" spans="4:20" x14ac:dyDescent="0.25">
      <c r="D725" s="95"/>
      <c r="Q725" s="109"/>
      <c r="R725" s="109"/>
      <c r="S725" s="108"/>
      <c r="T725" s="108"/>
    </row>
    <row r="726" spans="4:20" x14ac:dyDescent="0.25">
      <c r="D726" s="95"/>
      <c r="Q726" s="109"/>
      <c r="R726" s="109"/>
      <c r="S726" s="108"/>
      <c r="T726" s="108"/>
    </row>
    <row r="727" spans="4:20" x14ac:dyDescent="0.25">
      <c r="D727" s="95"/>
      <c r="Q727" s="109"/>
      <c r="R727" s="109"/>
      <c r="S727" s="108"/>
      <c r="T727" s="108"/>
    </row>
    <row r="728" spans="4:20" x14ac:dyDescent="0.25">
      <c r="D728" s="95"/>
      <c r="Q728" s="109"/>
      <c r="R728" s="109"/>
      <c r="S728" s="108"/>
      <c r="T728" s="108"/>
    </row>
    <row r="729" spans="4:20" x14ac:dyDescent="0.25">
      <c r="D729" s="95"/>
      <c r="Q729" s="109"/>
      <c r="R729" s="109"/>
      <c r="S729" s="108"/>
      <c r="T729" s="108"/>
    </row>
    <row r="730" spans="4:20" x14ac:dyDescent="0.25">
      <c r="D730" s="95"/>
      <c r="Q730" s="109"/>
      <c r="R730" s="109"/>
      <c r="S730" s="108"/>
      <c r="T730" s="108"/>
    </row>
    <row r="731" spans="4:20" x14ac:dyDescent="0.25">
      <c r="D731" s="95"/>
      <c r="Q731" s="109"/>
      <c r="R731" s="109"/>
      <c r="S731" s="108"/>
      <c r="T731" s="108"/>
    </row>
    <row r="732" spans="4:20" x14ac:dyDescent="0.25">
      <c r="D732" s="95"/>
      <c r="Q732" s="109"/>
      <c r="R732" s="109"/>
      <c r="S732" s="108"/>
      <c r="T732" s="108"/>
    </row>
    <row r="733" spans="4:20" x14ac:dyDescent="0.25">
      <c r="D733" s="95"/>
      <c r="Q733" s="109"/>
      <c r="R733" s="109"/>
      <c r="S733" s="108"/>
      <c r="T733" s="108"/>
    </row>
    <row r="734" spans="4:20" x14ac:dyDescent="0.25">
      <c r="D734" s="95"/>
      <c r="Q734" s="109"/>
      <c r="R734" s="109"/>
      <c r="S734" s="108"/>
      <c r="T734" s="108"/>
    </row>
    <row r="735" spans="4:20" x14ac:dyDescent="0.25">
      <c r="D735" s="95"/>
      <c r="Q735" s="109"/>
      <c r="R735" s="109"/>
      <c r="S735" s="108"/>
      <c r="T735" s="108"/>
    </row>
    <row r="736" spans="4:20" x14ac:dyDescent="0.25">
      <c r="D736" s="95"/>
      <c r="Q736" s="109"/>
      <c r="R736" s="109"/>
      <c r="S736" s="108"/>
      <c r="T736" s="108"/>
    </row>
    <row r="737" spans="4:20" x14ac:dyDescent="0.25">
      <c r="D737" s="95"/>
      <c r="Q737" s="109"/>
      <c r="R737" s="109"/>
      <c r="S737" s="108"/>
      <c r="T737" s="108"/>
    </row>
    <row r="738" spans="4:20" x14ac:dyDescent="0.25">
      <c r="D738" s="95"/>
      <c r="Q738" s="109"/>
      <c r="R738" s="109"/>
      <c r="S738" s="108"/>
      <c r="T738" s="108"/>
    </row>
    <row r="739" spans="4:20" x14ac:dyDescent="0.25">
      <c r="D739" s="95"/>
      <c r="Q739" s="109"/>
      <c r="R739" s="109"/>
      <c r="S739" s="108"/>
      <c r="T739" s="108"/>
    </row>
    <row r="740" spans="4:20" x14ac:dyDescent="0.25">
      <c r="D740" s="95"/>
      <c r="Q740" s="109"/>
      <c r="R740" s="109"/>
      <c r="S740" s="108"/>
      <c r="T740" s="108"/>
    </row>
    <row r="741" spans="4:20" x14ac:dyDescent="0.25">
      <c r="D741" s="95"/>
      <c r="Q741" s="109"/>
      <c r="R741" s="109"/>
      <c r="S741" s="108"/>
      <c r="T741" s="108"/>
    </row>
    <row r="742" spans="4:20" x14ac:dyDescent="0.25">
      <c r="D742" s="95"/>
      <c r="Q742" s="109"/>
      <c r="R742" s="109"/>
      <c r="S742" s="108"/>
      <c r="T742" s="108"/>
    </row>
    <row r="743" spans="4:20" x14ac:dyDescent="0.25">
      <c r="D743" s="95"/>
      <c r="Q743" s="109"/>
      <c r="R743" s="109"/>
      <c r="S743" s="108"/>
      <c r="T743" s="108"/>
    </row>
    <row r="744" spans="4:20" x14ac:dyDescent="0.25">
      <c r="D744" s="95"/>
      <c r="Q744" s="109"/>
      <c r="R744" s="109"/>
      <c r="S744" s="108"/>
      <c r="T744" s="108"/>
    </row>
    <row r="745" spans="4:20" x14ac:dyDescent="0.25">
      <c r="D745" s="95"/>
      <c r="Q745" s="109"/>
      <c r="R745" s="109"/>
      <c r="S745" s="108"/>
      <c r="T745" s="108"/>
    </row>
    <row r="746" spans="4:20" x14ac:dyDescent="0.25">
      <c r="D746" s="95"/>
      <c r="Q746" s="109"/>
      <c r="R746" s="109"/>
      <c r="S746" s="108"/>
      <c r="T746" s="108"/>
    </row>
    <row r="747" spans="4:20" x14ac:dyDescent="0.25">
      <c r="D747" s="95"/>
      <c r="Q747" s="109"/>
      <c r="R747" s="109"/>
      <c r="S747" s="108"/>
      <c r="T747" s="108"/>
    </row>
    <row r="748" spans="4:20" x14ac:dyDescent="0.25">
      <c r="D748" s="95"/>
      <c r="Q748" s="109"/>
      <c r="R748" s="109"/>
      <c r="S748" s="108"/>
      <c r="T748" s="108"/>
    </row>
    <row r="749" spans="4:20" x14ac:dyDescent="0.25">
      <c r="D749" s="95"/>
      <c r="Q749" s="109"/>
      <c r="R749" s="109"/>
      <c r="S749" s="108"/>
      <c r="T749" s="108"/>
    </row>
    <row r="750" spans="4:20" x14ac:dyDescent="0.25">
      <c r="D750" s="95"/>
      <c r="Q750" s="109"/>
      <c r="R750" s="109"/>
      <c r="S750" s="108"/>
      <c r="T750" s="108"/>
    </row>
    <row r="751" spans="4:20" x14ac:dyDescent="0.25">
      <c r="D751" s="95"/>
      <c r="Q751" s="109"/>
      <c r="R751" s="109"/>
      <c r="S751" s="108"/>
      <c r="T751" s="108"/>
    </row>
    <row r="752" spans="4:20" x14ac:dyDescent="0.25">
      <c r="D752" s="95"/>
      <c r="Q752" s="109"/>
      <c r="R752" s="109"/>
      <c r="S752" s="108"/>
      <c r="T752" s="108"/>
    </row>
    <row r="753" spans="4:20" x14ac:dyDescent="0.25">
      <c r="D753" s="95"/>
      <c r="Q753" s="109"/>
      <c r="R753" s="109"/>
      <c r="S753" s="108"/>
      <c r="T753" s="108"/>
    </row>
    <row r="754" spans="4:20" x14ac:dyDescent="0.25">
      <c r="D754" s="95"/>
      <c r="Q754" s="109"/>
      <c r="R754" s="109"/>
      <c r="S754" s="108"/>
      <c r="T754" s="108"/>
    </row>
    <row r="755" spans="4:20" x14ac:dyDescent="0.25">
      <c r="D755" s="95"/>
      <c r="Q755" s="109"/>
      <c r="R755" s="109"/>
      <c r="S755" s="108"/>
      <c r="T755" s="108"/>
    </row>
    <row r="756" spans="4:20" x14ac:dyDescent="0.25">
      <c r="D756" s="95"/>
      <c r="Q756" s="109"/>
      <c r="R756" s="109"/>
      <c r="S756" s="108"/>
      <c r="T756" s="108"/>
    </row>
    <row r="757" spans="4:20" x14ac:dyDescent="0.25">
      <c r="D757" s="95"/>
      <c r="Q757" s="109"/>
      <c r="R757" s="109"/>
      <c r="S757" s="108"/>
      <c r="T757" s="108"/>
    </row>
    <row r="758" spans="4:20" x14ac:dyDescent="0.25">
      <c r="D758" s="95"/>
      <c r="Q758" s="109"/>
      <c r="R758" s="109"/>
      <c r="S758" s="108"/>
      <c r="T758" s="108"/>
    </row>
    <row r="759" spans="4:20" x14ac:dyDescent="0.25">
      <c r="D759" s="95"/>
      <c r="Q759" s="109"/>
      <c r="R759" s="109"/>
      <c r="S759" s="108"/>
      <c r="T759" s="108"/>
    </row>
    <row r="760" spans="4:20" x14ac:dyDescent="0.25">
      <c r="D760" s="95"/>
      <c r="Q760" s="109"/>
      <c r="R760" s="109"/>
      <c r="S760" s="108"/>
      <c r="T760" s="108"/>
    </row>
    <row r="761" spans="4:20" x14ac:dyDescent="0.25">
      <c r="D761" s="95"/>
      <c r="Q761" s="109"/>
      <c r="R761" s="109"/>
      <c r="S761" s="108"/>
      <c r="T761" s="108"/>
    </row>
    <row r="762" spans="4:20" x14ac:dyDescent="0.25">
      <c r="D762" s="95"/>
      <c r="Q762" s="109"/>
      <c r="R762" s="109"/>
      <c r="S762" s="108"/>
      <c r="T762" s="108"/>
    </row>
    <row r="763" spans="4:20" x14ac:dyDescent="0.25">
      <c r="D763" s="95"/>
      <c r="Q763" s="109"/>
      <c r="R763" s="109"/>
      <c r="S763" s="108"/>
      <c r="T763" s="108"/>
    </row>
    <row r="764" spans="4:20" x14ac:dyDescent="0.25">
      <c r="D764" s="95"/>
      <c r="Q764" s="109"/>
      <c r="R764" s="109"/>
      <c r="S764" s="108"/>
      <c r="T764" s="108"/>
    </row>
    <row r="765" spans="4:20" x14ac:dyDescent="0.25">
      <c r="D765" s="95"/>
      <c r="Q765" s="109"/>
      <c r="R765" s="109"/>
      <c r="S765" s="108"/>
      <c r="T765" s="108"/>
    </row>
    <row r="766" spans="4:20" x14ac:dyDescent="0.25">
      <c r="D766" s="95"/>
      <c r="Q766" s="109"/>
      <c r="R766" s="109"/>
      <c r="S766" s="108"/>
      <c r="T766" s="108"/>
    </row>
    <row r="767" spans="4:20" x14ac:dyDescent="0.25">
      <c r="D767" s="95"/>
      <c r="Q767" s="109"/>
      <c r="R767" s="109"/>
      <c r="S767" s="108"/>
      <c r="T767" s="108"/>
    </row>
    <row r="768" spans="4:20" x14ac:dyDescent="0.25">
      <c r="D768" s="95"/>
      <c r="Q768" s="109"/>
      <c r="R768" s="109"/>
      <c r="S768" s="108"/>
      <c r="T768" s="108"/>
    </row>
    <row r="769" spans="4:20" x14ac:dyDescent="0.25">
      <c r="D769" s="95"/>
      <c r="Q769" s="109"/>
      <c r="R769" s="109"/>
      <c r="S769" s="108"/>
      <c r="T769" s="108"/>
    </row>
    <row r="770" spans="4:20" x14ac:dyDescent="0.25">
      <c r="D770" s="95"/>
      <c r="Q770" s="109"/>
      <c r="R770" s="109"/>
      <c r="S770" s="108"/>
      <c r="T770" s="108"/>
    </row>
    <row r="771" spans="4:20" x14ac:dyDescent="0.25">
      <c r="D771" s="95"/>
      <c r="Q771" s="109"/>
      <c r="R771" s="109"/>
      <c r="S771" s="108"/>
      <c r="T771" s="108"/>
    </row>
    <row r="772" spans="4:20" x14ac:dyDescent="0.25">
      <c r="D772" s="95"/>
      <c r="Q772" s="109"/>
      <c r="R772" s="109"/>
      <c r="S772" s="108"/>
      <c r="T772" s="108"/>
    </row>
    <row r="773" spans="4:20" x14ac:dyDescent="0.25">
      <c r="D773" s="95"/>
      <c r="Q773" s="109"/>
      <c r="R773" s="109"/>
      <c r="S773" s="108"/>
      <c r="T773" s="108"/>
    </row>
    <row r="774" spans="4:20" x14ac:dyDescent="0.25">
      <c r="D774" s="95"/>
      <c r="Q774" s="109"/>
      <c r="R774" s="109"/>
      <c r="S774" s="108"/>
      <c r="T774" s="108"/>
    </row>
    <row r="775" spans="4:20" x14ac:dyDescent="0.25">
      <c r="D775" s="95"/>
      <c r="Q775" s="109"/>
      <c r="R775" s="109"/>
      <c r="S775" s="108"/>
      <c r="T775" s="108"/>
    </row>
    <row r="776" spans="4:20" x14ac:dyDescent="0.25">
      <c r="D776" s="95"/>
      <c r="Q776" s="109"/>
      <c r="R776" s="109"/>
      <c r="S776" s="108"/>
      <c r="T776" s="108"/>
    </row>
    <row r="777" spans="4:20" x14ac:dyDescent="0.25">
      <c r="D777" s="95"/>
      <c r="Q777" s="109"/>
      <c r="R777" s="109"/>
      <c r="S777" s="108"/>
      <c r="T777" s="108"/>
    </row>
    <row r="778" spans="4:20" x14ac:dyDescent="0.25">
      <c r="D778" s="95"/>
      <c r="Q778" s="109"/>
      <c r="R778" s="109"/>
      <c r="S778" s="108"/>
      <c r="T778" s="108"/>
    </row>
    <row r="779" spans="4:20" x14ac:dyDescent="0.25">
      <c r="D779" s="95"/>
      <c r="Q779" s="109"/>
      <c r="R779" s="109"/>
      <c r="S779" s="108"/>
      <c r="T779" s="108"/>
    </row>
    <row r="780" spans="4:20" x14ac:dyDescent="0.25">
      <c r="D780" s="95"/>
      <c r="Q780" s="109"/>
      <c r="R780" s="109"/>
      <c r="S780" s="108"/>
      <c r="T780" s="108"/>
    </row>
    <row r="781" spans="4:20" x14ac:dyDescent="0.25">
      <c r="D781" s="95"/>
      <c r="Q781" s="109"/>
      <c r="R781" s="109"/>
      <c r="S781" s="108"/>
      <c r="T781" s="108"/>
    </row>
    <row r="782" spans="4:20" x14ac:dyDescent="0.25">
      <c r="D782" s="95"/>
      <c r="Q782" s="109"/>
      <c r="R782" s="109"/>
      <c r="S782" s="108"/>
      <c r="T782" s="108"/>
    </row>
    <row r="783" spans="4:20" x14ac:dyDescent="0.25">
      <c r="D783" s="95"/>
      <c r="Q783" s="109"/>
      <c r="R783" s="109"/>
      <c r="S783" s="108"/>
      <c r="T783" s="108"/>
    </row>
    <row r="784" spans="4:20" x14ac:dyDescent="0.25">
      <c r="D784" s="95"/>
      <c r="Q784" s="109"/>
      <c r="R784" s="109"/>
      <c r="S784" s="108"/>
      <c r="T784" s="108"/>
    </row>
    <row r="785" spans="4:20" x14ac:dyDescent="0.25">
      <c r="D785" s="95"/>
      <c r="Q785" s="109"/>
      <c r="R785" s="109"/>
      <c r="S785" s="108"/>
      <c r="T785" s="108"/>
    </row>
    <row r="786" spans="4:20" x14ac:dyDescent="0.25">
      <c r="D786" s="95"/>
      <c r="Q786" s="109"/>
      <c r="R786" s="109"/>
      <c r="S786" s="108"/>
      <c r="T786" s="108"/>
    </row>
    <row r="787" spans="4:20" x14ac:dyDescent="0.25">
      <c r="D787" s="95"/>
      <c r="Q787" s="109"/>
      <c r="R787" s="109"/>
      <c r="S787" s="108"/>
      <c r="T787" s="108"/>
    </row>
    <row r="788" spans="4:20" x14ac:dyDescent="0.25">
      <c r="D788" s="95"/>
      <c r="Q788" s="109"/>
      <c r="R788" s="109"/>
      <c r="S788" s="108"/>
      <c r="T788" s="108"/>
    </row>
    <row r="789" spans="4:20" x14ac:dyDescent="0.25">
      <c r="D789" s="95"/>
      <c r="Q789" s="109"/>
      <c r="R789" s="109"/>
      <c r="S789" s="108"/>
      <c r="T789" s="108"/>
    </row>
    <row r="790" spans="4:20" x14ac:dyDescent="0.25">
      <c r="D790" s="95"/>
      <c r="Q790" s="109"/>
      <c r="R790" s="109"/>
      <c r="S790" s="108"/>
      <c r="T790" s="108"/>
    </row>
    <row r="791" spans="4:20" x14ac:dyDescent="0.25">
      <c r="D791" s="95"/>
      <c r="Q791" s="109"/>
      <c r="R791" s="109"/>
      <c r="S791" s="108"/>
      <c r="T791" s="108"/>
    </row>
    <row r="792" spans="4:20" x14ac:dyDescent="0.25">
      <c r="D792" s="95"/>
      <c r="Q792" s="109"/>
      <c r="R792" s="109"/>
      <c r="S792" s="108"/>
      <c r="T792" s="108"/>
    </row>
    <row r="793" spans="4:20" x14ac:dyDescent="0.25">
      <c r="D793" s="95"/>
      <c r="Q793" s="109"/>
      <c r="R793" s="109"/>
      <c r="S793" s="108"/>
      <c r="T793" s="108"/>
    </row>
    <row r="794" spans="4:20" x14ac:dyDescent="0.25">
      <c r="D794" s="95"/>
      <c r="Q794" s="109"/>
      <c r="R794" s="109"/>
      <c r="S794" s="108"/>
      <c r="T794" s="108"/>
    </row>
    <row r="795" spans="4:20" x14ac:dyDescent="0.25">
      <c r="D795" s="95"/>
      <c r="Q795" s="109"/>
      <c r="R795" s="109"/>
      <c r="S795" s="108"/>
      <c r="T795" s="108"/>
    </row>
    <row r="796" spans="4:20" x14ac:dyDescent="0.25">
      <c r="D796" s="95"/>
      <c r="Q796" s="109"/>
      <c r="R796" s="109"/>
      <c r="S796" s="108"/>
      <c r="T796" s="108"/>
    </row>
    <row r="797" spans="4:20" x14ac:dyDescent="0.25">
      <c r="D797" s="95"/>
      <c r="Q797" s="109"/>
      <c r="R797" s="109"/>
      <c r="S797" s="108"/>
      <c r="T797" s="108"/>
    </row>
    <row r="798" spans="4:20" x14ac:dyDescent="0.25">
      <c r="D798" s="95"/>
      <c r="Q798" s="109"/>
      <c r="R798" s="109"/>
      <c r="S798" s="108"/>
      <c r="T798" s="108"/>
    </row>
    <row r="799" spans="4:20" x14ac:dyDescent="0.25">
      <c r="D799" s="95"/>
      <c r="Q799" s="109"/>
      <c r="R799" s="109"/>
      <c r="S799" s="108"/>
      <c r="T799" s="108"/>
    </row>
    <row r="800" spans="4:20" x14ac:dyDescent="0.25">
      <c r="D800" s="95"/>
      <c r="Q800" s="109"/>
      <c r="R800" s="109"/>
      <c r="S800" s="108"/>
      <c r="T800" s="108"/>
    </row>
    <row r="801" spans="4:20" x14ac:dyDescent="0.25">
      <c r="D801" s="95"/>
      <c r="Q801" s="109"/>
      <c r="R801" s="109"/>
      <c r="S801" s="108"/>
      <c r="T801" s="108"/>
    </row>
    <row r="802" spans="4:20" x14ac:dyDescent="0.25">
      <c r="D802" s="95"/>
      <c r="Q802" s="109"/>
      <c r="R802" s="109"/>
      <c r="S802" s="108"/>
      <c r="T802" s="108"/>
    </row>
    <row r="803" spans="4:20" x14ac:dyDescent="0.25">
      <c r="D803" s="95"/>
      <c r="Q803" s="109"/>
      <c r="R803" s="109"/>
      <c r="S803" s="108"/>
      <c r="T803" s="108"/>
    </row>
    <row r="804" spans="4:20" x14ac:dyDescent="0.25">
      <c r="D804" s="95"/>
      <c r="Q804" s="109"/>
      <c r="R804" s="109"/>
      <c r="S804" s="108"/>
      <c r="T804" s="108"/>
    </row>
    <row r="805" spans="4:20" x14ac:dyDescent="0.25">
      <c r="D805" s="95"/>
      <c r="Q805" s="109"/>
      <c r="R805" s="109"/>
      <c r="S805" s="108"/>
      <c r="T805" s="108"/>
    </row>
    <row r="806" spans="4:20" x14ac:dyDescent="0.25">
      <c r="D806" s="95"/>
      <c r="Q806" s="109"/>
      <c r="R806" s="109"/>
      <c r="S806" s="108"/>
      <c r="T806" s="108"/>
    </row>
    <row r="807" spans="4:20" x14ac:dyDescent="0.25">
      <c r="D807" s="95"/>
      <c r="Q807" s="109"/>
      <c r="R807" s="109"/>
      <c r="S807" s="108"/>
      <c r="T807" s="108"/>
    </row>
    <row r="808" spans="4:20" x14ac:dyDescent="0.25">
      <c r="D808" s="95"/>
      <c r="Q808" s="109"/>
      <c r="R808" s="109"/>
      <c r="S808" s="108"/>
      <c r="T808" s="108"/>
    </row>
    <row r="809" spans="4:20" x14ac:dyDescent="0.25">
      <c r="D809" s="95"/>
      <c r="Q809" s="109"/>
      <c r="R809" s="109"/>
      <c r="S809" s="108"/>
      <c r="T809" s="108"/>
    </row>
    <row r="810" spans="4:20" x14ac:dyDescent="0.25">
      <c r="D810" s="95"/>
      <c r="Q810" s="109"/>
      <c r="R810" s="109"/>
      <c r="S810" s="108"/>
      <c r="T810" s="108"/>
    </row>
    <row r="811" spans="4:20" x14ac:dyDescent="0.25">
      <c r="D811" s="95"/>
      <c r="Q811" s="109"/>
      <c r="R811" s="109"/>
      <c r="S811" s="108"/>
      <c r="T811" s="108"/>
    </row>
    <row r="812" spans="4:20" x14ac:dyDescent="0.25">
      <c r="D812" s="95"/>
      <c r="Q812" s="109"/>
      <c r="R812" s="109"/>
      <c r="S812" s="108"/>
      <c r="T812" s="108"/>
    </row>
    <row r="813" spans="4:20" x14ac:dyDescent="0.25">
      <c r="D813" s="95"/>
      <c r="Q813" s="109"/>
      <c r="R813" s="109"/>
      <c r="S813" s="108"/>
      <c r="T813" s="108"/>
    </row>
    <row r="814" spans="4:20" x14ac:dyDescent="0.25">
      <c r="D814" s="95"/>
      <c r="Q814" s="109"/>
      <c r="R814" s="109"/>
      <c r="S814" s="108"/>
      <c r="T814" s="108"/>
    </row>
    <row r="815" spans="4:20" x14ac:dyDescent="0.25">
      <c r="D815" s="95"/>
      <c r="Q815" s="109"/>
      <c r="R815" s="109"/>
      <c r="S815" s="108"/>
      <c r="T815" s="108"/>
    </row>
    <row r="816" spans="4:20" x14ac:dyDescent="0.25">
      <c r="D816" s="95"/>
      <c r="Q816" s="109"/>
      <c r="R816" s="109"/>
      <c r="S816" s="108"/>
      <c r="T816" s="108"/>
    </row>
    <row r="817" spans="4:20" x14ac:dyDescent="0.25">
      <c r="D817" s="95"/>
      <c r="Q817" s="109"/>
      <c r="R817" s="109"/>
      <c r="S817" s="108"/>
      <c r="T817" s="108"/>
    </row>
    <row r="818" spans="4:20" x14ac:dyDescent="0.25">
      <c r="D818" s="95"/>
      <c r="Q818" s="109"/>
      <c r="R818" s="109"/>
      <c r="S818" s="108"/>
      <c r="T818" s="108"/>
    </row>
    <row r="819" spans="4:20" x14ac:dyDescent="0.25">
      <c r="D819" s="95"/>
      <c r="Q819" s="109"/>
      <c r="R819" s="109"/>
      <c r="S819" s="108"/>
      <c r="T819" s="108"/>
    </row>
    <row r="820" spans="4:20" x14ac:dyDescent="0.25">
      <c r="D820" s="95"/>
      <c r="Q820" s="109"/>
      <c r="R820" s="109"/>
      <c r="S820" s="108"/>
      <c r="T820" s="108"/>
    </row>
    <row r="821" spans="4:20" x14ac:dyDescent="0.25">
      <c r="D821" s="95"/>
      <c r="Q821" s="109"/>
      <c r="R821" s="109"/>
      <c r="S821" s="108"/>
      <c r="T821" s="108"/>
    </row>
    <row r="822" spans="4:20" x14ac:dyDescent="0.25">
      <c r="D822" s="95"/>
      <c r="Q822" s="109"/>
      <c r="R822" s="109"/>
      <c r="S822" s="108"/>
      <c r="T822" s="108"/>
    </row>
    <row r="823" spans="4:20" x14ac:dyDescent="0.25">
      <c r="D823" s="95"/>
      <c r="Q823" s="109"/>
      <c r="R823" s="109"/>
      <c r="S823" s="108"/>
      <c r="T823" s="108"/>
    </row>
    <row r="824" spans="4:20" x14ac:dyDescent="0.25">
      <c r="D824" s="95"/>
      <c r="Q824" s="109"/>
      <c r="R824" s="109"/>
      <c r="S824" s="108"/>
      <c r="T824" s="108"/>
    </row>
    <row r="825" spans="4:20" x14ac:dyDescent="0.25">
      <c r="D825" s="95"/>
      <c r="Q825" s="109"/>
      <c r="R825" s="109"/>
      <c r="S825" s="108"/>
      <c r="T825" s="108"/>
    </row>
    <row r="826" spans="4:20" x14ac:dyDescent="0.25">
      <c r="D826" s="95"/>
      <c r="Q826" s="109"/>
      <c r="R826" s="109"/>
      <c r="S826" s="108"/>
      <c r="T826" s="108"/>
    </row>
    <row r="827" spans="4:20" x14ac:dyDescent="0.25">
      <c r="D827" s="95"/>
      <c r="Q827" s="109"/>
      <c r="R827" s="109"/>
      <c r="S827" s="108"/>
      <c r="T827" s="108"/>
    </row>
    <row r="828" spans="4:20" x14ac:dyDescent="0.25">
      <c r="D828" s="95"/>
      <c r="Q828" s="109"/>
      <c r="R828" s="109"/>
      <c r="S828" s="108"/>
      <c r="T828" s="108"/>
    </row>
    <row r="829" spans="4:20" x14ac:dyDescent="0.25">
      <c r="D829" s="95"/>
      <c r="Q829" s="109"/>
      <c r="R829" s="109"/>
      <c r="S829" s="108"/>
      <c r="T829" s="108"/>
    </row>
    <row r="830" spans="4:20" x14ac:dyDescent="0.25">
      <c r="D830" s="95"/>
      <c r="Q830" s="109"/>
      <c r="R830" s="109"/>
      <c r="S830" s="108"/>
      <c r="T830" s="108"/>
    </row>
    <row r="831" spans="4:20" x14ac:dyDescent="0.25">
      <c r="D831" s="95"/>
      <c r="Q831" s="109"/>
      <c r="R831" s="109"/>
      <c r="S831" s="108"/>
      <c r="T831" s="108"/>
    </row>
    <row r="832" spans="4:20" x14ac:dyDescent="0.25">
      <c r="D832" s="95"/>
      <c r="Q832" s="109"/>
      <c r="R832" s="109"/>
      <c r="S832" s="108"/>
      <c r="T832" s="108"/>
    </row>
    <row r="833" spans="4:20" x14ac:dyDescent="0.25">
      <c r="D833" s="95"/>
      <c r="Q833" s="109"/>
      <c r="R833" s="109"/>
      <c r="S833" s="108"/>
      <c r="T833" s="108"/>
    </row>
    <row r="834" spans="4:20" x14ac:dyDescent="0.25">
      <c r="D834" s="95"/>
      <c r="Q834" s="109"/>
      <c r="R834" s="109"/>
      <c r="S834" s="108"/>
      <c r="T834" s="108"/>
    </row>
    <row r="835" spans="4:20" x14ac:dyDescent="0.25">
      <c r="D835" s="95"/>
      <c r="Q835" s="109"/>
      <c r="R835" s="109"/>
      <c r="S835" s="108"/>
      <c r="T835" s="108"/>
    </row>
    <row r="836" spans="4:20" x14ac:dyDescent="0.25">
      <c r="D836" s="95"/>
      <c r="Q836" s="109"/>
      <c r="R836" s="109"/>
      <c r="S836" s="108"/>
      <c r="T836" s="108"/>
    </row>
    <row r="837" spans="4:20" x14ac:dyDescent="0.25">
      <c r="D837" s="95"/>
      <c r="Q837" s="109"/>
      <c r="R837" s="109"/>
      <c r="S837" s="108"/>
      <c r="T837" s="108"/>
    </row>
    <row r="838" spans="4:20" x14ac:dyDescent="0.25">
      <c r="D838" s="95"/>
      <c r="Q838" s="109"/>
      <c r="R838" s="109"/>
      <c r="S838" s="108"/>
      <c r="T838" s="108"/>
    </row>
    <row r="839" spans="4:20" x14ac:dyDescent="0.25">
      <c r="D839" s="95"/>
      <c r="Q839" s="109"/>
      <c r="R839" s="109"/>
      <c r="S839" s="108"/>
      <c r="T839" s="108"/>
    </row>
    <row r="840" spans="4:20" x14ac:dyDescent="0.25">
      <c r="D840" s="95"/>
      <c r="Q840" s="109"/>
      <c r="R840" s="109"/>
      <c r="S840" s="108"/>
      <c r="T840" s="108"/>
    </row>
    <row r="841" spans="4:20" x14ac:dyDescent="0.25">
      <c r="D841" s="95"/>
      <c r="Q841" s="109"/>
      <c r="R841" s="109"/>
      <c r="S841" s="108"/>
      <c r="T841" s="108"/>
    </row>
    <row r="842" spans="4:20" x14ac:dyDescent="0.25">
      <c r="D842" s="95"/>
      <c r="Q842" s="109"/>
      <c r="R842" s="109"/>
      <c r="S842" s="108"/>
      <c r="T842" s="108"/>
    </row>
    <row r="843" spans="4:20" x14ac:dyDescent="0.25">
      <c r="D843" s="95"/>
      <c r="Q843" s="109"/>
      <c r="R843" s="109"/>
      <c r="S843" s="108"/>
      <c r="T843" s="108"/>
    </row>
    <row r="844" spans="4:20" x14ac:dyDescent="0.25">
      <c r="D844" s="95"/>
      <c r="Q844" s="109"/>
      <c r="R844" s="109"/>
      <c r="S844" s="108"/>
      <c r="T844" s="108"/>
    </row>
    <row r="845" spans="4:20" x14ac:dyDescent="0.25">
      <c r="D845" s="95"/>
      <c r="Q845" s="109"/>
      <c r="R845" s="109"/>
      <c r="S845" s="108"/>
      <c r="T845" s="108"/>
    </row>
    <row r="846" spans="4:20" x14ac:dyDescent="0.25">
      <c r="D846" s="95"/>
      <c r="Q846" s="109"/>
      <c r="R846" s="109"/>
      <c r="S846" s="108"/>
      <c r="T846" s="108"/>
    </row>
    <row r="847" spans="4:20" x14ac:dyDescent="0.25">
      <c r="D847" s="95"/>
      <c r="Q847" s="109"/>
      <c r="R847" s="109"/>
      <c r="S847" s="108"/>
      <c r="T847" s="108"/>
    </row>
    <row r="848" spans="4:20" x14ac:dyDescent="0.25">
      <c r="D848" s="95"/>
      <c r="Q848" s="109"/>
      <c r="R848" s="109"/>
      <c r="S848" s="108"/>
      <c r="T848" s="108"/>
    </row>
    <row r="849" spans="4:20" x14ac:dyDescent="0.25">
      <c r="D849" s="95"/>
      <c r="Q849" s="109"/>
      <c r="R849" s="109"/>
      <c r="S849" s="108"/>
      <c r="T849" s="108"/>
    </row>
    <row r="850" spans="4:20" x14ac:dyDescent="0.25">
      <c r="D850" s="95"/>
      <c r="Q850" s="109"/>
      <c r="R850" s="109"/>
      <c r="S850" s="108"/>
      <c r="T850" s="108"/>
    </row>
    <row r="851" spans="4:20" x14ac:dyDescent="0.25">
      <c r="D851" s="95"/>
      <c r="Q851" s="109"/>
      <c r="R851" s="109"/>
      <c r="S851" s="108"/>
      <c r="T851" s="108"/>
    </row>
    <row r="852" spans="4:20" x14ac:dyDescent="0.25">
      <c r="D852" s="95"/>
      <c r="Q852" s="109"/>
      <c r="R852" s="109"/>
      <c r="S852" s="108"/>
      <c r="T852" s="108"/>
    </row>
    <row r="853" spans="4:20" x14ac:dyDescent="0.25">
      <c r="D853" s="95"/>
      <c r="Q853" s="109"/>
      <c r="R853" s="109"/>
      <c r="S853" s="108"/>
      <c r="T853" s="108"/>
    </row>
    <row r="854" spans="4:20" x14ac:dyDescent="0.25">
      <c r="D854" s="95"/>
      <c r="Q854" s="109"/>
      <c r="R854" s="109"/>
      <c r="S854" s="108"/>
      <c r="T854" s="108"/>
    </row>
    <row r="855" spans="4:20" x14ac:dyDescent="0.25">
      <c r="D855" s="95"/>
      <c r="Q855" s="109"/>
      <c r="R855" s="109"/>
      <c r="S855" s="108"/>
      <c r="T855" s="108"/>
    </row>
    <row r="856" spans="4:20" x14ac:dyDescent="0.25">
      <c r="D856" s="95"/>
      <c r="Q856" s="109"/>
      <c r="R856" s="109"/>
      <c r="S856" s="108"/>
      <c r="T856" s="108"/>
    </row>
    <row r="857" spans="4:20" x14ac:dyDescent="0.25">
      <c r="D857" s="95"/>
      <c r="Q857" s="109"/>
      <c r="R857" s="109"/>
      <c r="S857" s="108"/>
      <c r="T857" s="108"/>
    </row>
    <row r="858" spans="4:20" x14ac:dyDescent="0.25">
      <c r="D858" s="95"/>
      <c r="Q858" s="109"/>
      <c r="R858" s="109"/>
      <c r="S858" s="108"/>
      <c r="T858" s="108"/>
    </row>
    <row r="859" spans="4:20" x14ac:dyDescent="0.25">
      <c r="D859" s="95"/>
      <c r="Q859" s="109"/>
      <c r="R859" s="109"/>
      <c r="S859" s="108"/>
      <c r="T859" s="108"/>
    </row>
    <row r="860" spans="4:20" x14ac:dyDescent="0.25">
      <c r="D860" s="95"/>
      <c r="Q860" s="109"/>
      <c r="R860" s="109"/>
      <c r="S860" s="108"/>
      <c r="T860" s="108"/>
    </row>
    <row r="861" spans="4:20" x14ac:dyDescent="0.25">
      <c r="D861" s="95"/>
      <c r="Q861" s="109"/>
      <c r="R861" s="109"/>
      <c r="S861" s="108"/>
      <c r="T861" s="108"/>
    </row>
    <row r="862" spans="4:20" x14ac:dyDescent="0.25">
      <c r="D862" s="95"/>
      <c r="Q862" s="109"/>
      <c r="R862" s="109"/>
      <c r="S862" s="108"/>
      <c r="T862" s="108"/>
    </row>
    <row r="863" spans="4:20" x14ac:dyDescent="0.25">
      <c r="D863" s="95"/>
      <c r="Q863" s="109"/>
      <c r="R863" s="109"/>
      <c r="S863" s="108"/>
      <c r="T863" s="108"/>
    </row>
    <row r="864" spans="4:20" x14ac:dyDescent="0.25">
      <c r="D864" s="95"/>
      <c r="Q864" s="109"/>
      <c r="R864" s="109"/>
      <c r="S864" s="108"/>
      <c r="T864" s="108"/>
    </row>
    <row r="865" spans="4:20" x14ac:dyDescent="0.25">
      <c r="D865" s="95"/>
      <c r="Q865" s="109"/>
      <c r="R865" s="109"/>
      <c r="S865" s="108"/>
      <c r="T865" s="108"/>
    </row>
    <row r="866" spans="4:20" x14ac:dyDescent="0.25">
      <c r="D866" s="95"/>
      <c r="Q866" s="109"/>
      <c r="R866" s="109"/>
      <c r="S866" s="108"/>
      <c r="T866" s="108"/>
    </row>
    <row r="867" spans="4:20" x14ac:dyDescent="0.25">
      <c r="D867" s="95"/>
      <c r="Q867" s="109"/>
      <c r="R867" s="109"/>
      <c r="S867" s="108"/>
      <c r="T867" s="108"/>
    </row>
    <row r="868" spans="4:20" x14ac:dyDescent="0.25">
      <c r="D868" s="95"/>
      <c r="Q868" s="109"/>
      <c r="R868" s="109"/>
      <c r="S868" s="108"/>
      <c r="T868" s="108"/>
    </row>
    <row r="869" spans="4:20" x14ac:dyDescent="0.25">
      <c r="D869" s="95"/>
      <c r="Q869" s="109"/>
      <c r="R869" s="109"/>
      <c r="S869" s="108"/>
      <c r="T869" s="108"/>
    </row>
    <row r="870" spans="4:20" x14ac:dyDescent="0.25">
      <c r="D870" s="95"/>
      <c r="Q870" s="109"/>
      <c r="R870" s="109"/>
      <c r="S870" s="108"/>
      <c r="T870" s="108"/>
    </row>
    <row r="871" spans="4:20" x14ac:dyDescent="0.25">
      <c r="D871" s="95"/>
      <c r="Q871" s="109"/>
      <c r="R871" s="109"/>
      <c r="S871" s="108"/>
      <c r="T871" s="108"/>
    </row>
    <row r="872" spans="4:20" x14ac:dyDescent="0.25">
      <c r="D872" s="95"/>
      <c r="Q872" s="109"/>
      <c r="R872" s="109"/>
      <c r="S872" s="108"/>
      <c r="T872" s="108"/>
    </row>
    <row r="873" spans="4:20" x14ac:dyDescent="0.25">
      <c r="D873" s="95"/>
      <c r="Q873" s="109"/>
      <c r="R873" s="109"/>
      <c r="S873" s="108"/>
      <c r="T873" s="108"/>
    </row>
    <row r="874" spans="4:20" x14ac:dyDescent="0.25">
      <c r="D874" s="95"/>
      <c r="Q874" s="109"/>
      <c r="R874" s="109"/>
      <c r="S874" s="108"/>
      <c r="T874" s="108"/>
    </row>
    <row r="875" spans="4:20" x14ac:dyDescent="0.25">
      <c r="D875" s="95"/>
      <c r="Q875" s="109"/>
      <c r="R875" s="109"/>
      <c r="S875" s="108"/>
      <c r="T875" s="108"/>
    </row>
    <row r="876" spans="4:20" x14ac:dyDescent="0.25">
      <c r="D876" s="95"/>
      <c r="Q876" s="109"/>
      <c r="R876" s="109"/>
      <c r="S876" s="108"/>
      <c r="T876" s="108"/>
    </row>
    <row r="877" spans="4:20" x14ac:dyDescent="0.25">
      <c r="D877" s="95"/>
      <c r="Q877" s="109"/>
      <c r="R877" s="109"/>
      <c r="S877" s="108"/>
      <c r="T877" s="108"/>
    </row>
    <row r="878" spans="4:20" x14ac:dyDescent="0.25">
      <c r="D878" s="95"/>
      <c r="Q878" s="109"/>
      <c r="R878" s="109"/>
      <c r="S878" s="108"/>
      <c r="T878" s="108"/>
    </row>
    <row r="879" spans="4:20" x14ac:dyDescent="0.25">
      <c r="D879" s="95"/>
      <c r="Q879" s="109"/>
      <c r="R879" s="109"/>
      <c r="S879" s="108"/>
      <c r="T879" s="108"/>
    </row>
    <row r="880" spans="4:20" x14ac:dyDescent="0.25">
      <c r="D880" s="95"/>
      <c r="Q880" s="109"/>
      <c r="R880" s="109"/>
      <c r="S880" s="108"/>
      <c r="T880" s="108"/>
    </row>
    <row r="881" spans="4:20" x14ac:dyDescent="0.25">
      <c r="D881" s="95"/>
      <c r="Q881" s="109"/>
      <c r="R881" s="109"/>
      <c r="S881" s="108"/>
      <c r="T881" s="108"/>
    </row>
    <row r="882" spans="4:20" x14ac:dyDescent="0.25">
      <c r="D882" s="95"/>
      <c r="Q882" s="109"/>
      <c r="R882" s="109"/>
      <c r="S882" s="108"/>
      <c r="T882" s="108"/>
    </row>
    <row r="883" spans="4:20" x14ac:dyDescent="0.25">
      <c r="D883" s="95"/>
      <c r="Q883" s="109"/>
      <c r="R883" s="109"/>
      <c r="S883" s="108"/>
      <c r="T883" s="108"/>
    </row>
    <row r="884" spans="4:20" x14ac:dyDescent="0.25">
      <c r="D884" s="95"/>
      <c r="Q884" s="109"/>
      <c r="R884" s="109"/>
      <c r="S884" s="108"/>
      <c r="T884" s="108"/>
    </row>
    <row r="885" spans="4:20" x14ac:dyDescent="0.25">
      <c r="D885" s="95"/>
      <c r="Q885" s="109"/>
      <c r="R885" s="109"/>
      <c r="S885" s="108"/>
      <c r="T885" s="108"/>
    </row>
    <row r="886" spans="4:20" x14ac:dyDescent="0.25">
      <c r="D886" s="95"/>
      <c r="Q886" s="109"/>
      <c r="R886" s="109"/>
      <c r="S886" s="108"/>
      <c r="T886" s="108"/>
    </row>
    <row r="887" spans="4:20" x14ac:dyDescent="0.25">
      <c r="D887" s="95"/>
      <c r="Q887" s="109"/>
      <c r="R887" s="109"/>
      <c r="S887" s="108"/>
      <c r="T887" s="108"/>
    </row>
    <row r="888" spans="4:20" x14ac:dyDescent="0.25">
      <c r="D888" s="95"/>
      <c r="Q888" s="109"/>
      <c r="R888" s="109"/>
      <c r="S888" s="108"/>
      <c r="T888" s="108"/>
    </row>
    <row r="889" spans="4:20" x14ac:dyDescent="0.25">
      <c r="D889" s="95"/>
      <c r="Q889" s="109"/>
      <c r="R889" s="109"/>
      <c r="S889" s="108"/>
      <c r="T889" s="108"/>
    </row>
    <row r="890" spans="4:20" x14ac:dyDescent="0.25">
      <c r="D890" s="95"/>
      <c r="Q890" s="109"/>
      <c r="R890" s="109"/>
      <c r="S890" s="108"/>
      <c r="T890" s="108"/>
    </row>
    <row r="891" spans="4:20" x14ac:dyDescent="0.25">
      <c r="D891" s="95"/>
      <c r="Q891" s="109"/>
      <c r="R891" s="109"/>
      <c r="S891" s="108"/>
      <c r="T891" s="108"/>
    </row>
    <row r="892" spans="4:20" x14ac:dyDescent="0.25">
      <c r="D892" s="95"/>
      <c r="Q892" s="109"/>
      <c r="R892" s="109"/>
      <c r="S892" s="108"/>
      <c r="T892" s="108"/>
    </row>
    <row r="893" spans="4:20" x14ac:dyDescent="0.25">
      <c r="D893" s="95"/>
      <c r="Q893" s="109"/>
      <c r="R893" s="109"/>
      <c r="S893" s="108"/>
      <c r="T893" s="108"/>
    </row>
    <row r="894" spans="4:20" x14ac:dyDescent="0.25">
      <c r="D894" s="95"/>
      <c r="Q894" s="109"/>
      <c r="R894" s="109"/>
      <c r="S894" s="108"/>
      <c r="T894" s="108"/>
    </row>
    <row r="895" spans="4:20" x14ac:dyDescent="0.25">
      <c r="D895" s="95"/>
      <c r="Q895" s="109"/>
      <c r="R895" s="109"/>
      <c r="S895" s="108"/>
      <c r="T895" s="108"/>
    </row>
    <row r="896" spans="4:20" x14ac:dyDescent="0.25">
      <c r="D896" s="95"/>
      <c r="Q896" s="109"/>
      <c r="R896" s="109"/>
      <c r="S896" s="108"/>
      <c r="T896" s="108"/>
    </row>
    <row r="897" spans="4:20" x14ac:dyDescent="0.25">
      <c r="D897" s="95"/>
      <c r="Q897" s="109"/>
      <c r="R897" s="109"/>
      <c r="S897" s="108"/>
      <c r="T897" s="108"/>
    </row>
    <row r="898" spans="4:20" x14ac:dyDescent="0.25">
      <c r="D898" s="95"/>
      <c r="Q898" s="109"/>
      <c r="R898" s="109"/>
      <c r="S898" s="108"/>
      <c r="T898" s="108"/>
    </row>
    <row r="899" spans="4:20" x14ac:dyDescent="0.25">
      <c r="D899" s="95"/>
      <c r="Q899" s="109"/>
      <c r="R899" s="109"/>
      <c r="S899" s="108"/>
      <c r="T899" s="108"/>
    </row>
    <row r="900" spans="4:20" x14ac:dyDescent="0.25">
      <c r="D900" s="95"/>
      <c r="Q900" s="109"/>
      <c r="R900" s="109"/>
      <c r="S900" s="108"/>
      <c r="T900" s="108"/>
    </row>
    <row r="901" spans="4:20" x14ac:dyDescent="0.25">
      <c r="D901" s="95"/>
      <c r="Q901" s="109"/>
      <c r="R901" s="109"/>
      <c r="S901" s="108"/>
      <c r="T901" s="108"/>
    </row>
    <row r="902" spans="4:20" x14ac:dyDescent="0.25">
      <c r="D902" s="95"/>
      <c r="Q902" s="109"/>
      <c r="R902" s="109"/>
      <c r="S902" s="108"/>
      <c r="T902" s="108"/>
    </row>
    <row r="903" spans="4:20" x14ac:dyDescent="0.25">
      <c r="D903" s="95"/>
      <c r="Q903" s="109"/>
      <c r="R903" s="109"/>
      <c r="S903" s="108"/>
      <c r="T903" s="108"/>
    </row>
    <row r="904" spans="4:20" x14ac:dyDescent="0.25">
      <c r="D904" s="95"/>
      <c r="Q904" s="109"/>
      <c r="R904" s="109"/>
      <c r="S904" s="108"/>
      <c r="T904" s="108"/>
    </row>
    <row r="905" spans="4:20" x14ac:dyDescent="0.25">
      <c r="D905" s="95"/>
      <c r="Q905" s="109"/>
      <c r="R905" s="109"/>
      <c r="S905" s="108"/>
      <c r="T905" s="108"/>
    </row>
    <row r="906" spans="4:20" x14ac:dyDescent="0.25">
      <c r="D906" s="95"/>
      <c r="Q906" s="109"/>
      <c r="R906" s="109"/>
      <c r="S906" s="108"/>
      <c r="T906" s="108"/>
    </row>
    <row r="907" spans="4:20" x14ac:dyDescent="0.25">
      <c r="D907" s="95"/>
      <c r="Q907" s="109"/>
      <c r="R907" s="109"/>
      <c r="S907" s="108"/>
      <c r="T907" s="108"/>
    </row>
    <row r="908" spans="4:20" x14ac:dyDescent="0.25">
      <c r="D908" s="95"/>
      <c r="Q908" s="109"/>
      <c r="R908" s="109"/>
      <c r="S908" s="108"/>
      <c r="T908" s="108"/>
    </row>
    <row r="909" spans="4:20" x14ac:dyDescent="0.25">
      <c r="D909" s="95"/>
      <c r="Q909" s="109"/>
      <c r="R909" s="109"/>
      <c r="S909" s="108"/>
      <c r="T909" s="108"/>
    </row>
    <row r="910" spans="4:20" x14ac:dyDescent="0.25">
      <c r="D910" s="95"/>
      <c r="Q910" s="109"/>
      <c r="R910" s="109"/>
      <c r="S910" s="108"/>
      <c r="T910" s="108"/>
    </row>
    <row r="911" spans="4:20" x14ac:dyDescent="0.25">
      <c r="D911" s="95"/>
      <c r="Q911" s="109"/>
      <c r="R911" s="109"/>
      <c r="S911" s="108"/>
      <c r="T911" s="108"/>
    </row>
    <row r="912" spans="4:20" x14ac:dyDescent="0.25">
      <c r="D912" s="95"/>
      <c r="Q912" s="109"/>
      <c r="R912" s="109"/>
      <c r="S912" s="108"/>
      <c r="T912" s="108"/>
    </row>
    <row r="913" spans="4:20" x14ac:dyDescent="0.25">
      <c r="D913" s="95"/>
      <c r="Q913" s="109"/>
      <c r="R913" s="109"/>
      <c r="S913" s="108"/>
      <c r="T913" s="108"/>
    </row>
    <row r="914" spans="4:20" x14ac:dyDescent="0.25">
      <c r="D914" s="95"/>
      <c r="Q914" s="109"/>
      <c r="R914" s="109"/>
      <c r="S914" s="108"/>
      <c r="T914" s="108"/>
    </row>
    <row r="915" spans="4:20" x14ac:dyDescent="0.25">
      <c r="D915" s="95"/>
      <c r="Q915" s="109"/>
      <c r="R915" s="109"/>
      <c r="S915" s="108"/>
      <c r="T915" s="108"/>
    </row>
    <row r="916" spans="4:20" x14ac:dyDescent="0.25">
      <c r="D916" s="95"/>
      <c r="Q916" s="109"/>
      <c r="R916" s="109"/>
      <c r="S916" s="108"/>
      <c r="T916" s="108"/>
    </row>
    <row r="917" spans="4:20" x14ac:dyDescent="0.25">
      <c r="D917" s="95"/>
      <c r="Q917" s="109"/>
      <c r="R917" s="109"/>
      <c r="S917" s="108"/>
      <c r="T917" s="108"/>
    </row>
    <row r="918" spans="4:20" x14ac:dyDescent="0.25">
      <c r="D918" s="95"/>
      <c r="Q918" s="109"/>
      <c r="R918" s="109"/>
      <c r="S918" s="108"/>
      <c r="T918" s="108"/>
    </row>
    <row r="919" spans="4:20" x14ac:dyDescent="0.25">
      <c r="D919" s="95"/>
      <c r="Q919" s="109"/>
      <c r="R919" s="109"/>
      <c r="S919" s="108"/>
      <c r="T919" s="108"/>
    </row>
    <row r="920" spans="4:20" x14ac:dyDescent="0.25">
      <c r="D920" s="95"/>
      <c r="Q920" s="109"/>
      <c r="R920" s="109"/>
      <c r="S920" s="108"/>
      <c r="T920" s="108"/>
    </row>
    <row r="921" spans="4:20" x14ac:dyDescent="0.25">
      <c r="D921" s="95"/>
      <c r="Q921" s="109"/>
      <c r="R921" s="109"/>
      <c r="S921" s="108"/>
      <c r="T921" s="108"/>
    </row>
    <row r="922" spans="4:20" x14ac:dyDescent="0.25">
      <c r="D922" s="95"/>
      <c r="Q922" s="109"/>
      <c r="R922" s="109"/>
      <c r="S922" s="108"/>
      <c r="T922" s="108"/>
    </row>
    <row r="923" spans="4:20" x14ac:dyDescent="0.25">
      <c r="D923" s="95"/>
      <c r="Q923" s="109"/>
      <c r="R923" s="109"/>
      <c r="S923" s="108"/>
      <c r="T923" s="108"/>
    </row>
    <row r="924" spans="4:20" x14ac:dyDescent="0.25">
      <c r="D924" s="95"/>
      <c r="Q924" s="109"/>
      <c r="R924" s="109"/>
      <c r="S924" s="108"/>
      <c r="T924" s="108"/>
    </row>
    <row r="925" spans="4:20" x14ac:dyDescent="0.25">
      <c r="D925" s="95"/>
      <c r="Q925" s="109"/>
      <c r="R925" s="109"/>
      <c r="S925" s="108"/>
      <c r="T925" s="108"/>
    </row>
    <row r="926" spans="4:20" x14ac:dyDescent="0.25">
      <c r="D926" s="95"/>
      <c r="Q926" s="109"/>
      <c r="R926" s="109"/>
      <c r="S926" s="108"/>
      <c r="T926" s="108"/>
    </row>
    <row r="927" spans="4:20" x14ac:dyDescent="0.25">
      <c r="D927" s="95"/>
      <c r="Q927" s="109"/>
      <c r="R927" s="109"/>
      <c r="S927" s="108"/>
      <c r="T927" s="108"/>
    </row>
    <row r="928" spans="4:20" x14ac:dyDescent="0.25">
      <c r="D928" s="95"/>
      <c r="Q928" s="109"/>
      <c r="R928" s="109"/>
      <c r="S928" s="108"/>
      <c r="T928" s="108"/>
    </row>
    <row r="929" spans="4:20" x14ac:dyDescent="0.25">
      <c r="D929" s="95"/>
      <c r="Q929" s="109"/>
      <c r="R929" s="109"/>
      <c r="S929" s="108"/>
      <c r="T929" s="108"/>
    </row>
    <row r="930" spans="4:20" x14ac:dyDescent="0.25">
      <c r="D930" s="95"/>
      <c r="Q930" s="109"/>
      <c r="R930" s="109"/>
      <c r="S930" s="108"/>
      <c r="T930" s="108"/>
    </row>
    <row r="931" spans="4:20" x14ac:dyDescent="0.25">
      <c r="D931" s="95"/>
      <c r="Q931" s="109"/>
      <c r="R931" s="109"/>
      <c r="S931" s="108"/>
      <c r="T931" s="108"/>
    </row>
    <row r="932" spans="4:20" x14ac:dyDescent="0.25">
      <c r="D932" s="95"/>
      <c r="Q932" s="109"/>
      <c r="R932" s="109"/>
      <c r="S932" s="108"/>
      <c r="T932" s="108"/>
    </row>
    <row r="933" spans="4:20" x14ac:dyDescent="0.25">
      <c r="D933" s="95"/>
      <c r="Q933" s="109"/>
      <c r="R933" s="109"/>
      <c r="S933" s="108"/>
      <c r="T933" s="108"/>
    </row>
    <row r="934" spans="4:20" x14ac:dyDescent="0.25">
      <c r="D934" s="95"/>
      <c r="Q934" s="109"/>
      <c r="R934" s="109"/>
      <c r="S934" s="108"/>
      <c r="T934" s="108"/>
    </row>
    <row r="935" spans="4:20" x14ac:dyDescent="0.25">
      <c r="D935" s="95"/>
      <c r="Q935" s="109"/>
      <c r="R935" s="109"/>
      <c r="S935" s="108"/>
      <c r="T935" s="108"/>
    </row>
    <row r="936" spans="4:20" x14ac:dyDescent="0.25">
      <c r="D936" s="95"/>
      <c r="Q936" s="109"/>
      <c r="R936" s="109"/>
      <c r="S936" s="108"/>
      <c r="T936" s="108"/>
    </row>
    <row r="937" spans="4:20" x14ac:dyDescent="0.25">
      <c r="D937" s="95"/>
      <c r="Q937" s="109"/>
      <c r="R937" s="109"/>
      <c r="S937" s="108"/>
      <c r="T937" s="108"/>
    </row>
    <row r="938" spans="4:20" x14ac:dyDescent="0.25">
      <c r="D938" s="95"/>
      <c r="Q938" s="109"/>
      <c r="R938" s="109"/>
      <c r="S938" s="108"/>
      <c r="T938" s="108"/>
    </row>
    <row r="939" spans="4:20" x14ac:dyDescent="0.25">
      <c r="D939" s="95"/>
      <c r="Q939" s="109"/>
      <c r="R939" s="109"/>
      <c r="S939" s="108"/>
      <c r="T939" s="108"/>
    </row>
    <row r="940" spans="4:20" x14ac:dyDescent="0.25">
      <c r="D940" s="95"/>
      <c r="Q940" s="109"/>
      <c r="R940" s="109"/>
      <c r="S940" s="108"/>
      <c r="T940" s="108"/>
    </row>
    <row r="941" spans="4:20" x14ac:dyDescent="0.25">
      <c r="D941" s="95"/>
      <c r="Q941" s="109"/>
      <c r="R941" s="109"/>
      <c r="S941" s="108"/>
      <c r="T941" s="108"/>
    </row>
    <row r="942" spans="4:20" x14ac:dyDescent="0.25">
      <c r="D942" s="95"/>
      <c r="Q942" s="109"/>
      <c r="R942" s="109"/>
      <c r="S942" s="108"/>
      <c r="T942" s="108"/>
    </row>
    <row r="943" spans="4:20" x14ac:dyDescent="0.25">
      <c r="D943" s="95"/>
      <c r="Q943" s="109"/>
      <c r="R943" s="109"/>
      <c r="S943" s="108"/>
      <c r="T943" s="108"/>
    </row>
    <row r="944" spans="4:20" x14ac:dyDescent="0.25">
      <c r="D944" s="95"/>
      <c r="Q944" s="109"/>
      <c r="R944" s="109"/>
      <c r="S944" s="108"/>
      <c r="T944" s="108"/>
    </row>
    <row r="945" spans="4:20" x14ac:dyDescent="0.25">
      <c r="D945" s="95"/>
      <c r="Q945" s="109"/>
      <c r="R945" s="109"/>
      <c r="S945" s="108"/>
      <c r="T945" s="108"/>
    </row>
    <row r="946" spans="4:20" x14ac:dyDescent="0.25">
      <c r="D946" s="95"/>
      <c r="Q946" s="109"/>
      <c r="R946" s="109"/>
      <c r="S946" s="108"/>
      <c r="T946" s="108"/>
    </row>
    <row r="947" spans="4:20" x14ac:dyDescent="0.25">
      <c r="D947" s="95"/>
      <c r="Q947" s="109"/>
      <c r="R947" s="109"/>
      <c r="S947" s="108"/>
      <c r="T947" s="108"/>
    </row>
    <row r="948" spans="4:20" x14ac:dyDescent="0.25">
      <c r="D948" s="95"/>
      <c r="Q948" s="109"/>
      <c r="R948" s="109"/>
      <c r="S948" s="108"/>
      <c r="T948" s="108"/>
    </row>
    <row r="949" spans="4:20" x14ac:dyDescent="0.25">
      <c r="D949" s="95"/>
      <c r="Q949" s="109"/>
      <c r="R949" s="109"/>
      <c r="S949" s="108"/>
      <c r="T949" s="108"/>
    </row>
    <row r="950" spans="4:20" x14ac:dyDescent="0.25">
      <c r="D950" s="95"/>
      <c r="Q950" s="109"/>
      <c r="R950" s="109"/>
      <c r="S950" s="108"/>
      <c r="T950" s="108"/>
    </row>
    <row r="951" spans="4:20" x14ac:dyDescent="0.25">
      <c r="D951" s="95"/>
      <c r="Q951" s="109"/>
      <c r="R951" s="109"/>
      <c r="S951" s="108"/>
      <c r="T951" s="108"/>
    </row>
    <row r="952" spans="4:20" x14ac:dyDescent="0.25">
      <c r="D952" s="95"/>
      <c r="Q952" s="109"/>
      <c r="R952" s="109"/>
      <c r="S952" s="108"/>
      <c r="T952" s="108"/>
    </row>
    <row r="953" spans="4:20" x14ac:dyDescent="0.25">
      <c r="D953" s="95"/>
      <c r="Q953" s="109"/>
      <c r="R953" s="109"/>
      <c r="S953" s="108"/>
      <c r="T953" s="108"/>
    </row>
    <row r="954" spans="4:20" x14ac:dyDescent="0.25">
      <c r="D954" s="95"/>
      <c r="Q954" s="109"/>
      <c r="R954" s="109"/>
      <c r="S954" s="108"/>
      <c r="T954" s="108"/>
    </row>
    <row r="955" spans="4:20" x14ac:dyDescent="0.25">
      <c r="D955" s="95"/>
      <c r="Q955" s="109"/>
      <c r="R955" s="109"/>
      <c r="S955" s="108"/>
      <c r="T955" s="108"/>
    </row>
    <row r="956" spans="4:20" x14ac:dyDescent="0.25">
      <c r="D956" s="95"/>
      <c r="Q956" s="109"/>
      <c r="R956" s="109"/>
      <c r="S956" s="108"/>
      <c r="T956" s="108"/>
    </row>
  </sheetData>
  <mergeCells count="105">
    <mergeCell ref="Y259:Y260"/>
    <mergeCell ref="Y261:Y262"/>
    <mergeCell ref="Y263:Y264"/>
    <mergeCell ref="Y265:Y266"/>
    <mergeCell ref="Y267:Y268"/>
    <mergeCell ref="Y239:Y240"/>
    <mergeCell ref="Y241:Y242"/>
    <mergeCell ref="Y245:Y246"/>
    <mergeCell ref="Y247:Y248"/>
    <mergeCell ref="Y249:Y250"/>
    <mergeCell ref="Y251:Y252"/>
    <mergeCell ref="Y253:Y254"/>
    <mergeCell ref="Y255:Y256"/>
    <mergeCell ref="Y257:Y258"/>
    <mergeCell ref="Y209:Y211"/>
    <mergeCell ref="Y212:Y214"/>
    <mergeCell ref="Y215:Y217"/>
    <mergeCell ref="Y218:Y220"/>
    <mergeCell ref="Y221:Y223"/>
    <mergeCell ref="Y224:Y226"/>
    <mergeCell ref="Y227:Y229"/>
    <mergeCell ref="Y230:Y232"/>
    <mergeCell ref="Y237:Y238"/>
    <mergeCell ref="Y14:Y16"/>
    <mergeCell ref="Y17:Y19"/>
    <mergeCell ref="Y20:Y22"/>
    <mergeCell ref="Y25:Y27"/>
    <mergeCell ref="Y34:Y36"/>
    <mergeCell ref="Y118:Y120"/>
    <mergeCell ref="Y121:Y126"/>
    <mergeCell ref="Y127:Y129"/>
    <mergeCell ref="Y130:Y135"/>
    <mergeCell ref="Y136:Y138"/>
    <mergeCell ref="Y139:Y141"/>
    <mergeCell ref="Y142:Y144"/>
    <mergeCell ref="Y145:Y147"/>
    <mergeCell ref="Y148:Y150"/>
    <mergeCell ref="Y151:Y153"/>
    <mergeCell ref="Y156:Y157"/>
    <mergeCell ref="Y189:Y191"/>
    <mergeCell ref="Y161:Y163"/>
    <mergeCell ref="Y164:Y165"/>
    <mergeCell ref="Y168:Y170"/>
    <mergeCell ref="Y171:Y173"/>
    <mergeCell ref="Y174:Y176"/>
    <mergeCell ref="Y177:Y179"/>
    <mergeCell ref="Y183:Y185"/>
    <mergeCell ref="Y186:Y188"/>
    <mergeCell ref="Y192:Y194"/>
    <mergeCell ref="Y195:Y197"/>
    <mergeCell ref="Y200:Y202"/>
    <mergeCell ref="Y203:Y205"/>
    <mergeCell ref="N10:O12"/>
    <mergeCell ref="P10:Q12"/>
    <mergeCell ref="S10:T12"/>
    <mergeCell ref="V10:AA10"/>
    <mergeCell ref="R10:R12"/>
    <mergeCell ref="M10:M12"/>
    <mergeCell ref="A10:A12"/>
    <mergeCell ref="B10:B12"/>
    <mergeCell ref="C10:C12"/>
    <mergeCell ref="D10:D12"/>
    <mergeCell ref="E10:E12"/>
    <mergeCell ref="F10:F12"/>
    <mergeCell ref="G10:G12"/>
    <mergeCell ref="H10:H12"/>
    <mergeCell ref="I10:I12"/>
    <mergeCell ref="J10:K12"/>
    <mergeCell ref="L10:L12"/>
    <mergeCell ref="AE10:AE12"/>
    <mergeCell ref="AF10:AF12"/>
    <mergeCell ref="V11:V12"/>
    <mergeCell ref="W11:W12"/>
    <mergeCell ref="X11:AA11"/>
    <mergeCell ref="X12:Y12"/>
    <mergeCell ref="AC10:AC12"/>
    <mergeCell ref="AB10:AB12"/>
    <mergeCell ref="Y37:Y39"/>
    <mergeCell ref="Y40:Y42"/>
    <mergeCell ref="Y28:Y30"/>
    <mergeCell ref="Y31:Y33"/>
    <mergeCell ref="Y52:Y54"/>
    <mergeCell ref="Y55:Y57"/>
    <mergeCell ref="Y58:Y60"/>
    <mergeCell ref="Y65:Y67"/>
    <mergeCell ref="Y68:Y70"/>
    <mergeCell ref="Y71:Y73"/>
    <mergeCell ref="Y206:Y208"/>
    <mergeCell ref="Y95:Y97"/>
    <mergeCell ref="Y98:Y100"/>
    <mergeCell ref="Y101:Y103"/>
    <mergeCell ref="Y104:Y106"/>
    <mergeCell ref="Y43:Y45"/>
    <mergeCell ref="Y46:Y48"/>
    <mergeCell ref="Y49:Y51"/>
    <mergeCell ref="Y77:Y79"/>
    <mergeCell ref="Y74:Y76"/>
    <mergeCell ref="Y80:Y82"/>
    <mergeCell ref="Y83:Y85"/>
    <mergeCell ref="Y86:Y88"/>
    <mergeCell ref="Y89:Y91"/>
    <mergeCell ref="Y92:Y94"/>
    <mergeCell ref="Y107:Y109"/>
    <mergeCell ref="Y110:Y112"/>
    <mergeCell ref="Y113:Y115"/>
  </mergeCells>
  <conditionalFormatting sqref="AE4:AF4 AE14:AF268">
    <cfRule type="cellIs" dxfId="10" priority="13" operator="lessThan">
      <formula>0</formula>
    </cfRule>
    <cfRule type="cellIs" dxfId="9" priority="14" operator="greaterThan">
      <formula>0</formula>
    </cfRule>
  </conditionalFormatting>
  <conditionalFormatting sqref="AC4">
    <cfRule type="cellIs" dxfId="8" priority="11" operator="lessThan">
      <formula>0</formula>
    </cfRule>
    <cfRule type="cellIs" dxfId="7" priority="12" operator="greaterThan">
      <formula>0</formula>
    </cfRule>
  </conditionalFormatting>
  <conditionalFormatting sqref="AE6:AF8">
    <cfRule type="cellIs" dxfId="6" priority="9" operator="lessThan">
      <formula>0</formula>
    </cfRule>
    <cfRule type="cellIs" dxfId="5" priority="10" operator="greaterThan">
      <formula>0</formula>
    </cfRule>
  </conditionalFormatting>
  <conditionalFormatting sqref="AC6:AC8">
    <cfRule type="cellIs" dxfId="4" priority="5" operator="lessThan">
      <formula>0</formula>
    </cfRule>
    <cfRule type="cellIs" dxfId="3" priority="6" operator="greaterThan">
      <formula>0</formula>
    </cfRule>
  </conditionalFormatting>
  <conditionalFormatting sqref="AE2:AF2">
    <cfRule type="cellIs" dxfId="2" priority="3" operator="lessThan">
      <formula>0</formula>
    </cfRule>
    <cfRule type="cellIs" dxfId="1" priority="4" operator="greater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2" customWidth="1"/>
    <col min="4" max="4" width="11.42578125" style="8" bestFit="1" customWidth="1"/>
    <col min="5" max="5" width="12.28515625" style="8" bestFit="1" customWidth="1"/>
    <col min="6" max="6" width="8.42578125" style="23" bestFit="1" customWidth="1"/>
    <col min="7" max="7" width="12.42578125" style="24" bestFit="1" customWidth="1"/>
    <col min="8" max="8" width="10.140625" style="24" bestFit="1" customWidth="1"/>
    <col min="9" max="10" width="15.28515625" style="24" customWidth="1"/>
  </cols>
  <sheetData>
    <row r="1" spans="1:10" s="2" customFormat="1" ht="30" x14ac:dyDescent="0.4">
      <c r="A1" s="1" t="s">
        <v>20</v>
      </c>
      <c r="B1" s="9"/>
      <c r="C1" s="10"/>
      <c r="D1" s="11"/>
      <c r="E1" s="11"/>
      <c r="F1" s="12"/>
      <c r="G1" s="13"/>
      <c r="H1" s="13"/>
      <c r="I1" s="14"/>
      <c r="J1" s="14"/>
    </row>
    <row r="2" spans="1:10" s="3" customFormat="1" ht="15.75" x14ac:dyDescent="0.25">
      <c r="A2" s="290" t="s">
        <v>21</v>
      </c>
      <c r="B2" s="291"/>
      <c r="C2" s="291"/>
      <c r="D2" s="16"/>
      <c r="E2" s="16"/>
      <c r="F2" s="15"/>
      <c r="G2" s="17"/>
      <c r="H2" s="17"/>
      <c r="I2" s="17"/>
      <c r="J2" s="17"/>
    </row>
    <row r="3" spans="1:10" s="3" customFormat="1" ht="15.75" x14ac:dyDescent="0.25">
      <c r="A3" s="292"/>
      <c r="B3" s="292"/>
      <c r="C3" s="292"/>
      <c r="D3" s="19"/>
      <c r="E3" s="19"/>
      <c r="F3" s="15"/>
      <c r="G3" s="17"/>
      <c r="H3" s="17"/>
      <c r="I3" s="17"/>
      <c r="J3" s="17"/>
    </row>
    <row r="4" spans="1:10" s="3" customFormat="1" ht="15.75" x14ac:dyDescent="0.25">
      <c r="A4" s="18"/>
      <c r="B4" s="18"/>
      <c r="C4" s="18"/>
      <c r="D4" s="19"/>
      <c r="E4" s="19"/>
      <c r="F4" s="15"/>
      <c r="G4" s="17"/>
      <c r="H4" s="17"/>
    </row>
    <row r="5" spans="1:10" s="3" customFormat="1" ht="15.75" x14ac:dyDescent="0.25">
      <c r="A5" s="18"/>
      <c r="B5" s="18"/>
      <c r="C5" s="18"/>
      <c r="D5" s="19"/>
      <c r="E5" s="19"/>
      <c r="F5" s="15"/>
      <c r="G5" s="17"/>
      <c r="H5" s="17"/>
    </row>
    <row r="6" spans="1:10" s="4" customFormat="1" x14ac:dyDescent="0.2">
      <c r="A6" s="5"/>
      <c r="B6" s="5"/>
      <c r="C6" s="6"/>
      <c r="D6" s="5"/>
      <c r="E6" s="5"/>
      <c r="F6" s="20"/>
      <c r="G6" s="7"/>
      <c r="H6" s="7"/>
    </row>
    <row r="7" spans="1:10" s="4" customFormat="1" x14ac:dyDescent="0.2">
      <c r="A7" s="5"/>
      <c r="B7" s="5"/>
      <c r="C7" s="6"/>
      <c r="D7" s="5"/>
      <c r="E7" s="5"/>
      <c r="F7" s="20"/>
      <c r="G7" s="7"/>
      <c r="H7" s="7"/>
    </row>
    <row r="8" spans="1:10" s="4" customFormat="1" x14ac:dyDescent="0.2">
      <c r="A8" s="5"/>
      <c r="B8" s="5"/>
      <c r="C8" s="6"/>
      <c r="D8" s="5"/>
      <c r="E8" s="5"/>
      <c r="F8" s="20"/>
      <c r="G8" s="7"/>
      <c r="H8" s="7"/>
      <c r="I8" s="7"/>
      <c r="J8" s="7"/>
    </row>
    <row r="9" spans="1:10" s="4" customFormat="1" x14ac:dyDescent="0.2">
      <c r="A9" s="5"/>
      <c r="B9" s="5"/>
      <c r="C9" s="6"/>
      <c r="D9" s="5"/>
      <c r="E9" s="5"/>
      <c r="F9" s="20"/>
      <c r="G9" s="7"/>
      <c r="H9" s="7"/>
      <c r="I9" s="7"/>
      <c r="J9" s="7"/>
    </row>
    <row r="10" spans="1:10" s="4" customFormat="1" x14ac:dyDescent="0.2">
      <c r="A10" s="5"/>
      <c r="B10" s="5"/>
      <c r="C10" s="6"/>
      <c r="D10" s="5"/>
      <c r="E10" s="5"/>
      <c r="F10" s="20"/>
      <c r="G10" s="7"/>
      <c r="H10" s="7"/>
      <c r="I10" s="7"/>
      <c r="J10" s="7"/>
    </row>
    <row r="11" spans="1:10" s="4" customFormat="1" x14ac:dyDescent="0.2">
      <c r="A11" s="5"/>
      <c r="B11" s="5"/>
      <c r="C11" s="6"/>
      <c r="D11" s="5"/>
      <c r="E11" s="5"/>
      <c r="F11" s="20"/>
      <c r="G11" s="7"/>
      <c r="H11" s="7"/>
      <c r="I11" s="7"/>
      <c r="J11" s="7"/>
    </row>
    <row r="12" spans="1:10" s="4" customFormat="1" x14ac:dyDescent="0.2">
      <c r="A12" s="5"/>
      <c r="B12" s="5"/>
      <c r="C12" s="6"/>
      <c r="D12" s="5"/>
      <c r="E12" s="5"/>
      <c r="F12" s="20"/>
      <c r="G12" s="7"/>
      <c r="H12" s="7"/>
      <c r="I12" s="7"/>
      <c r="J12" s="7"/>
    </row>
    <row r="13" spans="1:10" s="4" customFormat="1" x14ac:dyDescent="0.2">
      <c r="A13" s="5"/>
      <c r="B13" s="5"/>
      <c r="C13" s="6"/>
      <c r="D13" s="5"/>
      <c r="E13" s="5"/>
      <c r="F13" s="20"/>
      <c r="G13" s="7"/>
      <c r="H13" s="7"/>
      <c r="I13" s="7"/>
      <c r="J13" s="7"/>
    </row>
    <row r="14" spans="1:10" s="4" customFormat="1" x14ac:dyDescent="0.2">
      <c r="A14" s="5"/>
      <c r="B14" s="5"/>
      <c r="C14" s="6"/>
      <c r="D14" s="5"/>
      <c r="E14" s="5"/>
      <c r="F14" s="20"/>
      <c r="G14" s="7"/>
      <c r="H14" s="7"/>
      <c r="I14" s="7"/>
      <c r="J14" s="7"/>
    </row>
    <row r="15" spans="1:10" s="4" customFormat="1" x14ac:dyDescent="0.2">
      <c r="A15" s="5"/>
      <c r="B15" s="5"/>
      <c r="C15" s="6"/>
      <c r="D15" s="5"/>
      <c r="E15" s="5"/>
      <c r="F15" s="20"/>
      <c r="G15" s="7"/>
      <c r="H15" s="21"/>
      <c r="I15" s="7"/>
      <c r="J15" s="7"/>
    </row>
    <row r="16" spans="1:10" s="4" customFormat="1" x14ac:dyDescent="0.2">
      <c r="A16" s="5"/>
      <c r="B16" s="5"/>
      <c r="C16" s="6"/>
      <c r="D16" s="5"/>
      <c r="E16" s="5"/>
      <c r="F16" s="20"/>
      <c r="G16" s="7"/>
      <c r="H16" s="7"/>
      <c r="I16" s="7"/>
      <c r="J16" s="7"/>
    </row>
    <row r="17" spans="1:10" s="4" customFormat="1" x14ac:dyDescent="0.2">
      <c r="A17" s="5"/>
      <c r="B17" s="5"/>
      <c r="C17" s="6"/>
      <c r="D17" s="5"/>
      <c r="E17" s="5"/>
      <c r="F17" s="20"/>
      <c r="G17" s="7"/>
      <c r="H17" s="7"/>
      <c r="I17" s="7"/>
      <c r="J17" s="7"/>
    </row>
    <row r="18" spans="1:10" s="4" customFormat="1" x14ac:dyDescent="0.2">
      <c r="A18" s="5"/>
      <c r="B18" s="5"/>
      <c r="C18" s="6"/>
      <c r="D18" s="5"/>
      <c r="E18" s="5"/>
      <c r="F18" s="20"/>
      <c r="G18" s="7"/>
      <c r="H18" s="7"/>
      <c r="I18" s="7"/>
      <c r="J18" s="7"/>
    </row>
    <row r="19" spans="1:10" s="4" customFormat="1" x14ac:dyDescent="0.2">
      <c r="A19" s="5"/>
      <c r="B19" s="5"/>
      <c r="C19" s="6"/>
      <c r="D19" s="5"/>
      <c r="E19" s="5"/>
      <c r="F19" s="20"/>
      <c r="G19" s="7"/>
      <c r="H19" s="7"/>
      <c r="I19" s="7"/>
      <c r="J19" s="7"/>
    </row>
    <row r="20" spans="1:10" s="4" customFormat="1" x14ac:dyDescent="0.2">
      <c r="A20" s="5"/>
      <c r="B20" s="5"/>
      <c r="C20" s="6"/>
      <c r="D20" s="5"/>
      <c r="E20" s="5"/>
      <c r="F20" s="20"/>
      <c r="G20" s="7"/>
      <c r="H20" s="7"/>
      <c r="I20" s="7"/>
      <c r="J20" s="7"/>
    </row>
    <row r="21" spans="1:10" s="4" customFormat="1" x14ac:dyDescent="0.2">
      <c r="A21" s="5"/>
      <c r="B21" s="5"/>
      <c r="C21" s="6"/>
      <c r="D21" s="5"/>
      <c r="E21" s="5"/>
      <c r="F21" s="20"/>
      <c r="G21" s="7"/>
      <c r="H21" s="7"/>
      <c r="I21" s="7"/>
      <c r="J21" s="7"/>
    </row>
    <row r="22" spans="1:10" s="4" customFormat="1" x14ac:dyDescent="0.2">
      <c r="A22" s="5"/>
      <c r="B22" s="5"/>
      <c r="C22" s="6"/>
      <c r="D22" s="5"/>
      <c r="E22" s="5"/>
      <c r="F22" s="20"/>
      <c r="G22" s="7"/>
      <c r="H22" s="7"/>
      <c r="I22" s="7"/>
      <c r="J22" s="7"/>
    </row>
    <row r="23" spans="1:10" s="4" customFormat="1" x14ac:dyDescent="0.2">
      <c r="A23" s="5"/>
      <c r="B23" s="5"/>
      <c r="C23" s="6"/>
      <c r="D23" s="5"/>
      <c r="E23" s="5"/>
      <c r="F23" s="20"/>
      <c r="G23" s="7"/>
      <c r="H23" s="7"/>
      <c r="I23" s="7"/>
      <c r="J23" s="7"/>
    </row>
    <row r="24" spans="1:10" s="4" customFormat="1" x14ac:dyDescent="0.2">
      <c r="A24" s="5"/>
      <c r="B24" s="5"/>
      <c r="C24" s="6"/>
      <c r="D24" s="5"/>
      <c r="E24" s="5"/>
      <c r="F24" s="20"/>
      <c r="G24" s="7"/>
      <c r="H24" s="7"/>
      <c r="I24" s="7"/>
      <c r="J24" s="7"/>
    </row>
    <row r="25" spans="1:10" s="4" customFormat="1" x14ac:dyDescent="0.2">
      <c r="A25" s="5"/>
      <c r="B25" s="5"/>
      <c r="C25" s="6"/>
      <c r="D25" s="5"/>
      <c r="E25" s="5"/>
      <c r="F25" s="20"/>
      <c r="G25" s="7"/>
      <c r="H25" s="7"/>
      <c r="I25" s="7"/>
      <c r="J25" s="7"/>
    </row>
    <row r="26" spans="1:10" s="4" customFormat="1" x14ac:dyDescent="0.2">
      <c r="A26" s="5"/>
      <c r="B26" s="5"/>
      <c r="C26" s="6"/>
      <c r="D26" s="5"/>
      <c r="E26" s="5"/>
      <c r="F26" s="20"/>
      <c r="G26" s="7"/>
      <c r="H26" s="7"/>
      <c r="I26" s="7"/>
      <c r="J26" s="7"/>
    </row>
    <row r="27" spans="1:10" s="4" customFormat="1" x14ac:dyDescent="0.2">
      <c r="A27" s="5"/>
      <c r="B27" s="5"/>
      <c r="C27" s="6"/>
      <c r="D27" s="5"/>
      <c r="E27" s="5"/>
      <c r="F27" s="20"/>
      <c r="G27" s="7"/>
      <c r="H27" s="7"/>
      <c r="I27" s="7"/>
      <c r="J27" s="7"/>
    </row>
    <row r="28" spans="1:10" s="4" customFormat="1" x14ac:dyDescent="0.2">
      <c r="A28" s="5"/>
      <c r="B28" s="5"/>
      <c r="C28" s="6"/>
      <c r="D28" s="5"/>
      <c r="E28" s="5"/>
      <c r="F28" s="20"/>
      <c r="G28" s="7"/>
      <c r="H28" s="7"/>
      <c r="I28" s="7"/>
      <c r="J28" s="7"/>
    </row>
    <row r="29" spans="1:10" s="4" customFormat="1" x14ac:dyDescent="0.2">
      <c r="A29" s="5"/>
      <c r="B29" s="5"/>
      <c r="C29" s="6"/>
      <c r="D29" s="5"/>
      <c r="E29" s="5"/>
      <c r="F29" s="20"/>
      <c r="G29" s="7"/>
      <c r="H29" s="7"/>
      <c r="I29" s="7"/>
      <c r="J29" s="7"/>
    </row>
    <row r="30" spans="1:10" s="4" customFormat="1" x14ac:dyDescent="0.2">
      <c r="A30" s="5"/>
      <c r="B30" s="5"/>
      <c r="C30" s="6"/>
      <c r="D30" s="5"/>
      <c r="E30" s="5"/>
      <c r="F30" s="20"/>
      <c r="G30" s="7"/>
      <c r="H30" s="7"/>
      <c r="I30" s="7"/>
      <c r="J30" s="7"/>
    </row>
    <row r="31" spans="1:10" s="4" customFormat="1" x14ac:dyDescent="0.2">
      <c r="A31" s="5"/>
      <c r="B31" s="5"/>
      <c r="C31" s="6"/>
      <c r="D31" s="5"/>
      <c r="E31" s="5"/>
      <c r="F31" s="20"/>
      <c r="G31" s="7"/>
      <c r="H31" s="7"/>
      <c r="I31" s="7"/>
      <c r="J31" s="7"/>
    </row>
    <row r="32" spans="1:10" s="4" customFormat="1" x14ac:dyDescent="0.2">
      <c r="A32" s="5"/>
      <c r="B32" s="5"/>
      <c r="C32" s="6"/>
      <c r="D32" s="5"/>
      <c r="E32" s="5"/>
      <c r="F32" s="20"/>
      <c r="G32" s="7"/>
      <c r="H32" s="7"/>
      <c r="I32" s="7"/>
      <c r="J32" s="7"/>
    </row>
    <row r="33" spans="1:10" s="4" customFormat="1" x14ac:dyDescent="0.2">
      <c r="A33" s="5"/>
      <c r="B33" s="5"/>
      <c r="C33" s="6"/>
      <c r="D33" s="5"/>
      <c r="E33" s="5"/>
      <c r="F33" s="20"/>
      <c r="G33" s="7"/>
      <c r="H33" s="7"/>
      <c r="I33" s="7"/>
      <c r="J33" s="7"/>
    </row>
    <row r="34" spans="1:10" s="4" customFormat="1" x14ac:dyDescent="0.2">
      <c r="A34" s="5"/>
      <c r="B34" s="5"/>
      <c r="C34" s="6"/>
      <c r="D34" s="5"/>
      <c r="E34" s="5"/>
      <c r="F34" s="20"/>
      <c r="G34" s="7"/>
      <c r="H34" s="7"/>
      <c r="I34" s="7"/>
      <c r="J34" s="7"/>
    </row>
  </sheetData>
  <mergeCells count="2">
    <mergeCell ref="A2:C2"/>
    <mergeCell ref="A3:C3"/>
  </mergeCells>
  <phoneticPr fontId="47"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CVADVA IR</vt:lpstr>
      <vt:lpstr>CVADVA FX</vt:lpstr>
      <vt:lpstr>Disclaimer</vt:lpstr>
      <vt:lpstr>'CVADVA FX'!fxPortfolioInput</vt:lpstr>
      <vt:lpstr>'CVADVA IR'!fxPortfolioInput</vt:lpstr>
      <vt:lpstr>Disclaimer!fxPortfolioInput</vt:lpstr>
      <vt:lpstr>'CVADVA FX'!Zone_d_impression</vt:lpstr>
      <vt:lpstr>'CVADVA IR'!Zone_d_impression</vt:lpstr>
      <vt:lpstr>Disclaimer!Zone_d_impression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2015-10-02T11:46:01Z</dcterms:modified>
</cp:coreProperties>
</file>