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9185" yWindow="-15" windowWidth="9630" windowHeight="12840"/>
  </bookViews>
  <sheets>
    <sheet name="CVADVA IR" sheetId="1" r:id="rId1"/>
    <sheet name="CVADVA FX" sheetId="5" r:id="rId2"/>
    <sheet name="Disclaimer" sheetId="2" r:id="rId3"/>
  </sheets>
  <externalReferences>
    <externalReference r:id="rId4"/>
  </externalReferences>
  <definedNames>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FX'!$A$1:$AD$215</definedName>
    <definedName name="_xlnm.Print_Area" localSheetId="0">'CVADVA IR'!$A$1:$X$70</definedName>
    <definedName name="_xlnm.Print_Area" localSheetId="2">Disclaimer!$A$1:$M$34</definedName>
  </definedNames>
  <calcPr calcId="152511" calcMode="manual" calcOnSave="0"/>
</workbook>
</file>

<file path=xl/calcChain.xml><?xml version="1.0" encoding="utf-8"?>
<calcChain xmlns="http://schemas.openxmlformats.org/spreadsheetml/2006/main">
  <c r="AC17" i="5" l="1"/>
  <c r="AC18" i="5"/>
  <c r="AC19" i="5"/>
  <c r="AC20" i="5"/>
  <c r="AC21" i="5"/>
  <c r="AC24" i="5"/>
  <c r="AC25"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15" i="5"/>
  <c r="AC116" i="5"/>
  <c r="AC117" i="5"/>
  <c r="AC118" i="5"/>
  <c r="AC119" i="5"/>
  <c r="AC120" i="5"/>
  <c r="AC121" i="5"/>
  <c r="AC122" i="5"/>
  <c r="AC123" i="5"/>
  <c r="AC124" i="5"/>
  <c r="AC125" i="5"/>
  <c r="AC126" i="5"/>
  <c r="AC127" i="5"/>
  <c r="AC128" i="5"/>
  <c r="AC129" i="5"/>
  <c r="AC130" i="5"/>
  <c r="AC131" i="5"/>
  <c r="AC134" i="5"/>
  <c r="AC135" i="5"/>
  <c r="AC136" i="5"/>
  <c r="AC137" i="5"/>
  <c r="AC138" i="5"/>
  <c r="AC139" i="5"/>
  <c r="AC140" i="5"/>
  <c r="AC141" i="5"/>
  <c r="AC142" i="5"/>
  <c r="AC143" i="5"/>
  <c r="AC144" i="5"/>
  <c r="AC145" i="5"/>
  <c r="AC146" i="5"/>
  <c r="AC147" i="5"/>
  <c r="AC148" i="5"/>
  <c r="AC149" i="5"/>
  <c r="AC150" i="5"/>
  <c r="AC151" i="5"/>
  <c r="AC152" i="5"/>
  <c r="AC153" i="5"/>
  <c r="AC154" i="5"/>
  <c r="AC155" i="5"/>
  <c r="AC156" i="5"/>
  <c r="AC157" i="5"/>
  <c r="AC158" i="5"/>
  <c r="AC159" i="5"/>
  <c r="AC160" i="5"/>
  <c r="AC161" i="5"/>
  <c r="AC162" i="5"/>
  <c r="AC163" i="5"/>
  <c r="AC168" i="5"/>
  <c r="AC169" i="5"/>
  <c r="AC170" i="5"/>
  <c r="AC171" i="5"/>
  <c r="AC172" i="5"/>
  <c r="AC173" i="5"/>
  <c r="AC174" i="5"/>
  <c r="AC175" i="5"/>
  <c r="AC176" i="5"/>
  <c r="AC177" i="5"/>
  <c r="AC178" i="5"/>
  <c r="AC179" i="5"/>
  <c r="AC180" i="5"/>
  <c r="AC181" i="5"/>
  <c r="AC182" i="5"/>
  <c r="AC183" i="5"/>
  <c r="AC184" i="5"/>
  <c r="AC185" i="5"/>
  <c r="AC190" i="5"/>
  <c r="AC191" i="5"/>
  <c r="AC192" i="5"/>
  <c r="AC193" i="5"/>
  <c r="AC194" i="5"/>
  <c r="AC195" i="5"/>
  <c r="AC196" i="5"/>
  <c r="AC197" i="5"/>
  <c r="AC198" i="5"/>
  <c r="AC199" i="5"/>
  <c r="AC200" i="5"/>
  <c r="AC201" i="5"/>
  <c r="AC202" i="5"/>
  <c r="AC203" i="5"/>
  <c r="AC204" i="5"/>
  <c r="AC205" i="5"/>
  <c r="AC206" i="5"/>
  <c r="AC207" i="5"/>
  <c r="AC208" i="5"/>
  <c r="AC209" i="5"/>
  <c r="AC210" i="5"/>
  <c r="AC16" i="5"/>
  <c r="AF17" i="5" l="1"/>
  <c r="AF18" i="5"/>
  <c r="AF19" i="5"/>
  <c r="AF20" i="5"/>
  <c r="AF21" i="5"/>
  <c r="AF24" i="5"/>
  <c r="AF25"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7" i="5"/>
  <c r="AF58" i="5"/>
  <c r="AF61" i="5"/>
  <c r="AF62" i="5"/>
  <c r="AF63" i="5"/>
  <c r="AF64" i="5"/>
  <c r="AF65" i="5"/>
  <c r="AF66" i="5"/>
  <c r="AF67" i="5"/>
  <c r="AF68" i="5"/>
  <c r="AF69" i="5"/>
  <c r="AF70" i="5"/>
  <c r="AF71" i="5"/>
  <c r="AF72" i="5"/>
  <c r="AF73" i="5"/>
  <c r="AF74" i="5"/>
  <c r="AF75" i="5"/>
  <c r="AF76" i="5"/>
  <c r="AF77" i="5"/>
  <c r="AF78" i="5"/>
  <c r="AF79" i="5"/>
  <c r="AF80" i="5"/>
  <c r="AF81" i="5"/>
  <c r="AF82"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07" i="5"/>
  <c r="AF108" i="5"/>
  <c r="AF109" i="5"/>
  <c r="AF110" i="5"/>
  <c r="AF111" i="5"/>
  <c r="AF112" i="5"/>
  <c r="AF113" i="5"/>
  <c r="AF114" i="5"/>
  <c r="AF115" i="5"/>
  <c r="AF116" i="5"/>
  <c r="AF117" i="5"/>
  <c r="AF118" i="5"/>
  <c r="AF119" i="5"/>
  <c r="AF120" i="5"/>
  <c r="AF121" i="5"/>
  <c r="AF122" i="5"/>
  <c r="AF123" i="5"/>
  <c r="AF124" i="5"/>
  <c r="AF125" i="5"/>
  <c r="AF126" i="5"/>
  <c r="AF127" i="5"/>
  <c r="AF128" i="5"/>
  <c r="AF129" i="5"/>
  <c r="AF130" i="5"/>
  <c r="AF131" i="5"/>
  <c r="AF134" i="5"/>
  <c r="AF135" i="5"/>
  <c r="AF136" i="5"/>
  <c r="AF137" i="5"/>
  <c r="AF138" i="5"/>
  <c r="AF139" i="5"/>
  <c r="AF140" i="5"/>
  <c r="AF141" i="5"/>
  <c r="AF142" i="5"/>
  <c r="AF143" i="5"/>
  <c r="AF144" i="5"/>
  <c r="AF145" i="5"/>
  <c r="AF146" i="5"/>
  <c r="AF147" i="5"/>
  <c r="AF148" i="5"/>
  <c r="AF149" i="5"/>
  <c r="AF150" i="5"/>
  <c r="AF151" i="5"/>
  <c r="AF152" i="5"/>
  <c r="AF153" i="5"/>
  <c r="AF154" i="5"/>
  <c r="AF155" i="5"/>
  <c r="AF156" i="5"/>
  <c r="AF157" i="5"/>
  <c r="AF158" i="5"/>
  <c r="AF159" i="5"/>
  <c r="AF160" i="5"/>
  <c r="AF161" i="5"/>
  <c r="AF162" i="5"/>
  <c r="AF163" i="5"/>
  <c r="AF168" i="5"/>
  <c r="AF169" i="5"/>
  <c r="AF9" i="5" s="1"/>
  <c r="AF170" i="5"/>
  <c r="AF171" i="5"/>
  <c r="AF172" i="5"/>
  <c r="AF173" i="5"/>
  <c r="AF174" i="5"/>
  <c r="AF175" i="5"/>
  <c r="AF176" i="5"/>
  <c r="AF177" i="5"/>
  <c r="AF178" i="5"/>
  <c r="AF179" i="5"/>
  <c r="AF180" i="5"/>
  <c r="AF181" i="5"/>
  <c r="AF182" i="5"/>
  <c r="AF183" i="5"/>
  <c r="AF184" i="5"/>
  <c r="AF185" i="5"/>
  <c r="AF190" i="5"/>
  <c r="AF191" i="5"/>
  <c r="AF192" i="5"/>
  <c r="AF193" i="5"/>
  <c r="AF194" i="5"/>
  <c r="AF195" i="5"/>
  <c r="AF196" i="5"/>
  <c r="AF197" i="5"/>
  <c r="AF198" i="5"/>
  <c r="AF199" i="5"/>
  <c r="AF200" i="5"/>
  <c r="AF201" i="5"/>
  <c r="AF202" i="5"/>
  <c r="AF203" i="5"/>
  <c r="AF204" i="5"/>
  <c r="AF205" i="5"/>
  <c r="AF206" i="5"/>
  <c r="AF207" i="5"/>
  <c r="AF208" i="5"/>
  <c r="AF209" i="5"/>
  <c r="AF210" i="5"/>
  <c r="AG17" i="5"/>
  <c r="AG18" i="5"/>
  <c r="AG19" i="5"/>
  <c r="AG20" i="5"/>
  <c r="AG21" i="5"/>
  <c r="AG24" i="5"/>
  <c r="AG25"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8" i="5"/>
  <c r="AG109" i="5"/>
  <c r="AG110" i="5"/>
  <c r="AG111" i="5"/>
  <c r="AG112" i="5"/>
  <c r="AG113" i="5"/>
  <c r="AG114" i="5"/>
  <c r="AG115" i="5"/>
  <c r="AG116" i="5"/>
  <c r="AG117" i="5"/>
  <c r="AG118" i="5"/>
  <c r="AG119" i="5"/>
  <c r="AG120" i="5"/>
  <c r="AG121" i="5"/>
  <c r="AG122" i="5"/>
  <c r="AG123" i="5"/>
  <c r="AG124" i="5"/>
  <c r="AG125" i="5"/>
  <c r="AG126" i="5"/>
  <c r="AG127" i="5"/>
  <c r="AG128" i="5"/>
  <c r="AG129" i="5"/>
  <c r="AG130" i="5"/>
  <c r="AG131" i="5"/>
  <c r="AG134" i="5"/>
  <c r="AG135" i="5"/>
  <c r="AG136" i="5"/>
  <c r="AG137" i="5"/>
  <c r="AG138" i="5"/>
  <c r="AG139" i="5"/>
  <c r="AG140" i="5"/>
  <c r="AG141" i="5"/>
  <c r="AG142" i="5"/>
  <c r="AG143" i="5"/>
  <c r="AG144" i="5"/>
  <c r="AG145" i="5"/>
  <c r="AG146" i="5"/>
  <c r="AG147" i="5"/>
  <c r="AG148" i="5"/>
  <c r="AG149" i="5"/>
  <c r="AG150" i="5"/>
  <c r="AG151" i="5"/>
  <c r="AG152" i="5"/>
  <c r="AG153" i="5"/>
  <c r="AG154" i="5"/>
  <c r="AG155" i="5"/>
  <c r="AG156" i="5"/>
  <c r="AG157" i="5"/>
  <c r="AG158" i="5"/>
  <c r="AG159" i="5"/>
  <c r="AG160" i="5"/>
  <c r="AG161" i="5"/>
  <c r="AG162" i="5"/>
  <c r="AG163" i="5"/>
  <c r="AG168" i="5"/>
  <c r="AG169" i="5"/>
  <c r="AG170" i="5"/>
  <c r="AG171" i="5"/>
  <c r="AG172" i="5"/>
  <c r="AG173" i="5"/>
  <c r="AG174" i="5"/>
  <c r="AG175" i="5"/>
  <c r="AG176" i="5"/>
  <c r="AG177" i="5"/>
  <c r="AG178" i="5"/>
  <c r="AG179" i="5"/>
  <c r="AG180" i="5"/>
  <c r="AG181" i="5"/>
  <c r="AG182" i="5"/>
  <c r="AG183" i="5"/>
  <c r="AG184" i="5"/>
  <c r="AG185" i="5"/>
  <c r="AG190" i="5"/>
  <c r="AG191" i="5"/>
  <c r="AG192" i="5"/>
  <c r="AG193" i="5"/>
  <c r="AG194" i="5"/>
  <c r="AG195" i="5"/>
  <c r="AG196" i="5"/>
  <c r="AG197" i="5"/>
  <c r="AG198" i="5"/>
  <c r="AG199" i="5"/>
  <c r="AG200" i="5"/>
  <c r="AG201" i="5"/>
  <c r="AG202" i="5"/>
  <c r="AG203" i="5"/>
  <c r="AG204" i="5"/>
  <c r="AG205" i="5"/>
  <c r="AG206" i="5"/>
  <c r="AG207" i="5"/>
  <c r="AG208" i="5"/>
  <c r="AG209" i="5"/>
  <c r="AG210" i="5"/>
  <c r="AP21" i="5"/>
  <c r="AP20" i="5"/>
  <c r="AP19" i="5"/>
  <c r="AP18" i="5"/>
  <c r="AO18" i="5"/>
  <c r="AO19" i="5" s="1"/>
  <c r="AO20" i="5" s="1"/>
  <c r="AO21" i="5" s="1"/>
  <c r="AG16" i="5"/>
  <c r="AF16" i="5"/>
  <c r="AG7" i="5"/>
  <c r="AF7" i="5"/>
  <c r="AG10" i="5" l="1"/>
  <c r="AG6" i="5"/>
  <c r="AF8" i="5"/>
  <c r="AF10" i="5"/>
  <c r="AF6" i="5"/>
  <c r="AF4" i="5" s="1"/>
  <c r="AG9" i="5"/>
  <c r="AG8" i="5"/>
  <c r="AB10" i="1"/>
  <c r="AG4" i="5" l="1"/>
  <c r="AA10" i="1"/>
  <c r="AA4" i="1" s="1"/>
  <c r="AB4" i="1" l="1"/>
</calcChain>
</file>

<file path=xl/sharedStrings.xml><?xml version="1.0" encoding="utf-8"?>
<sst xmlns="http://schemas.openxmlformats.org/spreadsheetml/2006/main" count="1907" uniqueCount="172">
  <si>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</si>
  <si>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</si>
  <si>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</si>
  <si>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</si>
  <si>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</si>
  <si>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</si>
  <si>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</si>
  <si>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</si>
  <si>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</si>
  <si>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</si>
  <si>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</si>
  <si>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</si>
  <si>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</si>
  <si>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</si>
  <si>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</si>
  <si>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</si>
  <si>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</si>
  <si>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</si>
  <si>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</si>
  <si>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</si>
  <si>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</si>
  <si>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</si>
  <si>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</si>
  <si>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</si>
  <si>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</si>
  <si>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Collar</t>
  </si>
  <si>
    <t>NOMURA</t>
  </si>
  <si>
    <t>EURUSD</t>
  </si>
  <si>
    <t>LCL</t>
  </si>
  <si>
    <t>HSBC</t>
  </si>
  <si>
    <t>NATIXIS</t>
  </si>
  <si>
    <t>USDBRL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</si>
  <si>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</si>
  <si>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</si>
  <si>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</si>
  <si>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</si>
  <si>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</si>
  <si>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</si>
  <si>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</si>
  <si>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</si>
  <si>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</si>
  <si>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</si>
  <si>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</si>
  <si>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</si>
  <si>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</si>
  <si>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</si>
  <si>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</si>
  <si>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</si>
  <si>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Allocation/Link ID</t>
  </si>
  <si>
    <t>Trade</t>
  </si>
  <si>
    <t>Effective</t>
  </si>
  <si>
    <t>Maturity</t>
  </si>
  <si>
    <t>Index</t>
  </si>
  <si>
    <t>Initial Notional</t>
  </si>
  <si>
    <t>Outstanding Notional</t>
  </si>
  <si>
    <t>Fair Value *</t>
  </si>
  <si>
    <t>Fair Value **</t>
  </si>
  <si>
    <t>Accrued Interests</t>
  </si>
  <si>
    <t>Derivatives</t>
  </si>
  <si>
    <t>MIN(SI((SOMMEPROD($G$13:$G$57,$K$13:$K$57)/SOMME($K$13:$K$57))&lt;$AI$14:$AI$20,$AG$14:$AG$20))</t>
  </si>
  <si>
    <t>Barrier</t>
  </si>
  <si>
    <t>CIC SO</t>
  </si>
  <si>
    <t>WU</t>
  </si>
  <si>
    <t>BECM</t>
  </si>
  <si>
    <t>CIC</t>
  </si>
  <si>
    <t>GS</t>
  </si>
  <si>
    <t>DB</t>
  </si>
  <si>
    <t>Binary</t>
  </si>
  <si>
    <t>New Hedge</t>
  </si>
  <si>
    <t>Buy PUT KO</t>
  </si>
  <si>
    <t>Fwd Synth Buy PUT KI</t>
  </si>
  <si>
    <t>Fwd Synth Sell CALL KI</t>
  </si>
  <si>
    <t>Markit Series 5Y</t>
  </si>
  <si>
    <t>Markit Series 3Y</t>
  </si>
  <si>
    <t>EURGBP</t>
  </si>
  <si>
    <t>TOTAL FX</t>
  </si>
  <si>
    <t>TOTAL IR</t>
  </si>
  <si>
    <t>Initial Spot Rate</t>
  </si>
  <si>
    <t>BUY</t>
  </si>
  <si>
    <t>PUT</t>
  </si>
  <si>
    <t>CALL</t>
  </si>
  <si>
    <t>CZK</t>
  </si>
  <si>
    <t>SELL</t>
  </si>
  <si>
    <t>FORWARD</t>
  </si>
  <si>
    <t>248-D</t>
  </si>
  <si>
    <t>249-D</t>
  </si>
  <si>
    <t>250-D</t>
  </si>
  <si>
    <t>251-D</t>
  </si>
  <si>
    <t>252-D</t>
  </si>
  <si>
    <t>253-D</t>
  </si>
  <si>
    <t>TOTAL EURCZK</t>
  </si>
  <si>
    <t>USD</t>
  </si>
  <si>
    <t>177-D</t>
  </si>
  <si>
    <t>205-D</t>
  </si>
  <si>
    <t>199-D</t>
  </si>
  <si>
    <t>180-D</t>
  </si>
  <si>
    <t>181-D</t>
  </si>
  <si>
    <t>198-D</t>
  </si>
  <si>
    <t>182-D</t>
  </si>
  <si>
    <t>200-D</t>
  </si>
  <si>
    <t>183-D</t>
  </si>
  <si>
    <t>184-D</t>
  </si>
  <si>
    <t>185-D</t>
  </si>
  <si>
    <t>186-D</t>
  </si>
  <si>
    <t>214-D</t>
  </si>
  <si>
    <t>210-D</t>
  </si>
  <si>
    <t>215-D</t>
  </si>
  <si>
    <t>187-D</t>
  </si>
  <si>
    <t>188-D</t>
  </si>
  <si>
    <t>211-D</t>
  </si>
  <si>
    <t>189-D</t>
  </si>
  <si>
    <t>255-D</t>
  </si>
  <si>
    <t>212-D</t>
  </si>
  <si>
    <t>213-D</t>
  </si>
  <si>
    <t>190-D</t>
  </si>
  <si>
    <t>254-D</t>
  </si>
  <si>
    <t>191-D</t>
  </si>
  <si>
    <t>192-D</t>
  </si>
  <si>
    <t>193-D</t>
  </si>
  <si>
    <t>194-D</t>
  </si>
  <si>
    <t>195-D</t>
  </si>
  <si>
    <t>TOTAL EURUSD</t>
  </si>
  <si>
    <t>BRL</t>
  </si>
  <si>
    <t>224-D</t>
  </si>
  <si>
    <t>225-D</t>
  </si>
  <si>
    <t>226-D</t>
  </si>
  <si>
    <t>227-D</t>
  </si>
  <si>
    <t>228-D</t>
  </si>
  <si>
    <t>229-D</t>
  </si>
  <si>
    <t>TOTAL USDBRL</t>
  </si>
  <si>
    <t>MXN</t>
  </si>
  <si>
    <t>USDMXN</t>
  </si>
  <si>
    <t>235-D</t>
  </si>
  <si>
    <t>236-D</t>
  </si>
  <si>
    <t>237-D</t>
  </si>
  <si>
    <t>238-D</t>
  </si>
  <si>
    <t>239-D</t>
  </si>
  <si>
    <t>240-D</t>
  </si>
  <si>
    <t>241-D</t>
  </si>
  <si>
    <t>TOTAL USDMXN</t>
  </si>
  <si>
    <t>GRAND TOTAL</t>
  </si>
  <si>
    <t>Embeded Derivative</t>
  </si>
  <si>
    <t>6-D</t>
  </si>
  <si>
    <t>Pool</t>
  </si>
  <si>
    <t>Floor</t>
  </si>
  <si>
    <t>Euribor3m</t>
  </si>
  <si>
    <t>257-D</t>
  </si>
  <si>
    <t>258-D</t>
  </si>
  <si>
    <t>256-D</t>
  </si>
  <si>
    <t>259-D</t>
  </si>
  <si>
    <t>263-D</t>
  </si>
  <si>
    <t>260-D</t>
  </si>
  <si>
    <t>269-D</t>
  </si>
  <si>
    <t>266-D</t>
  </si>
  <si>
    <t>267-D</t>
  </si>
  <si>
    <t>261-D</t>
  </si>
  <si>
    <t>264-D</t>
  </si>
  <si>
    <t>268-D</t>
  </si>
  <si>
    <t>262-D</t>
  </si>
  <si>
    <t>265-D</t>
  </si>
  <si>
    <t>270-D</t>
  </si>
  <si>
    <t>Restructuration Trade 510</t>
  </si>
  <si>
    <t>273-D</t>
  </si>
  <si>
    <t>272-D</t>
  </si>
  <si>
    <t>271-D</t>
  </si>
  <si>
    <t>IR Portfolio Valuation - LTC</t>
  </si>
  <si>
    <t>* including accrued interests</t>
  </si>
  <si>
    <t>** excluding accrued interests</t>
  </si>
  <si>
    <t>TOTAL</t>
  </si>
  <si>
    <t>Calculation Date: 07/07/2017</t>
  </si>
  <si>
    <t>Calculation Date: 06/07/2017 09:10:27</t>
  </si>
  <si>
    <t>Value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</si>
</sst>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64" formatCode="_-* #,##0.00\ _€_-;\-* #,##0.00\ _€_-;_-* &quot;-&quot;??\ _€_-;_-@_-"/>
    <numFmt numFmtId="165" formatCode="_-* #,##0.00_-;\-* #,##0.00_-;_-* &quot;-&quot;??_-;_-@_-"/>
    <numFmt numFmtId="166" formatCode="[$-409]dd\-mmm\-yy;@"/>
    <numFmt numFmtId="167" formatCode="0.00_)"/>
    <numFmt numFmtId="168" formatCode="_ [$€-2]\ * #,##0.00_ ;_ [$€-2]\ * \-#,##0.00_ ;_ [$€-2]\ * &quot;-&quot;??_ "/>
    <numFmt numFmtId="169" formatCode="0.0000"/>
    <numFmt numFmtId="170" formatCode="#,##0.00_ ;\-#,##0.00\ "/>
    <numFmt numFmtId="171" formatCode="0.0000%"/>
    <numFmt numFmtId="172" formatCode="_ * #,##0_ ;_ * \-#,##0_ ;_ * &quot;-&quot;??_ ;_ @_ "/>
    <numFmt numFmtId="173" formatCode="0.000%"/>
    <numFmt numFmtId="175" formatCode="0.000"/>
  </numFmts>
  <fonts count="8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18"/>
      <color indexed="9"/>
      <name val="Calibri"/>
      <family val="2"/>
      <scheme val="minor"/>
    </font>
    <font>
      <sz val="10"/>
      <name val="Calibri"/>
      <family val="2"/>
      <scheme val="minor"/>
    </font>
    <font>
      <sz val="12"/>
      <name val="Calibri"/>
      <family val="2"/>
      <scheme val="minor"/>
    </font>
    <font>
      <b/>
      <sz val="12"/>
      <color indexed="9"/>
      <name val="Calibri"/>
      <family val="2"/>
      <scheme val="minor"/>
    </font>
    <font>
      <b/>
      <sz val="12"/>
      <name val="Calibri"/>
      <family val="2"/>
      <scheme val="minor"/>
    </font>
    <font>
      <b/>
      <sz val="10"/>
      <name val="Calibri"/>
      <family val="2"/>
      <scheme val="minor"/>
    </font>
    <font>
      <b/>
      <sz val="8"/>
      <name val="Calibri"/>
      <family val="2"/>
      <scheme val="minor"/>
    </font>
    <font>
      <sz val="10"/>
      <color indexed="9"/>
      <name val="Calibri"/>
      <family val="2"/>
      <scheme val="minor"/>
    </font>
    <font>
      <sz val="8"/>
      <name val="Calibri"/>
      <family val="2"/>
      <scheme val="minor"/>
    </font>
    <font>
      <sz val="8"/>
      <color rgb="FFFF0000"/>
      <name val="Calibri"/>
      <family val="2"/>
      <scheme val="minor"/>
    </font>
    <font>
      <sz val="11"/>
      <color rgb="FFFF0000"/>
      <name val="Calibri"/>
      <family val="2"/>
      <scheme val="minor"/>
    </font>
    <font>
      <sz val="8"/>
      <color rgb="FFFF0000"/>
      <name val="Arial"/>
      <family val="2"/>
    </font>
    <font>
      <b/>
      <sz val="8"/>
      <name val="Arial"/>
      <family val="2"/>
    </font>
    <font>
      <b/>
      <sz val="8"/>
      <color rgb="FFFF0000"/>
      <name val="Arial"/>
      <family val="2"/>
    </font>
    <font>
      <b/>
      <sz val="11"/>
      <color rgb="FFFF0000"/>
      <name val="Calibri"/>
      <family val="2"/>
      <scheme val="minor"/>
    </font>
    <font>
      <sz val="12"/>
      <name val="Arial"/>
      <family val="2"/>
    </font>
    <font>
      <sz val="12"/>
      <color indexed="9"/>
      <name val="Arial"/>
      <family val="2"/>
    </font>
    <font>
      <sz val="8"/>
      <color indexed="9"/>
      <name val="Arial"/>
      <family val="2"/>
    </font>
    <font>
      <b/>
      <sz val="7"/>
      <name val="Arial"/>
      <family val="2"/>
    </font>
    <font>
      <sz val="7"/>
      <name val="Arial"/>
      <family val="2"/>
    </font>
    <font>
      <b/>
      <sz val="12"/>
      <name val="Arial"/>
      <family val="2"/>
    </font>
    <font>
      <b/>
      <sz val="12"/>
      <color indexed="10"/>
      <name val="Arial"/>
      <family val="2"/>
    </font>
    <font>
      <b/>
      <sz val="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8" fillId="16"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9" fillId="18"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7" borderId="0" applyNumberFormat="0" applyBorder="0" applyAlignment="0" applyProtection="0"/>
    <xf numFmtId="0" fontId="9" fillId="18"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0" borderId="0" applyNumberFormat="0" applyAlignment="0">
      <alignment horizontal="left"/>
    </xf>
    <xf numFmtId="0" fontId="14" fillId="14" borderId="1" applyNumberFormat="0" applyAlignment="0" applyProtection="0"/>
    <xf numFmtId="0" fontId="15" fillId="8" borderId="1" applyNumberFormat="0" applyAlignment="0" applyProtection="0"/>
    <xf numFmtId="0" fontId="15" fillId="8" borderId="1" applyNumberFormat="0" applyAlignment="0" applyProtection="0"/>
    <xf numFmtId="0" fontId="16" fillId="24" borderId="2" applyNumberFormat="0" applyAlignment="0" applyProtection="0"/>
    <xf numFmtId="0" fontId="17" fillId="0" borderId="3" applyNumberFormat="0" applyFill="0" applyAlignment="0" applyProtection="0"/>
    <xf numFmtId="0" fontId="18" fillId="0" borderId="3" applyNumberFormat="0" applyFill="0" applyAlignment="0" applyProtection="0"/>
    <xf numFmtId="0" fontId="16" fillId="24"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5" fillId="9" borderId="4" applyNumberFormat="0" applyFont="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25" fillId="7" borderId="1" applyNumberFormat="0" applyAlignment="0" applyProtection="0"/>
    <xf numFmtId="0" fontId="26" fillId="7" borderId="1" applyNumberFormat="0" applyAlignment="0" applyProtection="0"/>
    <xf numFmtId="168" fontId="5" fillId="0" borderId="0" applyFont="0" applyFill="0" applyBorder="0" applyAlignment="0" applyProtection="0"/>
    <xf numFmtId="168" fontId="5"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12" fillId="3" borderId="0" applyNumberFormat="0" applyBorder="0" applyAlignment="0" applyProtection="0"/>
    <xf numFmtId="0" fontId="25" fillId="7" borderId="1" applyNumberFormat="0" applyAlignment="0" applyProtection="0"/>
    <xf numFmtId="0" fontId="28" fillId="3" borderId="0" applyNumberFormat="0" applyBorder="0" applyAlignment="0" applyProtection="0"/>
    <xf numFmtId="0" fontId="17" fillId="0" borderId="3" applyNumberFormat="0" applyFill="0" applyAlignment="0" applyProtection="0"/>
    <xf numFmtId="43" fontId="5" fillId="0" borderId="0" applyFont="0" applyFill="0" applyBorder="0" applyAlignment="0" applyProtection="0"/>
    <xf numFmtId="43" fontId="20" fillId="0" borderId="0" applyFont="0" applyFill="0" applyBorder="0" applyAlignment="0" applyProtection="0"/>
    <xf numFmtId="0" fontId="29" fillId="15" borderId="0" applyNumberFormat="0" applyBorder="0" applyAlignment="0" applyProtection="0"/>
    <xf numFmtId="0" fontId="30" fillId="15" borderId="0" applyNumberFormat="0" applyBorder="0" applyAlignment="0" applyProtection="0"/>
    <xf numFmtId="167" fontId="31" fillId="0" borderId="0"/>
    <xf numFmtId="0" fontId="32" fillId="0" borderId="0">
      <alignment vertical="top"/>
    </xf>
    <xf numFmtId="0" fontId="19" fillId="0" borderId="0">
      <alignment vertical="top"/>
    </xf>
    <xf numFmtId="0" fontId="19" fillId="0" borderId="0">
      <alignment vertical="top"/>
    </xf>
    <xf numFmtId="0" fontId="32" fillId="0" borderId="0">
      <alignment vertical="top"/>
    </xf>
    <xf numFmtId="0" fontId="20" fillId="0" borderId="0"/>
    <xf numFmtId="0" fontId="5" fillId="9" borderId="4" applyNumberFormat="0" applyFont="0" applyAlignment="0" applyProtection="0"/>
    <xf numFmtId="0" fontId="5" fillId="9" borderId="4" applyNumberFormat="0" applyFont="0" applyAlignment="0" applyProtection="0"/>
    <xf numFmtId="0" fontId="5" fillId="9" borderId="4" applyNumberFormat="0" applyFont="0" applyAlignment="0" applyProtection="0"/>
    <xf numFmtId="0" fontId="5" fillId="9" borderId="4" applyNumberFormat="0" applyFont="0" applyAlignment="0" applyProtection="0"/>
    <xf numFmtId="0" fontId="33" fillId="8"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0" fontId="33" fillId="8" borderId="8" applyNumberFormat="0" applyAlignment="0" applyProtection="0"/>
    <xf numFmtId="0" fontId="34" fillId="4" borderId="0" applyNumberFormat="0" applyBorder="0" applyAlignment="0" applyProtection="0"/>
    <xf numFmtId="0" fontId="35" fillId="14" borderId="8"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6"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0" fontId="37" fillId="0" borderId="0" applyNumberFormat="0" applyFill="0" applyBorder="0" applyAlignment="0" applyProtection="0"/>
    <xf numFmtId="0" fontId="42" fillId="0" borderId="11" applyNumberFormat="0" applyFill="0" applyAlignment="0" applyProtection="0"/>
    <xf numFmtId="0" fontId="43" fillId="24" borderId="2" applyNumberFormat="0" applyAlignment="0" applyProtection="0"/>
    <xf numFmtId="0" fontId="10" fillId="0" borderId="0" applyNumberFormat="0" applyFill="0" applyBorder="0" applyAlignment="0" applyProtection="0"/>
    <xf numFmtId="9" fontId="52"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9" fillId="0" borderId="0">
      <alignment vertical="top"/>
    </xf>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340">
    <xf numFmtId="0" fontId="0" fillId="0" borderId="0" xfId="0"/>
    <xf numFmtId="0" fontId="45" fillId="27" borderId="0" xfId="0" applyFont="1" applyFill="1" applyBorder="1"/>
    <xf numFmtId="0" fontId="46" fillId="27" borderId="0" xfId="0" applyFont="1" applyFill="1"/>
    <xf numFmtId="0" fontId="47" fillId="27" borderId="0" xfId="0" applyFont="1" applyFill="1"/>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43"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43" fontId="46" fillId="27" borderId="0" xfId="106" applyFont="1" applyFill="1" applyBorder="1"/>
    <xf numFmtId="43" fontId="46" fillId="27" borderId="0" xfId="106" applyFont="1" applyFill="1"/>
    <xf numFmtId="166" fontId="5" fillId="27" borderId="0" xfId="0" applyNumberFormat="1" applyFont="1" applyFill="1" applyBorder="1" applyAlignment="1">
      <alignment horizontal="left"/>
    </xf>
    <xf numFmtId="166" fontId="5" fillId="27" borderId="0" xfId="0" applyNumberFormat="1" applyFont="1" applyFill="1" applyBorder="1" applyAlignment="1">
      <alignment horizontal="center"/>
    </xf>
    <xf numFmtId="43" fontId="47" fillId="27" borderId="0" xfId="106" applyFont="1" applyFill="1"/>
    <xf numFmtId="0" fontId="5" fillId="27" borderId="0" xfId="0" applyFont="1" applyFill="1" applyBorder="1" applyAlignment="1">
      <alignment horizontal="left"/>
    </xf>
    <xf numFmtId="0" fontId="5"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43" fontId="51" fillId="27" borderId="0" xfId="106" applyFont="1" applyFill="1"/>
    <xf numFmtId="0" fontId="0" fillId="0" borderId="0" xfId="0" applyAlignment="1">
      <alignment horizontal="left"/>
    </xf>
    <xf numFmtId="166" fontId="0" fillId="0" borderId="0" xfId="0" applyNumberFormat="1" applyAlignment="1">
      <alignment horizontal="left"/>
    </xf>
    <xf numFmtId="43" fontId="5" fillId="0" borderId="0" xfId="106"/>
    <xf numFmtId="0" fontId="53" fillId="0" borderId="0" xfId="0" applyFont="1"/>
    <xf numFmtId="0" fontId="54" fillId="30" borderId="0" xfId="0" applyFont="1" applyFill="1" applyAlignment="1">
      <alignment horizontal="center" vertical="center"/>
    </xf>
    <xf numFmtId="10" fontId="53" fillId="0" borderId="0" xfId="142" applyNumberFormat="1" applyFont="1" applyBorder="1" applyAlignment="1">
      <alignment horizontal="center" vertical="center"/>
    </xf>
    <xf numFmtId="0" fontId="54" fillId="30" borderId="0" xfId="0" applyFont="1" applyFill="1" applyBorder="1" applyAlignment="1">
      <alignment horizontal="center" vertical="center"/>
    </xf>
    <xf numFmtId="0" fontId="56" fillId="27" borderId="0" xfId="0" applyFont="1" applyFill="1"/>
    <xf numFmtId="0" fontId="57" fillId="27" borderId="0" xfId="0" applyFont="1" applyFill="1"/>
    <xf numFmtId="0" fontId="53" fillId="0" borderId="0" xfId="0" applyFont="1" applyAlignment="1">
      <alignment horizontal="center" vertical="center"/>
    </xf>
    <xf numFmtId="0" fontId="55" fillId="0" borderId="0" xfId="0" applyFont="1" applyAlignment="1">
      <alignment horizontal="center" vertical="center"/>
    </xf>
    <xf numFmtId="10" fontId="53" fillId="0" borderId="0" xfId="142" applyNumberFormat="1" applyFont="1" applyAlignment="1">
      <alignment horizontal="center" vertical="center"/>
    </xf>
    <xf numFmtId="170" fontId="53" fillId="0" borderId="0" xfId="106" applyNumberFormat="1" applyFont="1" applyAlignment="1">
      <alignment horizontal="center" vertical="center"/>
    </xf>
    <xf numFmtId="0" fontId="54" fillId="30" borderId="0" xfId="146" applyFont="1" applyFill="1" applyAlignment="1">
      <alignment horizontal="center"/>
    </xf>
    <xf numFmtId="0" fontId="54" fillId="30" borderId="0" xfId="147" applyFont="1" applyFill="1" applyAlignment="1">
      <alignment horizontal="center"/>
    </xf>
    <xf numFmtId="0" fontId="53" fillId="0" borderId="0" xfId="0" applyFont="1" applyBorder="1" applyAlignment="1">
      <alignment horizontal="center" vertical="center"/>
    </xf>
    <xf numFmtId="9" fontId="53" fillId="0" borderId="15" xfId="0" applyNumberFormat="1" applyFont="1" applyBorder="1" applyAlignment="1">
      <alignment horizontal="center" vertical="center"/>
    </xf>
    <xf numFmtId="14" fontId="58" fillId="30" borderId="17" xfId="146" applyNumberFormat="1" applyFont="1" applyFill="1" applyBorder="1" applyAlignment="1">
      <alignment horizontal="center"/>
    </xf>
    <xf numFmtId="14" fontId="58" fillId="30" borderId="18" xfId="146" applyNumberFormat="1" applyFont="1" applyFill="1" applyBorder="1" applyAlignment="1">
      <alignment horizontal="center"/>
    </xf>
    <xf numFmtId="0" fontId="58" fillId="0" borderId="26" xfId="0" applyFont="1" applyBorder="1" applyAlignment="1">
      <alignment horizontal="center" vertical="center"/>
    </xf>
    <xf numFmtId="9" fontId="58" fillId="0" borderId="14" xfId="0" applyNumberFormat="1" applyFont="1" applyBorder="1" applyAlignment="1">
      <alignment horizontal="center" vertical="center"/>
    </xf>
    <xf numFmtId="170" fontId="58" fillId="0" borderId="0" xfId="106" applyNumberFormat="1" applyFont="1" applyAlignment="1">
      <alignment horizontal="center" vertical="center"/>
    </xf>
    <xf numFmtId="43" fontId="59" fillId="27" borderId="0" xfId="0" applyNumberFormat="1" applyFont="1" applyFill="1"/>
    <xf numFmtId="0" fontId="59" fillId="27" borderId="0" xfId="0" applyFont="1" applyFill="1"/>
    <xf numFmtId="0" fontId="62" fillId="27" borderId="0" xfId="0" applyFont="1" applyFill="1"/>
    <xf numFmtId="0" fontId="66" fillId="27" borderId="0" xfId="0" applyFont="1" applyFill="1"/>
    <xf numFmtId="0" fontId="60" fillId="0" borderId="0" xfId="0" applyFont="1"/>
    <xf numFmtId="0" fontId="67" fillId="29" borderId="0" xfId="0" applyFont="1" applyFill="1" applyAlignment="1">
      <alignment horizontal="center" vertical="center"/>
    </xf>
    <xf numFmtId="166" fontId="67" fillId="29" borderId="0" xfId="0" applyNumberFormat="1" applyFont="1" applyFill="1" applyAlignment="1">
      <alignment horizontal="center" vertical="center"/>
    </xf>
    <xf numFmtId="43" fontId="68" fillId="29" borderId="0" xfId="0" applyNumberFormat="1" applyFont="1" applyFill="1" applyAlignment="1">
      <alignment horizontal="center" vertical="center"/>
    </xf>
    <xf numFmtId="43" fontId="67" fillId="29" borderId="0" xfId="0" applyNumberFormat="1" applyFont="1" applyFill="1" applyAlignment="1">
      <alignment horizontal="center" vertical="center"/>
    </xf>
    <xf numFmtId="169" fontId="67" fillId="29" borderId="0" xfId="0" applyNumberFormat="1" applyFont="1" applyFill="1" applyAlignment="1">
      <alignment horizontal="center" vertical="center"/>
    </xf>
    <xf numFmtId="0" fontId="60" fillId="0" borderId="0" xfId="0" applyFont="1" applyAlignment="1">
      <alignment horizontal="center" vertical="center"/>
    </xf>
    <xf numFmtId="43" fontId="60" fillId="0" borderId="0" xfId="106" applyFont="1" applyAlignment="1">
      <alignment horizontal="center" vertical="center"/>
    </xf>
    <xf numFmtId="14" fontId="3" fillId="30" borderId="19" xfId="146" applyNumberFormat="1" applyFont="1" applyFill="1" applyBorder="1" applyAlignment="1">
      <alignment horizontal="center"/>
    </xf>
    <xf numFmtId="14" fontId="3" fillId="30" borderId="20" xfId="146" applyNumberFormat="1" applyFont="1" applyFill="1" applyBorder="1" applyAlignment="1">
      <alignment horizontal="center"/>
    </xf>
    <xf numFmtId="0" fontId="67" fillId="29" borderId="0" xfId="0" applyFont="1" applyFill="1" applyBorder="1" applyAlignment="1">
      <alignment horizontal="center" vertical="center"/>
    </xf>
    <xf numFmtId="0" fontId="64" fillId="0" borderId="0" xfId="0" applyFont="1" applyAlignment="1">
      <alignment horizontal="center" vertical="center"/>
    </xf>
    <xf numFmtId="166" fontId="60" fillId="0" borderId="0" xfId="0" applyNumberFormat="1" applyFont="1"/>
    <xf numFmtId="43"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43" fontId="60" fillId="0" borderId="0" xfId="0" applyNumberFormat="1" applyFont="1" applyAlignment="1">
      <alignment horizontal="center"/>
    </xf>
    <xf numFmtId="43" fontId="61" fillId="27" borderId="0" xfId="0" applyNumberFormat="1" applyFont="1" applyFill="1" applyBorder="1" applyAlignment="1">
      <alignment horizontal="center" vertical="center"/>
    </xf>
    <xf numFmtId="43" fontId="62" fillId="27" borderId="0" xfId="0" applyNumberFormat="1" applyFont="1" applyFill="1" applyAlignment="1"/>
    <xf numFmtId="43" fontId="56" fillId="27" borderId="0" xfId="0" applyNumberFormat="1" applyFont="1" applyFill="1"/>
    <xf numFmtId="43" fontId="56" fillId="27" borderId="0" xfId="0" applyNumberFormat="1" applyFont="1" applyFill="1" applyAlignment="1"/>
    <xf numFmtId="43" fontId="53" fillId="27" borderId="0" xfId="0" applyNumberFormat="1" applyFont="1" applyFill="1" applyBorder="1" applyAlignment="1">
      <alignment horizontal="center" vertical="center"/>
    </xf>
    <xf numFmtId="43" fontId="53" fillId="0" borderId="0" xfId="106" applyFont="1" applyAlignment="1">
      <alignment horizontal="center" vertical="center"/>
    </xf>
    <xf numFmtId="0" fontId="53" fillId="29" borderId="0" xfId="0" applyFont="1" applyFill="1" applyAlignment="1">
      <alignment horizontal="center" vertical="center"/>
    </xf>
    <xf numFmtId="166" fontId="53" fillId="29" borderId="0" xfId="0" applyNumberFormat="1" applyFont="1" applyFill="1" applyAlignment="1">
      <alignment horizontal="center" vertical="center"/>
    </xf>
    <xf numFmtId="43" fontId="69" fillId="29" borderId="0" xfId="0" applyNumberFormat="1" applyFont="1" applyFill="1" applyAlignment="1">
      <alignment horizontal="center" vertical="center"/>
    </xf>
    <xf numFmtId="43" fontId="53" fillId="29" borderId="0" xfId="0" applyNumberFormat="1" applyFont="1" applyFill="1" applyAlignment="1">
      <alignment horizontal="center" vertical="center"/>
    </xf>
    <xf numFmtId="169" fontId="53" fillId="29" borderId="0" xfId="0" applyNumberFormat="1" applyFont="1" applyFill="1" applyAlignment="1">
      <alignment horizontal="center" vertical="center"/>
    </xf>
    <xf numFmtId="0" fontId="53" fillId="29" borderId="0" xfId="0" applyFont="1" applyFill="1" applyBorder="1" applyAlignment="1">
      <alignment horizontal="center" vertical="center"/>
    </xf>
    <xf numFmtId="43" fontId="55" fillId="27" borderId="0" xfId="0" applyNumberFormat="1" applyFont="1" applyFill="1" applyBorder="1" applyAlignment="1">
      <alignment horizontal="center" vertical="center"/>
    </xf>
    <xf numFmtId="43" fontId="63" fillId="31" borderId="27" xfId="0" applyNumberFormat="1" applyFont="1" applyFill="1" applyBorder="1" applyAlignment="1">
      <alignment horizontal="center" vertical="center"/>
    </xf>
    <xf numFmtId="43" fontId="63" fillId="31" borderId="35" xfId="0" applyNumberFormat="1" applyFont="1" applyFill="1" applyBorder="1" applyAlignment="1">
      <alignment horizontal="center" vertical="center"/>
    </xf>
    <xf numFmtId="43" fontId="63" fillId="31" borderId="36" xfId="0" applyNumberFormat="1" applyFont="1" applyFill="1" applyBorder="1" applyAlignment="1">
      <alignment horizontal="center" vertical="center"/>
    </xf>
    <xf numFmtId="43" fontId="63" fillId="31" borderId="37" xfId="0" applyNumberFormat="1" applyFont="1" applyFill="1" applyBorder="1" applyAlignment="1">
      <alignment horizontal="center" vertical="center"/>
    </xf>
    <xf numFmtId="43" fontId="63" fillId="31" borderId="28" xfId="0" applyNumberFormat="1" applyFont="1" applyFill="1" applyBorder="1" applyAlignment="1">
      <alignment horizontal="center" vertical="center"/>
    </xf>
    <xf numFmtId="43" fontId="63" fillId="31" borderId="38" xfId="0" applyNumberFormat="1" applyFont="1" applyFill="1" applyBorder="1" applyAlignment="1">
      <alignment horizontal="center" vertical="center"/>
    </xf>
    <xf numFmtId="165" fontId="53" fillId="0" borderId="0" xfId="0" applyNumberFormat="1" applyFont="1" applyAlignment="1">
      <alignment horizontal="center" vertical="center"/>
    </xf>
    <xf numFmtId="0" fontId="73" fillId="27" borderId="0" xfId="0" applyFont="1" applyFill="1"/>
    <xf numFmtId="172" fontId="63" fillId="31" borderId="28" xfId="0" applyNumberFormat="1" applyFont="1" applyFill="1" applyBorder="1" applyAlignment="1">
      <alignment horizontal="center" vertical="center"/>
    </xf>
    <xf numFmtId="172" fontId="63" fillId="31" borderId="38" xfId="0" applyNumberFormat="1" applyFont="1" applyFill="1" applyBorder="1" applyAlignment="1">
      <alignment horizontal="center" vertical="center"/>
    </xf>
    <xf numFmtId="172" fontId="62" fillId="27" borderId="0" xfId="0" applyNumberFormat="1" applyFont="1" applyFill="1"/>
    <xf numFmtId="172" fontId="63" fillId="31" borderId="29" xfId="0" applyNumberFormat="1" applyFont="1" applyFill="1" applyBorder="1" applyAlignment="1">
      <alignment horizontal="center" vertical="center"/>
    </xf>
    <xf numFmtId="172" fontId="63" fillId="31" borderId="30" xfId="0" applyNumberFormat="1" applyFont="1" applyFill="1" applyBorder="1" applyAlignment="1">
      <alignment horizontal="center" vertical="center"/>
    </xf>
    <xf numFmtId="172" fontId="63" fillId="31" borderId="31" xfId="0" applyNumberFormat="1" applyFont="1" applyFill="1" applyBorder="1" applyAlignment="1">
      <alignment horizontal="center" vertical="center"/>
    </xf>
    <xf numFmtId="172" fontId="63" fillId="31" borderId="32" xfId="0" applyNumberFormat="1" applyFont="1" applyFill="1" applyBorder="1" applyAlignment="1">
      <alignment horizontal="center" vertical="center"/>
    </xf>
    <xf numFmtId="172" fontId="63" fillId="31" borderId="33" xfId="0" applyNumberFormat="1" applyFont="1" applyFill="1" applyBorder="1" applyAlignment="1">
      <alignment horizontal="center" vertical="center"/>
    </xf>
    <xf numFmtId="172" fontId="63" fillId="31" borderId="34" xfId="0" applyNumberFormat="1" applyFont="1" applyFill="1" applyBorder="1" applyAlignment="1">
      <alignment horizontal="center" vertical="center"/>
    </xf>
    <xf numFmtId="172" fontId="0" fillId="0" borderId="0" xfId="106" applyNumberFormat="1" applyFont="1" applyAlignment="1">
      <alignment horizontal="center" vertical="center"/>
    </xf>
    <xf numFmtId="0" fontId="55" fillId="32" borderId="0" xfId="0" applyFont="1" applyFill="1" applyAlignment="1">
      <alignment horizontal="center" vertical="center"/>
    </xf>
    <xf numFmtId="0" fontId="55" fillId="33" borderId="0" xfId="0" applyFont="1" applyFill="1" applyAlignment="1">
      <alignment horizontal="center" vertical="center"/>
    </xf>
    <xf numFmtId="0" fontId="45" fillId="27" borderId="0" xfId="154" applyFont="1" applyFill="1" applyBorder="1"/>
    <xf numFmtId="0" fontId="50" fillId="27" borderId="0" xfId="154" applyFont="1" applyFill="1" applyBorder="1"/>
    <xf numFmtId="0" fontId="50" fillId="27" borderId="0" xfId="154" applyFont="1" applyFill="1" applyBorder="1" applyAlignment="1">
      <alignment horizontal="center"/>
    </xf>
    <xf numFmtId="166" fontId="50" fillId="27" borderId="0" xfId="154" applyNumberFormat="1" applyFont="1" applyFill="1" applyBorder="1"/>
    <xf numFmtId="43" fontId="50" fillId="27" borderId="0" xfId="154" applyNumberFormat="1" applyFont="1" applyFill="1" applyBorder="1"/>
    <xf numFmtId="169" fontId="50" fillId="27" borderId="0" xfId="154" applyNumberFormat="1" applyFont="1" applyFill="1" applyBorder="1" applyAlignment="1">
      <alignment horizontal="center"/>
    </xf>
    <xf numFmtId="43" fontId="46" fillId="27" borderId="0" xfId="154" applyNumberFormat="1" applyFont="1" applyFill="1"/>
    <xf numFmtId="0" fontId="46" fillId="27" borderId="0" xfId="154" applyFont="1" applyFill="1"/>
    <xf numFmtId="166" fontId="5" fillId="27" borderId="0" xfId="154" applyNumberFormat="1" applyFont="1" applyFill="1" applyBorder="1" applyAlignment="1">
      <alignment horizontal="left"/>
    </xf>
    <xf numFmtId="166" fontId="5" fillId="27" borderId="0" xfId="154" applyNumberFormat="1" applyFont="1" applyFill="1" applyBorder="1" applyAlignment="1">
      <alignment horizontal="center"/>
    </xf>
    <xf numFmtId="166" fontId="74" fillId="27" borderId="0" xfId="154" applyNumberFormat="1" applyFont="1" applyFill="1" applyBorder="1"/>
    <xf numFmtId="0" fontId="74" fillId="27" borderId="0" xfId="154" applyFont="1" applyFill="1" applyBorder="1"/>
    <xf numFmtId="43" fontId="74" fillId="27" borderId="0" xfId="154" applyNumberFormat="1" applyFont="1" applyFill="1" applyBorder="1"/>
    <xf numFmtId="169" fontId="74" fillId="27" borderId="0" xfId="154" applyNumberFormat="1" applyFont="1" applyFill="1" applyBorder="1" applyAlignment="1">
      <alignment horizontal="center"/>
    </xf>
    <xf numFmtId="0" fontId="75" fillId="27" borderId="0" xfId="154" applyFont="1" applyFill="1" applyBorder="1"/>
    <xf numFmtId="43" fontId="47" fillId="27" borderId="0" xfId="154" applyNumberFormat="1" applyFont="1" applyFill="1"/>
    <xf numFmtId="0" fontId="47" fillId="27" borderId="0" xfId="154" applyFont="1" applyFill="1"/>
    <xf numFmtId="0" fontId="5" fillId="27" borderId="0" xfId="154" applyFont="1" applyFill="1" applyBorder="1" applyAlignment="1"/>
    <xf numFmtId="0" fontId="5" fillId="27" borderId="0" xfId="154" applyFont="1" applyFill="1" applyBorder="1" applyAlignment="1">
      <alignment horizontal="center"/>
    </xf>
    <xf numFmtId="0" fontId="5" fillId="27" borderId="0" xfId="154" applyFont="1" applyFill="1" applyBorder="1" applyAlignment="1">
      <alignment horizontal="left"/>
    </xf>
    <xf numFmtId="0" fontId="44" fillId="29" borderId="0" xfId="154" applyFont="1" applyFill="1" applyAlignment="1">
      <alignment horizontal="center"/>
    </xf>
    <xf numFmtId="166" fontId="44" fillId="29" borderId="0" xfId="154" applyNumberFormat="1" applyFont="1" applyFill="1" applyAlignment="1">
      <alignment horizontal="center"/>
    </xf>
    <xf numFmtId="43" fontId="44" fillId="29" borderId="0" xfId="154" applyNumberFormat="1" applyFont="1" applyFill="1" applyAlignment="1">
      <alignment horizontal="center"/>
    </xf>
    <xf numFmtId="169" fontId="44" fillId="29" borderId="0" xfId="154" applyNumberFormat="1" applyFont="1" applyFill="1" applyAlignment="1">
      <alignment horizontal="center"/>
    </xf>
    <xf numFmtId="0" fontId="5" fillId="0" borderId="0" xfId="154"/>
    <xf numFmtId="0" fontId="44" fillId="29" borderId="0" xfId="154" applyFont="1" applyFill="1" applyAlignment="1">
      <alignment horizontal="center" vertical="center"/>
    </xf>
    <xf numFmtId="166" fontId="44" fillId="29" borderId="0" xfId="154" applyNumberFormat="1" applyFont="1" applyFill="1" applyAlignment="1">
      <alignment horizontal="center" vertical="center"/>
    </xf>
    <xf numFmtId="169" fontId="44" fillId="29" borderId="0" xfId="154" applyNumberFormat="1" applyFont="1" applyFill="1" applyAlignment="1">
      <alignment horizontal="center" vertical="center"/>
    </xf>
    <xf numFmtId="0" fontId="44" fillId="29" borderId="25" xfId="154" applyFont="1" applyFill="1" applyBorder="1" applyAlignment="1">
      <alignment horizontal="center" vertical="center"/>
    </xf>
    <xf numFmtId="166" fontId="44" fillId="29" borderId="25" xfId="154" applyNumberFormat="1" applyFont="1" applyFill="1" applyBorder="1" applyAlignment="1">
      <alignment horizontal="center" vertical="center"/>
    </xf>
    <xf numFmtId="43" fontId="70" fillId="29" borderId="25" xfId="154" applyNumberFormat="1" applyFont="1" applyFill="1" applyBorder="1" applyAlignment="1">
      <alignment horizontal="center" vertical="center"/>
    </xf>
    <xf numFmtId="169" fontId="44" fillId="29" borderId="25" xfId="154" applyNumberFormat="1" applyFont="1" applyFill="1" applyBorder="1" applyAlignment="1">
      <alignment horizontal="center" vertical="center"/>
    </xf>
    <xf numFmtId="0" fontId="71" fillId="29" borderId="0" xfId="154" applyFont="1" applyFill="1" applyBorder="1" applyAlignment="1">
      <alignment horizontal="center" vertical="center"/>
    </xf>
    <xf numFmtId="166" fontId="71" fillId="29" borderId="0" xfId="154" applyNumberFormat="1" applyFont="1" applyFill="1" applyBorder="1" applyAlignment="1">
      <alignment horizontal="center" vertical="center"/>
    </xf>
    <xf numFmtId="43" fontId="72" fillId="29" borderId="0" xfId="154" applyNumberFormat="1" applyFont="1" applyFill="1" applyBorder="1" applyAlignment="1">
      <alignment horizontal="center" vertical="center"/>
    </xf>
    <xf numFmtId="43" fontId="71" fillId="29" borderId="0" xfId="154" applyNumberFormat="1" applyFont="1" applyFill="1" applyBorder="1" applyAlignment="1">
      <alignment horizontal="center" vertical="center"/>
    </xf>
    <xf numFmtId="169" fontId="71" fillId="29" borderId="0" xfId="154" applyNumberFormat="1" applyFont="1" applyFill="1" applyBorder="1" applyAlignment="1">
      <alignment horizontal="center" vertical="center"/>
    </xf>
    <xf numFmtId="43" fontId="72" fillId="29" borderId="12" xfId="154" applyNumberFormat="1" applyFont="1" applyFill="1" applyBorder="1" applyAlignment="1">
      <alignment horizontal="center" vertical="center"/>
    </xf>
    <xf numFmtId="0" fontId="71" fillId="29" borderId="12" xfId="154" applyFont="1" applyFill="1" applyBorder="1" applyAlignment="1">
      <alignment horizontal="center" vertical="center"/>
    </xf>
    <xf numFmtId="43" fontId="71" fillId="29" borderId="12" xfId="154" applyNumberFormat="1" applyFont="1" applyFill="1" applyBorder="1" applyAlignment="1">
      <alignment horizontal="center" vertical="center"/>
    </xf>
    <xf numFmtId="169" fontId="71" fillId="29" borderId="12" xfId="154" applyNumberFormat="1" applyFont="1" applyFill="1" applyBorder="1" applyAlignment="1">
      <alignment horizontal="center" vertical="center"/>
    </xf>
    <xf numFmtId="0" fontId="71" fillId="29" borderId="0" xfId="154" applyFont="1" applyFill="1" applyAlignment="1">
      <alignment horizontal="center" vertical="center"/>
    </xf>
    <xf numFmtId="166" fontId="71" fillId="29" borderId="0" xfId="154" applyNumberFormat="1" applyFont="1" applyFill="1" applyAlignment="1">
      <alignment horizontal="center" vertical="center"/>
    </xf>
    <xf numFmtId="43" fontId="71" fillId="29" borderId="0" xfId="154" applyNumberFormat="1" applyFont="1" applyFill="1" applyAlignment="1">
      <alignment horizontal="center" vertical="center"/>
    </xf>
    <xf numFmtId="169" fontId="71" fillId="29" borderId="0" xfId="154" applyNumberFormat="1" applyFont="1" applyFill="1" applyAlignment="1">
      <alignment horizontal="center" vertical="center"/>
    </xf>
    <xf numFmtId="166" fontId="5" fillId="0" borderId="0" xfId="154" applyNumberFormat="1"/>
    <xf numFmtId="43" fontId="5" fillId="0" borderId="0" xfId="154" applyNumberFormat="1"/>
    <xf numFmtId="169" fontId="5" fillId="0" borderId="0" xfId="154" applyNumberFormat="1"/>
    <xf numFmtId="0" fontId="50" fillId="27" borderId="0" xfId="154" applyFont="1" applyFill="1" applyBorder="1" applyAlignment="1">
      <alignment horizontal="left"/>
    </xf>
    <xf numFmtId="166" fontId="46" fillId="27" borderId="0" xfId="154" applyNumberFormat="1" applyFont="1" applyFill="1"/>
    <xf numFmtId="0" fontId="46" fillId="27" borderId="0" xfId="154" applyFont="1" applyFill="1" applyAlignment="1">
      <alignment horizontal="center" vertical="center"/>
    </xf>
    <xf numFmtId="171" fontId="46" fillId="27" borderId="0" xfId="154" applyNumberFormat="1" applyFont="1" applyFill="1" applyAlignment="1">
      <alignment horizontal="center" vertical="center"/>
    </xf>
    <xf numFmtId="43" fontId="50" fillId="27" borderId="0" xfId="106" applyNumberFormat="1" applyFont="1" applyFill="1" applyBorder="1"/>
    <xf numFmtId="10" fontId="46" fillId="27" borderId="0" xfId="154" applyNumberFormat="1" applyFont="1" applyFill="1"/>
    <xf numFmtId="43" fontId="46" fillId="27" borderId="0" xfId="106" applyNumberFormat="1" applyFont="1" applyFill="1" applyBorder="1"/>
    <xf numFmtId="43" fontId="46" fillId="27" borderId="0" xfId="106" applyNumberFormat="1" applyFont="1" applyFill="1"/>
    <xf numFmtId="166" fontId="5" fillId="27" borderId="0" xfId="154" applyNumberFormat="1" applyFont="1" applyFill="1" applyBorder="1" applyAlignment="1">
      <alignment horizontal="left"/>
    </xf>
    <xf numFmtId="166" fontId="47" fillId="27" borderId="0" xfId="154" applyNumberFormat="1" applyFont="1" applyFill="1"/>
    <xf numFmtId="0" fontId="47" fillId="27" borderId="0" xfId="154" applyFont="1" applyFill="1" applyAlignment="1">
      <alignment horizontal="center" vertical="center"/>
    </xf>
    <xf numFmtId="171" fontId="47" fillId="27" borderId="0" xfId="154" applyNumberFormat="1" applyFont="1" applyFill="1" applyAlignment="1">
      <alignment horizontal="center" vertical="center"/>
    </xf>
    <xf numFmtId="43" fontId="74" fillId="27" borderId="0" xfId="106" applyNumberFormat="1" applyFont="1" applyFill="1" applyBorder="1"/>
    <xf numFmtId="10" fontId="47" fillId="27" borderId="0" xfId="154" applyNumberFormat="1" applyFont="1" applyFill="1"/>
    <xf numFmtId="43" fontId="47" fillId="27" borderId="0" xfId="106" applyNumberFormat="1" applyFont="1" applyFill="1"/>
    <xf numFmtId="166" fontId="74" fillId="27" borderId="0" xfId="154" applyNumberFormat="1" applyFont="1" applyFill="1" applyBorder="1" applyAlignment="1">
      <alignment horizontal="center" vertical="center"/>
    </xf>
    <xf numFmtId="171" fontId="74" fillId="27" borderId="0" xfId="154" applyNumberFormat="1" applyFont="1" applyFill="1" applyBorder="1" applyAlignment="1">
      <alignment horizontal="center" vertical="center"/>
    </xf>
    <xf numFmtId="0" fontId="74" fillId="27" borderId="0" xfId="154" applyFont="1" applyFill="1" applyBorder="1" applyAlignment="1">
      <alignment horizontal="center"/>
    </xf>
    <xf numFmtId="10" fontId="47" fillId="27" borderId="0" xfId="157" applyNumberFormat="1" applyFont="1" applyFill="1"/>
    <xf numFmtId="10" fontId="79" fillId="27" borderId="0" xfId="157" applyNumberFormat="1" applyFont="1" applyFill="1"/>
    <xf numFmtId="43" fontId="77" fillId="28" borderId="16" xfId="106" applyNumberFormat="1" applyFont="1" applyFill="1" applyBorder="1" applyAlignment="1">
      <alignment horizontal="center"/>
    </xf>
    <xf numFmtId="171" fontId="44" fillId="29" borderId="0" xfId="154" applyNumberFormat="1" applyFont="1" applyFill="1" applyAlignment="1">
      <alignment horizontal="center"/>
    </xf>
    <xf numFmtId="10" fontId="44" fillId="29" borderId="0" xfId="154" applyNumberFormat="1" applyFont="1" applyFill="1" applyAlignment="1">
      <alignment horizontal="center"/>
    </xf>
    <xf numFmtId="43" fontId="44" fillId="0" borderId="0" xfId="154" applyNumberFormat="1" applyFont="1"/>
    <xf numFmtId="171" fontId="5" fillId="0" borderId="0" xfId="154" applyNumberFormat="1"/>
    <xf numFmtId="10" fontId="5" fillId="0" borderId="0" xfId="154" applyNumberFormat="1"/>
    <xf numFmtId="173" fontId="60" fillId="0" borderId="0" xfId="142" applyNumberFormat="1" applyFont="1" applyAlignment="1">
      <alignment horizontal="center" vertical="center"/>
    </xf>
    <xf numFmtId="0" fontId="2" fillId="0" borderId="0" xfId="0" applyFont="1" applyBorder="1" applyAlignment="1">
      <alignment horizontal="center" vertical="center"/>
    </xf>
    <xf numFmtId="10" fontId="2" fillId="0" borderId="0" xfId="142" applyNumberFormat="1" applyFont="1" applyBorder="1" applyAlignment="1">
      <alignment horizontal="center" vertical="center"/>
    </xf>
    <xf numFmtId="9" fontId="2" fillId="0" borderId="15" xfId="0" applyNumberFormat="1" applyFont="1" applyBorder="1" applyAlignment="1">
      <alignment horizontal="center" vertical="center"/>
    </xf>
    <xf numFmtId="170" fontId="2" fillId="0" borderId="0" xfId="106" applyNumberFormat="1" applyFont="1" applyAlignment="1">
      <alignment horizontal="center" vertical="center"/>
    </xf>
    <xf numFmtId="0" fontId="5" fillId="27" borderId="0" xfId="154" applyFont="1" applyFill="1" applyBorder="1" applyAlignment="1">
      <alignment horizontal="left"/>
    </xf>
    <xf numFmtId="43" fontId="70" fillId="29" borderId="0" xfId="154" applyNumberFormat="1" applyFont="1" applyFill="1" applyAlignment="1">
      <alignment horizontal="center" vertical="center"/>
    </xf>
    <xf numFmtId="43" fontId="44" fillId="29" borderId="0" xfId="154" applyNumberFormat="1" applyFont="1" applyFill="1" applyAlignment="1">
      <alignment horizontal="center" vertical="center"/>
    </xf>
    <xf numFmtId="43" fontId="44" fillId="29" borderId="25" xfId="154" applyNumberFormat="1" applyFont="1" applyFill="1" applyBorder="1" applyAlignment="1">
      <alignment horizontal="center" vertical="center"/>
    </xf>
    <xf numFmtId="0" fontId="54" fillId="30" borderId="0" xfId="0" applyFont="1" applyFill="1" applyAlignment="1">
      <alignment horizontal="center" vertical="center"/>
    </xf>
    <xf numFmtId="0" fontId="55" fillId="28" borderId="14" xfId="0" applyFont="1" applyFill="1" applyBorder="1" applyAlignment="1">
      <alignment horizontal="center" vertical="center"/>
    </xf>
    <xf numFmtId="0" fontId="55" fillId="28" borderId="15" xfId="0" applyFont="1" applyFill="1" applyBorder="1" applyAlignment="1">
      <alignment horizontal="center" vertical="center"/>
    </xf>
    <xf numFmtId="0" fontId="55" fillId="28" borderId="16" xfId="0" applyFont="1" applyFill="1" applyBorder="1" applyAlignment="1">
      <alignment horizontal="center" vertical="center"/>
    </xf>
    <xf numFmtId="43" fontId="67" fillId="29" borderId="0" xfId="0" applyNumberFormat="1" applyFont="1" applyFill="1" applyAlignment="1">
      <alignment horizontal="center" vertical="center"/>
    </xf>
    <xf numFmtId="43" fontId="71" fillId="28" borderId="23" xfId="106" applyFont="1" applyFill="1" applyBorder="1" applyAlignment="1">
      <alignment horizontal="center" vertical="center"/>
    </xf>
    <xf numFmtId="43" fontId="71" fillId="28" borderId="12" xfId="106" applyFont="1" applyFill="1" applyBorder="1" applyAlignment="1">
      <alignment horizontal="center" vertical="center"/>
    </xf>
    <xf numFmtId="43" fontId="71" fillId="28" borderId="24" xfId="106" applyFont="1" applyFill="1" applyBorder="1" applyAlignment="1">
      <alignment horizontal="center" vertical="center"/>
    </xf>
    <xf numFmtId="43" fontId="77" fillId="28" borderId="23" xfId="106" applyFont="1" applyFill="1" applyBorder="1" applyAlignment="1">
      <alignment horizontal="center"/>
    </xf>
    <xf numFmtId="43" fontId="77" fillId="28" borderId="24" xfId="106" applyFont="1" applyFill="1" applyBorder="1" applyAlignment="1">
      <alignment horizontal="center"/>
    </xf>
    <xf numFmtId="0" fontId="5" fillId="27" borderId="0" xfId="154" applyFont="1" applyFill="1" applyBorder="1" applyAlignment="1">
      <alignment horizontal="left"/>
    </xf>
    <xf numFmtId="43" fontId="78" fillId="27" borderId="0" xfId="106" applyFont="1" applyFill="1" applyAlignment="1">
      <alignment horizontal="right" vertical="center"/>
    </xf>
    <xf numFmtId="43" fontId="78" fillId="27" borderId="25" xfId="106" applyFont="1" applyFill="1" applyBorder="1" applyAlignment="1">
      <alignment horizontal="right" vertical="center"/>
    </xf>
    <xf numFmtId="0" fontId="71" fillId="28" borderId="14" xfId="154" applyFont="1" applyFill="1" applyBorder="1" applyAlignment="1">
      <alignment horizontal="center" vertical="center" wrapText="1"/>
    </xf>
    <xf numFmtId="0" fontId="71" fillId="28" borderId="15" xfId="154" applyFont="1" applyFill="1" applyBorder="1" applyAlignment="1">
      <alignment horizontal="center" vertical="center" wrapText="1"/>
    </xf>
    <xf numFmtId="0" fontId="71" fillId="28" borderId="16" xfId="154" applyFont="1" applyFill="1" applyBorder="1" applyAlignment="1">
      <alignment horizontal="center" vertical="center" wrapText="1"/>
    </xf>
    <xf numFmtId="0" fontId="71" fillId="28" borderId="13" xfId="154" applyFont="1" applyFill="1" applyBorder="1" applyAlignment="1">
      <alignment horizontal="center" vertical="center"/>
    </xf>
    <xf numFmtId="0" fontId="71" fillId="28" borderId="14" xfId="154" applyFont="1" applyFill="1" applyBorder="1" applyAlignment="1">
      <alignment horizontal="center" vertical="center"/>
    </xf>
    <xf numFmtId="0" fontId="71" fillId="28" borderId="15" xfId="154" applyFont="1" applyFill="1" applyBorder="1" applyAlignment="1">
      <alignment horizontal="center" vertical="center"/>
    </xf>
    <xf numFmtId="0" fontId="71" fillId="28" borderId="16" xfId="154" applyFont="1" applyFill="1" applyBorder="1" applyAlignment="1">
      <alignment horizontal="center" vertical="center"/>
    </xf>
    <xf numFmtId="166" fontId="71" fillId="28" borderId="14" xfId="154" applyNumberFormat="1" applyFont="1" applyFill="1" applyBorder="1" applyAlignment="1">
      <alignment horizontal="center" vertical="center"/>
    </xf>
    <xf numFmtId="166" fontId="71" fillId="28" borderId="15" xfId="154" applyNumberFormat="1" applyFont="1" applyFill="1" applyBorder="1" applyAlignment="1">
      <alignment horizontal="center" vertical="center"/>
    </xf>
    <xf numFmtId="166" fontId="71" fillId="28" borderId="16" xfId="154" applyNumberFormat="1" applyFont="1" applyFill="1" applyBorder="1" applyAlignment="1">
      <alignment horizontal="center" vertical="center"/>
    </xf>
    <xf numFmtId="0" fontId="71" fillId="28" borderId="17" xfId="154" applyFont="1" applyFill="1" applyBorder="1" applyAlignment="1">
      <alignment horizontal="center" vertical="center"/>
    </xf>
    <xf numFmtId="0" fontId="71" fillId="28" borderId="18" xfId="154" applyFont="1" applyFill="1" applyBorder="1" applyAlignment="1">
      <alignment horizontal="center" vertical="center"/>
    </xf>
    <xf numFmtId="0" fontId="71" fillId="28" borderId="19" xfId="154" applyFont="1" applyFill="1" applyBorder="1" applyAlignment="1">
      <alignment horizontal="center" vertical="center"/>
    </xf>
    <xf numFmtId="0" fontId="71" fillId="28" borderId="20" xfId="154" applyFont="1" applyFill="1" applyBorder="1" applyAlignment="1">
      <alignment horizontal="center" vertical="center"/>
    </xf>
    <xf numFmtId="0" fontId="71" fillId="28" borderId="21" xfId="154" applyFont="1" applyFill="1" applyBorder="1" applyAlignment="1">
      <alignment horizontal="center" vertical="center"/>
    </xf>
    <xf numFmtId="0" fontId="71" fillId="28" borderId="22" xfId="154" applyFont="1" applyFill="1" applyBorder="1" applyAlignment="1">
      <alignment horizontal="center" vertical="center"/>
    </xf>
    <xf numFmtId="0" fontId="71" fillId="28" borderId="12" xfId="154" applyFont="1" applyFill="1" applyBorder="1" applyAlignment="1">
      <alignment horizontal="center" vertical="center"/>
    </xf>
    <xf numFmtId="0" fontId="71" fillId="28" borderId="24" xfId="154" applyFont="1" applyFill="1" applyBorder="1" applyAlignment="1">
      <alignment horizontal="center" vertical="center"/>
    </xf>
    <xf numFmtId="43" fontId="70" fillId="29" borderId="0" xfId="154" applyNumberFormat="1" applyFont="1" applyFill="1" applyAlignment="1">
      <alignment horizontal="center" vertical="center"/>
    </xf>
    <xf numFmtId="43" fontId="44" fillId="29" borderId="0" xfId="154" applyNumberFormat="1" applyFont="1" applyFill="1" applyAlignment="1">
      <alignment horizontal="center" vertical="center"/>
    </xf>
    <xf numFmtId="43" fontId="44" fillId="29" borderId="25" xfId="154" applyNumberFormat="1" applyFont="1" applyFill="1" applyBorder="1" applyAlignment="1">
      <alignment horizontal="center" vertical="center"/>
    </xf>
    <xf numFmtId="0" fontId="65"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5" fillId="27" borderId="0" xfId="0" applyNumberFormat="1" applyFont="1" applyFill="1" applyBorder="1" applyAlignment="1">
      <alignment horizontal="left"/>
    </xf>
    <xf numFmtId="0" fontId="5" fillId="27" borderId="0" xfId="0" applyFont="1" applyFill="1" applyBorder="1" applyAlignment="1">
      <alignment horizontal="left"/>
    </xf>
    <xf numFmtId="10" fontId="1" fillId="0" borderId="20" xfId="157" applyNumberFormat="1" applyFont="1" applyBorder="1" applyAlignment="1">
      <alignment horizontal="center" vertical="center"/>
    </xf>
    <xf numFmtId="43" fontId="50" fillId="27" borderId="0" xfId="154" applyNumberFormat="1" applyFont="1" applyFill="1" applyBorder="1" applyAlignment="1">
      <alignment horizontal="center"/>
    </xf>
    <xf numFmtId="0" fontId="46" fillId="27" borderId="0" xfId="154" applyFont="1" applyFill="1" applyBorder="1"/>
    <xf numFmtId="169" fontId="46" fillId="27" borderId="0" xfId="154" applyNumberFormat="1" applyFont="1" applyFill="1" applyBorder="1"/>
    <xf numFmtId="43" fontId="74" fillId="27" borderId="0" xfId="154" applyNumberFormat="1" applyFont="1" applyFill="1" applyBorder="1" applyAlignment="1">
      <alignment horizontal="center"/>
    </xf>
    <xf numFmtId="169" fontId="47" fillId="27" borderId="0" xfId="154" applyNumberFormat="1" applyFont="1" applyFill="1"/>
    <xf numFmtId="43" fontId="80" fillId="27" borderId="0" xfId="154" applyNumberFormat="1" applyFont="1" applyFill="1"/>
    <xf numFmtId="0" fontId="76" fillId="27" borderId="0" xfId="154" applyFont="1" applyFill="1"/>
    <xf numFmtId="0" fontId="71" fillId="28" borderId="23" xfId="154" applyFont="1" applyFill="1" applyBorder="1" applyAlignment="1">
      <alignment horizontal="center" vertical="center"/>
    </xf>
    <xf numFmtId="0" fontId="48" fillId="27" borderId="0" xfId="154" applyFont="1" applyFill="1"/>
    <xf numFmtId="169" fontId="71" fillId="28" borderId="14" xfId="154" applyNumberFormat="1" applyFont="1" applyFill="1" applyBorder="1" applyAlignment="1">
      <alignment horizontal="center" vertical="center" wrapText="1"/>
    </xf>
    <xf numFmtId="169" fontId="71" fillId="28" borderId="16" xfId="154" applyNumberFormat="1" applyFont="1" applyFill="1" applyBorder="1" applyAlignment="1">
      <alignment horizontal="center" vertical="center" wrapText="1"/>
    </xf>
    <xf numFmtId="0" fontId="77" fillId="28" borderId="23" xfId="154" applyFont="1" applyFill="1" applyBorder="1" applyAlignment="1">
      <alignment horizontal="center"/>
    </xf>
    <xf numFmtId="0" fontId="77" fillId="28" borderId="24" xfId="154" applyFont="1" applyFill="1" applyBorder="1" applyAlignment="1">
      <alignment horizontal="center"/>
    </xf>
    <xf numFmtId="43" fontId="77" fillId="28" borderId="13" xfId="154" applyNumberFormat="1" applyFont="1" applyFill="1" applyBorder="1" applyAlignment="1">
      <alignment horizontal="center"/>
    </xf>
    <xf numFmtId="0" fontId="5" fillId="0" borderId="0" xfId="154" applyAlignment="1">
      <alignment horizontal="center" vertical="center"/>
    </xf>
    <xf numFmtId="0" fontId="81" fillId="0" borderId="0" xfId="154" applyFont="1" applyAlignment="1">
      <alignment horizontal="center" vertical="center"/>
    </xf>
    <xf numFmtId="0" fontId="5" fillId="0" borderId="0" xfId="154" applyAlignment="1">
      <alignment horizontal="center"/>
    </xf>
    <xf numFmtId="169" fontId="5" fillId="0" borderId="0" xfId="154" applyNumberFormat="1" applyAlignment="1">
      <alignment horizontal="center"/>
    </xf>
    <xf numFmtId="43" fontId="5" fillId="0" borderId="0" xfId="154" applyNumberFormat="1" applyAlignment="1">
      <alignment horizontal="center"/>
    </xf>
    <xf numFmtId="166" fontId="50" fillId="0" borderId="0" xfId="154" applyNumberFormat="1" applyFont="1" applyFill="1" applyBorder="1"/>
    <xf numFmtId="166" fontId="74" fillId="0" borderId="0" xfId="154" applyNumberFormat="1" applyFont="1" applyFill="1" applyBorder="1"/>
    <xf numFmtId="166" fontId="44" fillId="0" borderId="0" xfId="154" applyNumberFormat="1" applyFont="1" applyFill="1" applyAlignment="1">
      <alignment horizontal="center"/>
    </xf>
    <xf numFmtId="166" fontId="44" fillId="0" borderId="0" xfId="154" applyNumberFormat="1" applyFont="1" applyFill="1" applyAlignment="1">
      <alignment horizontal="center" vertical="center"/>
    </xf>
    <xf numFmtId="166" fontId="44" fillId="0" borderId="25" xfId="154" applyNumberFormat="1" applyFont="1" applyFill="1" applyBorder="1" applyAlignment="1">
      <alignment horizontal="center" vertical="center"/>
    </xf>
    <xf numFmtId="166" fontId="71" fillId="0" borderId="0" xfId="154" applyNumberFormat="1" applyFont="1" applyFill="1" applyBorder="1" applyAlignment="1">
      <alignment horizontal="center" vertical="center"/>
    </xf>
    <xf numFmtId="166" fontId="71" fillId="0" borderId="0" xfId="154" applyNumberFormat="1" applyFont="1" applyFill="1" applyAlignment="1">
      <alignment horizontal="center" vertical="center"/>
    </xf>
    <xf numFmtId="166" fontId="5" fillId="0" borderId="0" xfId="154" applyNumberFormat="1" applyFill="1"/>
    <xf numFmtId="0" fontId="5" fillId="0" borderId="0" xfId="154" applyFill="1"/>
    <xf numFmtId="0" fontId="5" fillId="0" borderId="0" xfId="154" applyFill="1" applyAlignment="1">
      <alignment horizontal="center" vertical="center"/>
    </xf>
    <xf numFmtId="0" fontId="81" fillId="0" borderId="0" xfId="154" applyFont="1" applyFill="1" applyAlignment="1">
      <alignment horizontal="center" vertical="center"/>
    </xf>
    <xf numFmtId="0" fontId="71" fillId="28" borderId="14" xfId="0" applyFont="1" applyFill="1" applyBorder="1" applyAlignment="1">
      <alignment horizontal="center" vertical="center" wrapText="1"/>
    </xf>
    <xf numFmtId="0" fontId="71" fillId="28" borderId="13" xfId="0" applyFont="1" applyFill="1" applyBorder="1" applyAlignment="1">
      <alignment horizontal="center" vertical="center"/>
    </xf>
    <xf numFmtId="0" fontId="71" fillId="28" borderId="14" xfId="0" applyFont="1" applyFill="1" applyBorder="1" applyAlignment="1">
      <alignment horizontal="center" vertical="center"/>
    </xf>
    <xf numFmtId="166" fontId="71" fillId="28" borderId="14" xfId="0" applyNumberFormat="1" applyFont="1" applyFill="1" applyBorder="1" applyAlignment="1">
      <alignment horizontal="center" vertical="center"/>
    </xf>
    <xf numFmtId="166" fontId="71" fillId="28" borderId="17" xfId="0" applyNumberFormat="1" applyFont="1" applyFill="1" applyBorder="1" applyAlignment="1">
      <alignment horizontal="center" vertical="center"/>
    </xf>
    <xf numFmtId="166" fontId="71" fillId="28" borderId="18" xfId="0" applyNumberFormat="1" applyFont="1" applyFill="1" applyBorder="1" applyAlignment="1">
      <alignment horizontal="center" vertical="center"/>
    </xf>
    <xf numFmtId="171" fontId="71" fillId="28" borderId="14" xfId="0" applyNumberFormat="1" applyFont="1" applyFill="1" applyBorder="1" applyAlignment="1">
      <alignment horizontal="center" vertical="center" wrapText="1"/>
    </xf>
    <xf numFmtId="0" fontId="71" fillId="28" borderId="17" xfId="0" applyFont="1" applyFill="1" applyBorder="1" applyAlignment="1">
      <alignment horizontal="center" vertical="center"/>
    </xf>
    <xf numFmtId="0" fontId="71" fillId="28" borderId="18" xfId="0" applyFont="1" applyFill="1" applyBorder="1" applyAlignment="1">
      <alignment horizontal="center" vertical="center"/>
    </xf>
    <xf numFmtId="0" fontId="71" fillId="28" borderId="17" xfId="0" applyFont="1" applyFill="1" applyBorder="1" applyAlignment="1">
      <alignment horizontal="center" vertical="center" wrapText="1"/>
    </xf>
    <xf numFmtId="0" fontId="71" fillId="28" borderId="18" xfId="0" applyFont="1" applyFill="1" applyBorder="1" applyAlignment="1">
      <alignment horizontal="center" vertical="center" wrapText="1"/>
    </xf>
    <xf numFmtId="0" fontId="76" fillId="27" borderId="15" xfId="0" applyFont="1" applyFill="1" applyBorder="1"/>
    <xf numFmtId="0" fontId="71" fillId="28" borderId="12" xfId="0" applyFont="1" applyFill="1" applyBorder="1" applyAlignment="1">
      <alignment horizontal="center" vertical="center"/>
    </xf>
    <xf numFmtId="0" fontId="71" fillId="28" borderId="24" xfId="0" applyFont="1" applyFill="1" applyBorder="1" applyAlignment="1">
      <alignment horizontal="center" vertical="center"/>
    </xf>
    <xf numFmtId="0" fontId="71" fillId="28" borderId="15" xfId="0" applyFont="1" applyFill="1" applyBorder="1" applyAlignment="1">
      <alignment horizontal="center" vertical="center" wrapText="1"/>
    </xf>
    <xf numFmtId="0" fontId="71" fillId="28" borderId="15" xfId="0" applyFont="1" applyFill="1" applyBorder="1" applyAlignment="1">
      <alignment horizontal="center" vertical="center"/>
    </xf>
    <xf numFmtId="166" fontId="71" fillId="28" borderId="15" xfId="0" applyNumberFormat="1" applyFont="1" applyFill="1" applyBorder="1" applyAlignment="1">
      <alignment horizontal="center" vertical="center"/>
    </xf>
    <xf numFmtId="166" fontId="71" fillId="28" borderId="19" xfId="0" applyNumberFormat="1" applyFont="1" applyFill="1" applyBorder="1" applyAlignment="1">
      <alignment horizontal="center" vertical="center"/>
    </xf>
    <xf numFmtId="166" fontId="71" fillId="28" borderId="20" xfId="0" applyNumberFormat="1" applyFont="1" applyFill="1" applyBorder="1" applyAlignment="1">
      <alignment horizontal="center" vertical="center"/>
    </xf>
    <xf numFmtId="171" fontId="71" fillId="28" borderId="15" xfId="0" applyNumberFormat="1" applyFont="1" applyFill="1" applyBorder="1" applyAlignment="1">
      <alignment horizontal="center" vertical="center" wrapText="1"/>
    </xf>
    <xf numFmtId="0" fontId="71" fillId="28" borderId="19" xfId="0" applyFont="1" applyFill="1" applyBorder="1" applyAlignment="1">
      <alignment horizontal="center" vertical="center"/>
    </xf>
    <xf numFmtId="0" fontId="71" fillId="28" borderId="20" xfId="0" applyFont="1" applyFill="1" applyBorder="1" applyAlignment="1">
      <alignment horizontal="center" vertical="center"/>
    </xf>
    <xf numFmtId="0" fontId="71" fillId="28" borderId="19" xfId="0" applyFont="1" applyFill="1" applyBorder="1" applyAlignment="1">
      <alignment horizontal="center" vertical="center" wrapText="1"/>
    </xf>
    <xf numFmtId="0" fontId="71" fillId="28" borderId="20" xfId="0" applyFont="1" applyFill="1" applyBorder="1" applyAlignment="1">
      <alignment horizontal="center" vertical="center" wrapText="1"/>
    </xf>
    <xf numFmtId="0" fontId="71" fillId="28" borderId="16" xfId="0" applyFont="1" applyFill="1" applyBorder="1" applyAlignment="1">
      <alignment horizontal="center" vertical="center" wrapText="1"/>
    </xf>
    <xf numFmtId="0" fontId="71" fillId="28" borderId="16" xfId="0" applyFont="1" applyFill="1" applyBorder="1" applyAlignment="1">
      <alignment horizontal="center" vertical="center"/>
    </xf>
    <xf numFmtId="166" fontId="71" fillId="28" borderId="16" xfId="0" applyNumberFormat="1" applyFont="1" applyFill="1" applyBorder="1" applyAlignment="1">
      <alignment horizontal="center" vertical="center"/>
    </xf>
    <xf numFmtId="166" fontId="71" fillId="28" borderId="21" xfId="0" applyNumberFormat="1" applyFont="1" applyFill="1" applyBorder="1" applyAlignment="1">
      <alignment horizontal="center" vertical="center"/>
    </xf>
    <xf numFmtId="166" fontId="71" fillId="28" borderId="22" xfId="0" applyNumberFormat="1" applyFont="1" applyFill="1" applyBorder="1" applyAlignment="1">
      <alignment horizontal="center" vertical="center"/>
    </xf>
    <xf numFmtId="171" fontId="71" fillId="28" borderId="16" xfId="0" applyNumberFormat="1" applyFont="1" applyFill="1" applyBorder="1" applyAlignment="1">
      <alignment horizontal="center" vertical="center" wrapText="1"/>
    </xf>
    <xf numFmtId="0" fontId="71" fillId="28" borderId="21" xfId="0" applyFont="1" applyFill="1" applyBorder="1" applyAlignment="1">
      <alignment horizontal="center" vertical="center"/>
    </xf>
    <xf numFmtId="0" fontId="71" fillId="28" borderId="22" xfId="0" applyFont="1" applyFill="1" applyBorder="1" applyAlignment="1">
      <alignment horizontal="center" vertical="center"/>
    </xf>
    <xf numFmtId="0" fontId="71" fillId="28" borderId="21" xfId="0" applyFont="1" applyFill="1" applyBorder="1" applyAlignment="1">
      <alignment horizontal="center" vertical="center" wrapText="1"/>
    </xf>
    <xf numFmtId="0" fontId="71" fillId="28" borderId="22" xfId="0" applyFont="1" applyFill="1" applyBorder="1" applyAlignment="1">
      <alignment horizontal="center" vertical="center" wrapText="1"/>
    </xf>
    <xf numFmtId="0" fontId="71" fillId="29" borderId="0" xfId="0" applyFont="1" applyFill="1" applyAlignment="1">
      <alignment horizontal="center"/>
    </xf>
    <xf numFmtId="166" fontId="71" fillId="29" borderId="0" xfId="0" applyNumberFormat="1" applyFont="1" applyFill="1" applyAlignment="1">
      <alignment horizontal="center"/>
    </xf>
    <xf numFmtId="171" fontId="71" fillId="29" borderId="0" xfId="0" applyNumberFormat="1" applyFont="1" applyFill="1" applyAlignment="1">
      <alignment horizontal="center"/>
    </xf>
    <xf numFmtId="43" fontId="71" fillId="29" borderId="0" xfId="0" applyNumberFormat="1" applyFont="1" applyFill="1" applyAlignment="1">
      <alignment horizontal="center"/>
    </xf>
    <xf numFmtId="10" fontId="71" fillId="29" borderId="0" xfId="0" applyNumberFormat="1" applyFont="1" applyFill="1" applyAlignment="1">
      <alignment horizontal="center"/>
    </xf>
    <xf numFmtId="43" fontId="71" fillId="0" borderId="0" xfId="0" applyNumberFormat="1" applyFont="1"/>
    <xf numFmtId="0" fontId="44" fillId="29" borderId="25" xfId="0" applyFont="1" applyFill="1" applyBorder="1" applyAlignment="1">
      <alignment horizontal="center"/>
    </xf>
    <xf numFmtId="166" fontId="44" fillId="29" borderId="25" xfId="0" applyNumberFormat="1" applyFont="1" applyFill="1" applyBorder="1" applyAlignment="1">
      <alignment horizontal="center"/>
    </xf>
    <xf numFmtId="171" fontId="44" fillId="29" borderId="25" xfId="0" applyNumberFormat="1" applyFont="1" applyFill="1" applyBorder="1" applyAlignment="1">
      <alignment horizontal="center"/>
    </xf>
    <xf numFmtId="43" fontId="44" fillId="29" borderId="25" xfId="0" applyNumberFormat="1" applyFont="1" applyFill="1" applyBorder="1" applyAlignment="1">
      <alignment horizontal="center"/>
    </xf>
    <xf numFmtId="10" fontId="44" fillId="29" borderId="25" xfId="0" applyNumberFormat="1" applyFont="1" applyFill="1" applyBorder="1" applyAlignment="1">
      <alignment horizontal="center"/>
    </xf>
    <xf numFmtId="43" fontId="70" fillId="0" borderId="25" xfId="0" applyNumberFormat="1" applyFont="1" applyBorder="1"/>
    <xf numFmtId="0" fontId="71" fillId="29" borderId="0" xfId="0" applyFont="1" applyFill="1" applyBorder="1" applyAlignment="1">
      <alignment horizontal="center"/>
    </xf>
    <xf numFmtId="166" fontId="71" fillId="29" borderId="0" xfId="0" applyNumberFormat="1" applyFont="1" applyFill="1" applyBorder="1" applyAlignment="1">
      <alignment horizontal="center"/>
    </xf>
    <xf numFmtId="171" fontId="71" fillId="29" borderId="0" xfId="0" applyNumberFormat="1" applyFont="1" applyFill="1" applyBorder="1" applyAlignment="1">
      <alignment horizontal="center"/>
    </xf>
    <xf numFmtId="43" fontId="71" fillId="29" borderId="0" xfId="0" applyNumberFormat="1" applyFont="1" applyFill="1" applyBorder="1" applyAlignment="1">
      <alignment horizontal="center"/>
    </xf>
    <xf numFmtId="10" fontId="71" fillId="29" borderId="0" xfId="0" applyNumberFormat="1" applyFont="1" applyFill="1" applyBorder="1" applyAlignment="1">
      <alignment horizontal="center"/>
    </xf>
    <xf numFmtId="43" fontId="72" fillId="0" borderId="0" xfId="0" applyNumberFormat="1" applyFont="1" applyBorder="1"/>
    <xf numFmtId="43" fontId="71" fillId="0" borderId="0" xfId="0" applyNumberFormat="1" applyFont="1" applyBorder="1"/>
    <xf numFmtId="43" fontId="71" fillId="29" borderId="12" xfId="0" applyNumberFormat="1" applyFont="1" applyFill="1" applyBorder="1" applyAlignment="1">
      <alignment horizontal="center"/>
    </xf>
    <xf numFmtId="0" fontId="71" fillId="29" borderId="12" xfId="0" applyFont="1" applyFill="1" applyBorder="1" applyAlignment="1">
      <alignment horizontal="center"/>
    </xf>
    <xf numFmtId="10" fontId="71" fillId="29" borderId="12" xfId="0" applyNumberFormat="1" applyFont="1" applyFill="1" applyBorder="1" applyAlignment="1">
      <alignment horizontal="center"/>
    </xf>
    <xf numFmtId="43" fontId="72" fillId="0" borderId="12" xfId="0" applyNumberFormat="1" applyFont="1" applyBorder="1"/>
    <xf numFmtId="0" fontId="46" fillId="0" borderId="0" xfId="154" applyFont="1" applyFill="1" applyAlignment="1">
      <alignment horizontal="center"/>
    </xf>
    <xf numFmtId="0" fontId="47" fillId="0" borderId="0" xfId="154" applyFont="1" applyFill="1" applyAlignment="1">
      <alignment horizontal="center"/>
    </xf>
    <xf numFmtId="0" fontId="5" fillId="0" borderId="0" xfId="154" applyFill="1" applyAlignment="1">
      <alignment horizontal="center"/>
    </xf>
    <xf numFmtId="0" fontId="1" fillId="0" borderId="0" xfId="0" applyFont="1" applyAlignment="1">
      <alignment horizontal="center" vertical="center"/>
    </xf>
    <xf numFmtId="0" fontId="54" fillId="0" borderId="0" xfId="0" applyFont="1" applyAlignment="1">
      <alignment horizontal="center" vertical="center"/>
    </xf>
    <xf numFmtId="170" fontId="1" fillId="0" borderId="17" xfId="106" applyNumberFormat="1" applyFont="1" applyBorder="1" applyAlignment="1">
      <alignment horizontal="center" vertical="center"/>
    </xf>
    <xf numFmtId="170" fontId="1" fillId="0" borderId="18" xfId="106" applyNumberFormat="1" applyFont="1" applyBorder="1" applyAlignment="1">
      <alignment horizontal="center" vertical="center"/>
    </xf>
    <xf numFmtId="10" fontId="1" fillId="0" borderId="17" xfId="157" applyNumberFormat="1" applyFont="1" applyBorder="1" applyAlignment="1">
      <alignment horizontal="center" vertical="center"/>
    </xf>
    <xf numFmtId="10" fontId="1" fillId="0" borderId="18" xfId="157" applyNumberFormat="1" applyFont="1" applyBorder="1" applyAlignment="1">
      <alignment horizontal="center" vertical="center"/>
    </xf>
    <xf numFmtId="0" fontId="54" fillId="0" borderId="0" xfId="0" applyFont="1" applyFill="1" applyAlignment="1">
      <alignment horizontal="center" vertical="center"/>
    </xf>
    <xf numFmtId="170" fontId="1" fillId="0" borderId="19" xfId="106" applyNumberFormat="1" applyFont="1" applyFill="1" applyBorder="1" applyAlignment="1">
      <alignment horizontal="center" vertical="center"/>
    </xf>
    <xf numFmtId="170" fontId="1" fillId="0" borderId="20" xfId="106" applyNumberFormat="1" applyFont="1" applyFill="1" applyBorder="1" applyAlignment="1">
      <alignment horizontal="center" vertical="center"/>
    </xf>
    <xf numFmtId="10" fontId="1" fillId="0" borderId="19" xfId="157" applyNumberFormat="1" applyFont="1" applyFill="1" applyBorder="1" applyAlignment="1">
      <alignment horizontal="center" vertical="center"/>
    </xf>
    <xf numFmtId="10" fontId="1" fillId="0" borderId="20" xfId="157" applyNumberFormat="1" applyFont="1" applyFill="1" applyBorder="1" applyAlignment="1">
      <alignment horizontal="center" vertical="center"/>
    </xf>
    <xf numFmtId="170" fontId="1" fillId="0" borderId="19" xfId="106" applyNumberFormat="1" applyFont="1" applyBorder="1" applyAlignment="1">
      <alignment horizontal="center" vertical="center"/>
    </xf>
    <xf numFmtId="170" fontId="1" fillId="0" borderId="20" xfId="106" applyNumberFormat="1" applyFont="1" applyBorder="1" applyAlignment="1">
      <alignment horizontal="center" vertical="center"/>
    </xf>
    <xf numFmtId="10" fontId="1" fillId="0" borderId="19" xfId="157" applyNumberFormat="1" applyFont="1" applyBorder="1" applyAlignment="1">
      <alignment horizontal="center" vertical="center"/>
    </xf>
    <xf numFmtId="170" fontId="1" fillId="0" borderId="21" xfId="106" applyNumberFormat="1" applyFont="1" applyBorder="1" applyAlignment="1">
      <alignment horizontal="center" vertical="center"/>
    </xf>
    <xf numFmtId="170" fontId="1" fillId="0" borderId="22" xfId="106" applyNumberFormat="1" applyFont="1" applyBorder="1" applyAlignment="1">
      <alignment horizontal="center" vertical="center"/>
    </xf>
    <xf numFmtId="10" fontId="1" fillId="0" borderId="21" xfId="157" applyNumberFormat="1" applyFont="1" applyBorder="1" applyAlignment="1">
      <alignment horizontal="center" vertical="center"/>
    </xf>
    <xf numFmtId="10" fontId="1" fillId="0" borderId="22" xfId="157" applyNumberFormat="1" applyFont="1" applyBorder="1" applyAlignment="1">
      <alignment horizontal="center" vertical="center"/>
    </xf>
    <xf numFmtId="0" fontId="1" fillId="0" borderId="0" xfId="0" applyFont="1" applyBorder="1" applyAlignment="1">
      <alignment horizontal="center" vertical="center"/>
    </xf>
    <xf numFmtId="10" fontId="1" fillId="0" borderId="0" xfId="142" applyNumberFormat="1" applyFont="1" applyBorder="1" applyAlignment="1">
      <alignment horizontal="center" vertical="center"/>
    </xf>
    <xf numFmtId="170" fontId="1" fillId="32" borderId="19" xfId="106" applyNumberFormat="1" applyFont="1" applyFill="1" applyBorder="1" applyAlignment="1">
      <alignment horizontal="center" vertical="center"/>
    </xf>
    <xf numFmtId="170" fontId="1" fillId="32" borderId="20" xfId="106" applyNumberFormat="1" applyFont="1" applyFill="1" applyBorder="1" applyAlignment="1">
      <alignment horizontal="center" vertical="center"/>
    </xf>
    <xf numFmtId="10" fontId="1" fillId="32" borderId="19" xfId="157" applyNumberFormat="1" applyFont="1" applyFill="1" applyBorder="1" applyAlignment="1">
      <alignment horizontal="center" vertical="center"/>
    </xf>
    <xf numFmtId="10" fontId="1" fillId="32" borderId="20" xfId="157" applyNumberFormat="1" applyFont="1" applyFill="1" applyBorder="1" applyAlignment="1">
      <alignment horizontal="center" vertical="center"/>
    </xf>
    <xf numFmtId="170" fontId="1" fillId="33" borderId="19" xfId="106" applyNumberFormat="1" applyFont="1" applyFill="1" applyBorder="1" applyAlignment="1">
      <alignment horizontal="center" vertical="center"/>
    </xf>
    <xf numFmtId="170" fontId="1" fillId="33" borderId="20" xfId="106" applyNumberFormat="1" applyFont="1" applyFill="1" applyBorder="1" applyAlignment="1">
      <alignment horizontal="center" vertical="center"/>
    </xf>
    <xf numFmtId="10" fontId="1" fillId="33" borderId="19" xfId="157" applyNumberFormat="1" applyFont="1" applyFill="1" applyBorder="1" applyAlignment="1">
      <alignment horizontal="center" vertical="center"/>
    </xf>
    <xf numFmtId="10" fontId="1" fillId="33" borderId="20" xfId="157" applyNumberFormat="1" applyFont="1" applyFill="1" applyBorder="1" applyAlignment="1">
      <alignment horizontal="center" vertical="center"/>
    </xf>
    <xf numFmtId="175" fontId="1" fillId="0" borderId="0" xfId="0" applyNumberFormat="1" applyFont="1" applyBorder="1" applyAlignment="1">
      <alignment horizontal="center" vertical="center"/>
    </xf>
  </cellXfs>
  <cellStyles count="15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0"/>
    <cellStyle name="Comma 4" xfId="75"/>
    <cellStyle name="Comma 4 2" xfId="151"/>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Milliers 2 2" xfId="152"/>
    <cellStyle name="Milliers 3" xfId="144"/>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3 2" xfId="153"/>
    <cellStyle name="Normal 4" xfId="115"/>
    <cellStyle name="Normal 4 2" xfId="154"/>
    <cellStyle name="Normal 5" xfId="143"/>
    <cellStyle name="Normal 6" xfId="146"/>
    <cellStyle name="Normal 7" xfId="147"/>
    <cellStyle name="Nota" xfId="116"/>
    <cellStyle name="Nota 2" xfId="117"/>
    <cellStyle name="Note 2" xfId="119"/>
    <cellStyle name="Output" xfId="120"/>
    <cellStyle name="Percent 2" xfId="121"/>
    <cellStyle name="Percent 2 2" xfId="122"/>
    <cellStyle name="Percent 3" xfId="123"/>
    <cellStyle name="Percent 3 2" xfId="155"/>
    <cellStyle name="Percent 4" xfId="124"/>
    <cellStyle name="Percent 4 2" xfId="156"/>
    <cellStyle name="Percent 5" xfId="125"/>
    <cellStyle name="Percent 6" xfId="126"/>
    <cellStyle name="Pourcentage" xfId="142" builtinId="5"/>
    <cellStyle name="Pourcentage 2" xfId="127"/>
    <cellStyle name="Pourcentage 2 2" xfId="157"/>
    <cellStyle name="Pourcentage 2 3" xfId="149"/>
    <cellStyle name="Pourcentage 3" xfId="145"/>
    <cellStyle name="Pourcentage 4" xfId="148"/>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23">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962024</xdr:colOff>
      <xdr:row>2</xdr:row>
      <xdr:rowOff>111948</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a16="http://schemas.microsoft.com/office/drawing/2014/main" xmlns="" id="{62AC506D-A675-47BC-8418-9E33111635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30025" y="121920"/>
          <a:ext cx="17259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26</xdr:col>
      <xdr:colOff>661988</xdr:colOff>
      <xdr:row>2</xdr:row>
      <xdr:rowOff>15240</xdr:rowOff>
    </xdr:to>
    <xdr:pic>
      <xdr:nvPicPr>
        <xdr:cNvPr id="2"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2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2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244;tures/2017-06-30/2017-06-30%20-%20LTC%20Valuation%20F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heetName val="Disclaimer"/>
    </sheetNames>
    <sheetDataSet>
      <sheetData sheetId="0"/>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O902"/>
  <sheetViews>
    <sheetView showGridLines="0" tabSelected="1" topLeftCell="M1" zoomScale="80" zoomScaleNormal="80" workbookViewId="0">
      <selection activeCell="Y31" sqref="Y31:Y32"/>
    </sheetView>
  </sheetViews>
  <sheetFormatPr baseColWidth="10" defaultColWidth="9.140625" defaultRowHeight="15" x14ac:dyDescent="0.25"/>
  <cols>
    <col min="1" max="1" width="16.42578125" style="48" customWidth="1"/>
    <col min="2" max="2" width="10.5703125" style="48" bestFit="1" customWidth="1"/>
    <col min="3" max="3" width="8.28515625" style="48" bestFit="1" customWidth="1"/>
    <col min="4" max="4" width="12.7109375" style="63" bestFit="1" customWidth="1"/>
    <col min="5" max="5" width="8.28515625" style="60" bestFit="1" customWidth="1"/>
    <col min="6" max="6" width="8.85546875" style="60" bestFit="1" customWidth="1"/>
    <col min="7" max="7" width="9.140625" style="60" bestFit="1" customWidth="1"/>
    <col min="8" max="8" width="4.85546875" style="48" bestFit="1" customWidth="1"/>
    <col min="9" max="9" width="5" style="48" bestFit="1" customWidth="1"/>
    <col min="10" max="10" width="7.28515625" style="48" bestFit="1" customWidth="1"/>
    <col min="11" max="11" width="7" style="61" customWidth="1"/>
    <col min="12" max="12" width="8.42578125" style="48" bestFit="1" customWidth="1"/>
    <col min="13" max="13" width="4.28515625" style="48" bestFit="1" customWidth="1"/>
    <col min="14" max="14" width="11.7109375" style="48" bestFit="1" customWidth="1"/>
    <col min="15" max="15" width="4.28515625" style="61" bestFit="1" customWidth="1"/>
    <col min="16" max="16" width="16" style="48" bestFit="1" customWidth="1"/>
    <col min="17" max="17" width="3.7109375" style="64" customWidth="1"/>
    <col min="18" max="18" width="6" style="65" bestFit="1" customWidth="1"/>
    <col min="19" max="19" width="14.5703125" style="65" bestFit="1" customWidth="1"/>
    <col min="20" max="20" width="14.5703125" style="48" bestFit="1" customWidth="1"/>
    <col min="21" max="21" width="13" style="62" bestFit="1" customWidth="1"/>
    <col min="22" max="22" width="13.85546875" style="62" bestFit="1" customWidth="1"/>
    <col min="23" max="23" width="17.42578125" style="61" bestFit="1" customWidth="1"/>
    <col min="24" max="24" width="1.7109375" style="61" customWidth="1"/>
    <col min="25" max="25" width="26.85546875" style="48" bestFit="1" customWidth="1"/>
    <col min="26" max="26" width="2.85546875" style="48" customWidth="1"/>
    <col min="27" max="28" width="14.7109375" style="48" customWidth="1"/>
    <col min="29" max="29" width="7.42578125" style="48" customWidth="1"/>
    <col min="30" max="30" width="17.42578125" style="25" customWidth="1"/>
    <col min="31" max="31" width="11.85546875" style="25" bestFit="1" customWidth="1"/>
    <col min="32" max="32" width="13" style="25" customWidth="1"/>
    <col min="33" max="33" width="12.85546875" style="25" bestFit="1" customWidth="1"/>
    <col min="34" max="34" width="18" style="25" bestFit="1" customWidth="1"/>
    <col min="35" max="35" width="13.5703125" style="25" bestFit="1" customWidth="1"/>
    <col min="36" max="36" width="9.28515625" style="25" bestFit="1" customWidth="1"/>
    <col min="37" max="37" width="12.7109375" style="48" bestFit="1" customWidth="1"/>
    <col min="38" max="16384" width="9.140625" style="48"/>
  </cols>
  <sheetData>
    <row r="1" spans="1:41" s="45" customFormat="1" ht="30" x14ac:dyDescent="0.4">
      <c r="A1" s="99" t="s">
        <v>165</v>
      </c>
      <c r="B1" s="100"/>
      <c r="C1" s="100"/>
      <c r="D1" s="147"/>
      <c r="E1" s="148"/>
      <c r="F1" s="148"/>
      <c r="G1" s="148"/>
      <c r="H1" s="149"/>
      <c r="I1" s="149"/>
      <c r="J1" s="150"/>
      <c r="K1" s="149"/>
      <c r="L1" s="149"/>
      <c r="M1" s="106"/>
      <c r="N1" s="151"/>
      <c r="O1" s="106"/>
      <c r="P1" s="105"/>
      <c r="Q1" s="106"/>
      <c r="R1" s="152"/>
      <c r="S1" s="105"/>
      <c r="T1" s="153"/>
      <c r="U1" s="153"/>
      <c r="V1" s="154"/>
      <c r="W1" s="154"/>
      <c r="X1" s="44"/>
      <c r="AD1" s="29"/>
      <c r="AE1" s="29"/>
      <c r="AF1" s="29"/>
      <c r="AG1" s="29"/>
      <c r="AH1" s="29"/>
      <c r="AI1" s="29"/>
      <c r="AJ1" s="29"/>
    </row>
    <row r="2" spans="1:41" s="29" customFormat="1" ht="15" customHeight="1" x14ac:dyDescent="0.25">
      <c r="A2" s="155" t="s">
        <v>45</v>
      </c>
      <c r="B2" s="155">
        <v>42916</v>
      </c>
      <c r="C2" s="155"/>
      <c r="D2" s="155"/>
      <c r="E2" s="156"/>
      <c r="F2" s="156"/>
      <c r="G2" s="156"/>
      <c r="H2" s="157"/>
      <c r="I2" s="157"/>
      <c r="J2" s="158"/>
      <c r="K2" s="157"/>
      <c r="L2" s="157"/>
      <c r="M2" s="115"/>
      <c r="N2" s="159"/>
      <c r="O2" s="115"/>
      <c r="P2" s="114"/>
      <c r="Q2" s="115"/>
      <c r="R2" s="160"/>
      <c r="S2" s="114"/>
      <c r="T2" s="161"/>
      <c r="U2" s="161"/>
      <c r="V2" s="161"/>
      <c r="W2" s="161"/>
      <c r="X2" s="68"/>
    </row>
    <row r="3" spans="1:41" s="29" customFormat="1" ht="15" customHeight="1" thickBot="1" x14ac:dyDescent="0.3">
      <c r="A3" s="192" t="s">
        <v>169</v>
      </c>
      <c r="B3" s="192"/>
      <c r="C3" s="192"/>
      <c r="D3" s="192"/>
      <c r="E3" s="156"/>
      <c r="F3" s="156"/>
      <c r="G3" s="156"/>
      <c r="H3" s="157"/>
      <c r="I3" s="157"/>
      <c r="J3" s="158"/>
      <c r="K3" s="157"/>
      <c r="L3" s="157"/>
      <c r="M3" s="115"/>
      <c r="N3" s="159"/>
      <c r="O3" s="115"/>
      <c r="P3" s="114"/>
      <c r="Q3" s="115"/>
      <c r="R3" s="160"/>
      <c r="S3" s="114"/>
      <c r="T3" s="161"/>
      <c r="U3" s="161"/>
      <c r="V3" s="161"/>
      <c r="W3" s="161"/>
      <c r="X3" s="68"/>
      <c r="AD3" s="30"/>
      <c r="AE3" s="30"/>
      <c r="AF3" s="30"/>
      <c r="AG3" s="30"/>
      <c r="AH3" s="30"/>
      <c r="AI3" s="30"/>
      <c r="AJ3" s="30"/>
      <c r="AK3" s="47"/>
    </row>
    <row r="4" spans="1:41" s="29" customFormat="1" ht="15" customHeight="1" thickBot="1" x14ac:dyDescent="0.3">
      <c r="A4" s="118"/>
      <c r="B4" s="118"/>
      <c r="C4" s="118"/>
      <c r="D4" s="117"/>
      <c r="E4" s="107"/>
      <c r="F4" s="109"/>
      <c r="G4" s="109"/>
      <c r="H4" s="162"/>
      <c r="I4" s="162"/>
      <c r="J4" s="163"/>
      <c r="K4" s="162"/>
      <c r="L4" s="162"/>
      <c r="M4" s="164"/>
      <c r="N4" s="159"/>
      <c r="O4" s="164"/>
      <c r="P4" s="159"/>
      <c r="Q4" s="113"/>
      <c r="R4" s="165"/>
      <c r="S4" s="161"/>
      <c r="T4" s="161"/>
      <c r="U4" s="161"/>
      <c r="V4" s="193" t="s">
        <v>166</v>
      </c>
      <c r="W4" s="193"/>
      <c r="X4" s="68"/>
      <c r="Y4" s="79" t="s">
        <v>76</v>
      </c>
      <c r="Z4" s="46"/>
      <c r="AA4" s="83">
        <f>SUM(AA10:AA129)</f>
        <v>0</v>
      </c>
      <c r="AB4" s="84">
        <f>SUM(AB10:AB129)</f>
        <v>126296.60499281739</v>
      </c>
    </row>
    <row r="5" spans="1:41" s="29" customFormat="1" ht="15" customHeight="1" x14ac:dyDescent="0.25">
      <c r="A5" s="118"/>
      <c r="B5" s="118"/>
      <c r="C5" s="118"/>
      <c r="D5" s="117"/>
      <c r="E5" s="107"/>
      <c r="F5" s="109"/>
      <c r="G5" s="109"/>
      <c r="H5" s="162"/>
      <c r="I5" s="162"/>
      <c r="J5" s="163"/>
      <c r="K5" s="162"/>
      <c r="L5" s="162"/>
      <c r="M5" s="164"/>
      <c r="N5" s="159"/>
      <c r="O5" s="164"/>
      <c r="P5" s="159"/>
      <c r="Q5" s="113"/>
      <c r="R5" s="166"/>
      <c r="S5" s="161"/>
      <c r="T5" s="161"/>
      <c r="U5" s="161"/>
      <c r="V5" s="194" t="s">
        <v>167</v>
      </c>
      <c r="W5" s="194"/>
      <c r="X5" s="68"/>
      <c r="Y5" s="68"/>
      <c r="Z5" s="68"/>
      <c r="AA5" s="68"/>
      <c r="AB5" s="68"/>
    </row>
    <row r="6" spans="1:41" s="29" customFormat="1" ht="15" customHeight="1" x14ac:dyDescent="0.25">
      <c r="A6" s="251" t="s">
        <v>48</v>
      </c>
      <c r="B6" s="252" t="s">
        <v>1</v>
      </c>
      <c r="C6" s="251" t="s">
        <v>2</v>
      </c>
      <c r="D6" s="253" t="s">
        <v>3</v>
      </c>
      <c r="E6" s="254" t="s">
        <v>49</v>
      </c>
      <c r="F6" s="254" t="s">
        <v>50</v>
      </c>
      <c r="G6" s="254" t="s">
        <v>51</v>
      </c>
      <c r="H6" s="255" t="s">
        <v>8</v>
      </c>
      <c r="I6" s="256"/>
      <c r="J6" s="257" t="s">
        <v>11</v>
      </c>
      <c r="K6" s="255" t="s">
        <v>52</v>
      </c>
      <c r="L6" s="256"/>
      <c r="M6" s="258" t="s">
        <v>53</v>
      </c>
      <c r="N6" s="259"/>
      <c r="O6" s="260" t="s">
        <v>54</v>
      </c>
      <c r="P6" s="261"/>
      <c r="Q6" s="262"/>
      <c r="R6" s="263" t="s">
        <v>12</v>
      </c>
      <c r="S6" s="263"/>
      <c r="T6" s="263"/>
      <c r="U6" s="263"/>
      <c r="V6" s="263"/>
      <c r="W6" s="264"/>
      <c r="X6" s="69"/>
      <c r="Y6" s="183" t="s">
        <v>44</v>
      </c>
      <c r="AA6" s="183" t="s">
        <v>46</v>
      </c>
      <c r="AB6" s="183" t="s">
        <v>47</v>
      </c>
      <c r="AD6" s="35" t="s">
        <v>72</v>
      </c>
      <c r="AE6" s="35" t="s">
        <v>40</v>
      </c>
      <c r="AF6" s="35" t="s">
        <v>41</v>
      </c>
      <c r="AG6" s="36" t="s">
        <v>34</v>
      </c>
      <c r="AH6" s="36" t="s">
        <v>35</v>
      </c>
      <c r="AI6" s="36" t="s">
        <v>42</v>
      </c>
      <c r="AJ6" s="32" t="s">
        <v>43</v>
      </c>
      <c r="AK6" s="30"/>
      <c r="AL6" s="30"/>
      <c r="AM6" s="30"/>
      <c r="AN6" s="30"/>
      <c r="AO6" s="30"/>
    </row>
    <row r="7" spans="1:41" s="30" customFormat="1" ht="15" customHeight="1" x14ac:dyDescent="0.25">
      <c r="A7" s="265"/>
      <c r="B7" s="252"/>
      <c r="C7" s="265"/>
      <c r="D7" s="266"/>
      <c r="E7" s="267"/>
      <c r="F7" s="267"/>
      <c r="G7" s="267"/>
      <c r="H7" s="268"/>
      <c r="I7" s="269"/>
      <c r="J7" s="270"/>
      <c r="K7" s="268"/>
      <c r="L7" s="269"/>
      <c r="M7" s="271"/>
      <c r="N7" s="272"/>
      <c r="O7" s="273"/>
      <c r="P7" s="274"/>
      <c r="Q7" s="262"/>
      <c r="R7" s="187" t="s">
        <v>23</v>
      </c>
      <c r="S7" s="188"/>
      <c r="T7" s="188"/>
      <c r="U7" s="188"/>
      <c r="V7" s="188"/>
      <c r="W7" s="189"/>
      <c r="X7" s="69"/>
      <c r="Y7" s="184"/>
      <c r="Z7" s="29"/>
      <c r="AA7" s="184"/>
      <c r="AB7" s="184"/>
      <c r="AC7" s="29"/>
      <c r="AD7" s="35"/>
      <c r="AE7" s="39"/>
      <c r="AF7" s="40"/>
      <c r="AG7" s="41"/>
      <c r="AH7" s="41"/>
      <c r="AI7" s="42"/>
      <c r="AJ7" s="43"/>
    </row>
    <row r="8" spans="1:41" s="30" customFormat="1" x14ac:dyDescent="0.25">
      <c r="A8" s="275"/>
      <c r="B8" s="252"/>
      <c r="C8" s="275"/>
      <c r="D8" s="276"/>
      <c r="E8" s="277"/>
      <c r="F8" s="277"/>
      <c r="G8" s="277"/>
      <c r="H8" s="278"/>
      <c r="I8" s="279"/>
      <c r="J8" s="280"/>
      <c r="K8" s="278"/>
      <c r="L8" s="279"/>
      <c r="M8" s="281"/>
      <c r="N8" s="282"/>
      <c r="O8" s="283"/>
      <c r="P8" s="284"/>
      <c r="Q8" s="262"/>
      <c r="R8" s="190" t="s">
        <v>55</v>
      </c>
      <c r="S8" s="191"/>
      <c r="T8" s="167" t="s">
        <v>16</v>
      </c>
      <c r="U8" s="167" t="s">
        <v>17</v>
      </c>
      <c r="V8" s="167" t="s">
        <v>56</v>
      </c>
      <c r="W8" s="167" t="s">
        <v>57</v>
      </c>
      <c r="X8" s="69"/>
      <c r="Y8" s="185"/>
      <c r="Z8" s="29"/>
      <c r="AA8" s="185"/>
      <c r="AB8" s="185"/>
      <c r="AC8" s="29"/>
      <c r="AD8" s="35">
        <v>24</v>
      </c>
      <c r="AE8" s="56">
        <v>42268</v>
      </c>
      <c r="AF8" s="57">
        <v>44185</v>
      </c>
      <c r="AG8" s="339">
        <v>173.67509999999999</v>
      </c>
      <c r="AH8" s="330">
        <v>9.7000000000000003E-2</v>
      </c>
      <c r="AI8" s="176">
        <v>0.4</v>
      </c>
      <c r="AJ8" s="34">
        <v>5</v>
      </c>
      <c r="AK8" s="54">
        <v>24</v>
      </c>
    </row>
    <row r="9" spans="1:41" s="30" customFormat="1" x14ac:dyDescent="0.25">
      <c r="A9" s="285" t="s">
        <v>58</v>
      </c>
      <c r="B9" s="285"/>
      <c r="C9" s="285"/>
      <c r="D9" s="285"/>
      <c r="E9" s="286"/>
      <c r="F9" s="286"/>
      <c r="G9" s="286"/>
      <c r="H9" s="285"/>
      <c r="I9" s="285"/>
      <c r="J9" s="287"/>
      <c r="K9" s="285"/>
      <c r="L9" s="285"/>
      <c r="M9" s="285"/>
      <c r="N9" s="288"/>
      <c r="O9" s="285"/>
      <c r="P9" s="288"/>
      <c r="Q9" s="285"/>
      <c r="R9" s="289"/>
      <c r="S9" s="290"/>
      <c r="T9" s="290"/>
      <c r="U9" s="290"/>
      <c r="V9" s="290"/>
      <c r="W9" s="290"/>
      <c r="X9" s="69"/>
      <c r="Y9" s="25"/>
      <c r="Z9" s="29"/>
      <c r="AA9" s="25"/>
      <c r="AB9" s="25"/>
      <c r="AC9" s="25"/>
      <c r="AD9" s="35"/>
      <c r="AE9" s="56"/>
      <c r="AF9" s="57"/>
      <c r="AG9" s="37"/>
      <c r="AH9" s="27"/>
      <c r="AI9" s="38"/>
      <c r="AJ9" s="34"/>
      <c r="AK9" s="54"/>
      <c r="AL9" s="25"/>
      <c r="AM9" s="25"/>
      <c r="AN9" s="25"/>
      <c r="AO9" s="25"/>
    </row>
    <row r="10" spans="1:41" s="25" customFormat="1" x14ac:dyDescent="0.25">
      <c r="A10" s="291" t="s">
        <v>141</v>
      </c>
      <c r="B10" s="291" t="s">
        <v>142</v>
      </c>
      <c r="C10" s="291">
        <v>16</v>
      </c>
      <c r="D10" s="291" t="s">
        <v>143</v>
      </c>
      <c r="E10" s="292">
        <v>42264</v>
      </c>
      <c r="F10" s="292">
        <v>42264</v>
      </c>
      <c r="G10" s="292">
        <v>44104</v>
      </c>
      <c r="H10" s="291" t="s">
        <v>82</v>
      </c>
      <c r="I10" s="291" t="s">
        <v>144</v>
      </c>
      <c r="J10" s="293">
        <v>5.0000000000000001E-3</v>
      </c>
      <c r="K10" s="291"/>
      <c r="L10" s="291" t="s">
        <v>145</v>
      </c>
      <c r="M10" s="291" t="s">
        <v>23</v>
      </c>
      <c r="N10" s="294">
        <v>97784572.180000007</v>
      </c>
      <c r="O10" s="291" t="s">
        <v>23</v>
      </c>
      <c r="P10" s="294">
        <v>-102983145.421753</v>
      </c>
      <c r="Q10" s="291"/>
      <c r="R10" s="295">
        <v>2.1071843848230173E-2</v>
      </c>
      <c r="S10" s="296">
        <v>-2170044.7593267593</v>
      </c>
      <c r="T10" s="296">
        <v>-1956354.0412152987</v>
      </c>
      <c r="U10" s="296">
        <v>-213690.71811146056</v>
      </c>
      <c r="V10" s="296">
        <v>-2167665.4089250132</v>
      </c>
      <c r="W10" s="296">
        <v>-2379.3504017459213</v>
      </c>
      <c r="X10" s="69"/>
      <c r="Y10" s="72">
        <v>24</v>
      </c>
      <c r="Z10" s="29"/>
      <c r="AA10" s="70">
        <f>-IF($S11&gt;0,$S11*(1-VLOOKUP($D11,$AD$18:$AI$30,6,FALSE))*VLOOKUP($D11,$AD$18:$AI$30,IF(($G11-$B$2)/365&lt;1,4,5),FALSE),0)</f>
        <v>0</v>
      </c>
      <c r="AB10" s="70">
        <f>-IF($S10&lt;0,$S10*(1-VLOOKUP($Y10,$AD$7:$AI$14,6,FALSE))*VLOOKUP($Y10,$AD$7:$AI$14,5,FALSE),0)</f>
        <v>126296.60499281739</v>
      </c>
      <c r="AC10" s="71"/>
      <c r="AD10" s="35"/>
      <c r="AE10" s="56"/>
      <c r="AF10" s="57"/>
      <c r="AG10" s="37"/>
      <c r="AH10" s="27"/>
      <c r="AI10" s="38"/>
      <c r="AJ10" s="34"/>
      <c r="AK10" s="54"/>
      <c r="AL10" s="31"/>
      <c r="AM10" s="31"/>
      <c r="AN10" s="31"/>
      <c r="AO10" s="31"/>
    </row>
    <row r="11" spans="1:41" s="31" customFormat="1" ht="15" customHeight="1" x14ac:dyDescent="0.25">
      <c r="A11" s="297"/>
      <c r="B11" s="297"/>
      <c r="C11" s="297"/>
      <c r="D11" s="297"/>
      <c r="E11" s="298"/>
      <c r="F11" s="298"/>
      <c r="G11" s="298"/>
      <c r="H11" s="297"/>
      <c r="I11" s="297"/>
      <c r="J11" s="299"/>
      <c r="K11" s="297"/>
      <c r="L11" s="297"/>
      <c r="M11" s="297"/>
      <c r="N11" s="300"/>
      <c r="O11" s="297"/>
      <c r="P11" s="300">
        <v>-102983145.421753</v>
      </c>
      <c r="Q11" s="297"/>
      <c r="R11" s="301"/>
      <c r="S11" s="302">
        <v>-2170044.7593267593</v>
      </c>
      <c r="T11" s="302">
        <v>-1956354.0412152987</v>
      </c>
      <c r="U11" s="302">
        <v>-213690.71811146056</v>
      </c>
      <c r="V11" s="302">
        <v>-2167665.4089250132</v>
      </c>
      <c r="W11" s="302">
        <v>-2379.3504017459213</v>
      </c>
      <c r="X11" s="69"/>
      <c r="Z11" s="29"/>
      <c r="AA11" s="70"/>
      <c r="AB11" s="70"/>
      <c r="AC11" s="71"/>
      <c r="AD11" s="35"/>
      <c r="AE11" s="56"/>
      <c r="AF11" s="57"/>
      <c r="AG11" s="37"/>
      <c r="AH11" s="27"/>
      <c r="AI11" s="38"/>
      <c r="AJ11" s="34"/>
      <c r="AK11" s="54"/>
    </row>
    <row r="12" spans="1:41" s="31" customFormat="1" ht="15" customHeight="1" x14ac:dyDescent="0.25">
      <c r="A12" s="297"/>
      <c r="B12" s="297"/>
      <c r="C12" s="297"/>
      <c r="D12" s="297"/>
      <c r="E12" s="298"/>
      <c r="F12" s="298"/>
      <c r="G12" s="298"/>
      <c r="H12" s="297"/>
      <c r="I12" s="297"/>
      <c r="J12" s="299"/>
      <c r="K12" s="297"/>
      <c r="L12" s="297"/>
      <c r="M12" s="297"/>
      <c r="N12" s="300"/>
      <c r="O12" s="297"/>
      <c r="P12" s="300"/>
      <c r="Q12" s="297"/>
      <c r="R12" s="301"/>
      <c r="S12" s="303"/>
      <c r="T12" s="303"/>
      <c r="U12" s="303"/>
      <c r="V12" s="303"/>
      <c r="W12" s="303"/>
      <c r="X12" s="69"/>
      <c r="Z12" s="29"/>
      <c r="AA12" s="70"/>
      <c r="AB12" s="70"/>
      <c r="AC12" s="71"/>
      <c r="AD12" s="35"/>
      <c r="AE12" s="56"/>
      <c r="AF12" s="57"/>
      <c r="AG12" s="37"/>
      <c r="AH12" s="27"/>
      <c r="AI12" s="38"/>
      <c r="AJ12" s="34"/>
      <c r="AK12" s="54"/>
    </row>
    <row r="13" spans="1:41" s="31" customFormat="1" ht="15" customHeight="1" x14ac:dyDescent="0.25">
      <c r="A13" s="297"/>
      <c r="B13" s="297"/>
      <c r="C13" s="297"/>
      <c r="D13" s="297"/>
      <c r="E13" s="298"/>
      <c r="F13" s="298"/>
      <c r="G13" s="298"/>
      <c r="H13" s="297"/>
      <c r="I13" s="297"/>
      <c r="J13" s="299"/>
      <c r="K13" s="297"/>
      <c r="L13" s="297"/>
      <c r="M13" s="297"/>
      <c r="N13" s="304" t="s">
        <v>168</v>
      </c>
      <c r="O13" s="305"/>
      <c r="P13" s="304">
        <v>-102983145.421753</v>
      </c>
      <c r="Q13" s="305"/>
      <c r="R13" s="306"/>
      <c r="S13" s="307">
        <v>-2170044.7593267593</v>
      </c>
      <c r="T13" s="307">
        <v>-1956354.0412152987</v>
      </c>
      <c r="U13" s="307">
        <v>-213690.71811146056</v>
      </c>
      <c r="V13" s="307">
        <v>-2167665.4089250132</v>
      </c>
      <c r="W13" s="307">
        <v>-2379.3504017459213</v>
      </c>
      <c r="X13" s="69"/>
      <c r="Z13" s="72"/>
      <c r="AA13" s="78"/>
      <c r="AB13" s="78"/>
      <c r="AC13" s="71"/>
      <c r="AD13" s="35"/>
      <c r="AE13" s="56"/>
      <c r="AF13" s="57"/>
      <c r="AG13" s="37"/>
      <c r="AH13" s="27"/>
      <c r="AI13" s="38"/>
      <c r="AJ13" s="34"/>
      <c r="AK13" s="54"/>
    </row>
    <row r="14" spans="1:41" s="31" customFormat="1" ht="15" customHeight="1" x14ac:dyDescent="0.25">
      <c r="A14" s="119"/>
      <c r="B14" s="119"/>
      <c r="C14" s="119"/>
      <c r="D14" s="119"/>
      <c r="E14" s="120"/>
      <c r="F14" s="120"/>
      <c r="G14" s="120"/>
      <c r="H14" s="119"/>
      <c r="I14" s="119"/>
      <c r="J14" s="168"/>
      <c r="K14" s="119"/>
      <c r="L14" s="119"/>
      <c r="M14" s="119"/>
      <c r="N14" s="121"/>
      <c r="O14" s="119"/>
      <c r="P14" s="121"/>
      <c r="Q14" s="119"/>
      <c r="R14" s="169"/>
      <c r="S14" s="170"/>
      <c r="T14" s="170"/>
      <c r="U14" s="170"/>
      <c r="V14" s="170"/>
      <c r="W14" s="170"/>
      <c r="X14" s="69"/>
      <c r="Z14" s="72"/>
      <c r="AA14" s="71"/>
      <c r="AB14" s="71"/>
      <c r="AC14" s="71"/>
      <c r="AD14" s="35"/>
      <c r="AE14" s="56"/>
      <c r="AF14" s="57"/>
      <c r="AG14" s="37"/>
      <c r="AH14" s="27"/>
      <c r="AI14" s="38"/>
      <c r="AJ14" s="34"/>
      <c r="AK14" s="54"/>
    </row>
    <row r="15" spans="1:41" s="31" customFormat="1" ht="15" customHeight="1" x14ac:dyDescent="0.25">
      <c r="A15" s="119"/>
      <c r="B15" s="119"/>
      <c r="C15" s="119"/>
      <c r="D15" s="119"/>
      <c r="E15" s="120"/>
      <c r="F15" s="120"/>
      <c r="G15" s="120"/>
      <c r="H15" s="119"/>
      <c r="I15" s="119"/>
      <c r="J15" s="168"/>
      <c r="K15" s="119"/>
      <c r="L15" s="119"/>
      <c r="M15" s="119"/>
      <c r="N15" s="121"/>
      <c r="O15" s="119"/>
      <c r="P15" s="121"/>
      <c r="Q15" s="119"/>
      <c r="R15" s="169"/>
      <c r="S15" s="170"/>
      <c r="T15" s="170"/>
      <c r="U15" s="170"/>
      <c r="V15" s="170"/>
      <c r="W15" s="170"/>
      <c r="X15" s="69"/>
      <c r="Z15" s="72"/>
      <c r="AA15" s="71"/>
      <c r="AB15" s="71"/>
      <c r="AC15" s="71"/>
    </row>
    <row r="16" spans="1:41" s="31" customFormat="1" ht="15" customHeight="1" x14ac:dyDescent="0.25">
      <c r="A16" s="119"/>
      <c r="B16" s="119"/>
      <c r="C16" s="119"/>
      <c r="D16" s="119"/>
      <c r="E16" s="120"/>
      <c r="F16" s="120"/>
      <c r="G16" s="120"/>
      <c r="H16" s="119"/>
      <c r="I16" s="119"/>
      <c r="J16" s="168"/>
      <c r="K16" s="119"/>
      <c r="L16" s="119"/>
      <c r="M16" s="119"/>
      <c r="N16" s="121"/>
      <c r="O16" s="119"/>
      <c r="P16" s="121"/>
      <c r="Q16" s="119"/>
      <c r="R16" s="169"/>
      <c r="S16" s="170"/>
      <c r="T16" s="170"/>
      <c r="U16" s="170"/>
      <c r="V16" s="170"/>
      <c r="W16" s="170"/>
      <c r="X16" s="69"/>
      <c r="Z16" s="72"/>
      <c r="AA16" s="71"/>
      <c r="AB16" s="71"/>
      <c r="AC16" s="71"/>
      <c r="AE16" s="182" t="s">
        <v>34</v>
      </c>
      <c r="AF16" s="182"/>
      <c r="AG16" s="182" t="s">
        <v>35</v>
      </c>
      <c r="AH16" s="182"/>
      <c r="AI16" s="26" t="s">
        <v>38</v>
      </c>
    </row>
    <row r="17" spans="1:41" s="31" customFormat="1" ht="15" customHeight="1" x14ac:dyDescent="0.25">
      <c r="A17" s="123"/>
      <c r="B17" s="123"/>
      <c r="C17" s="123"/>
      <c r="D17" s="123"/>
      <c r="E17" s="144"/>
      <c r="F17" s="144"/>
      <c r="G17" s="144"/>
      <c r="H17" s="123"/>
      <c r="I17" s="123"/>
      <c r="J17" s="171"/>
      <c r="K17" s="123"/>
      <c r="L17" s="123"/>
      <c r="M17" s="123"/>
      <c r="N17" s="145"/>
      <c r="O17" s="123"/>
      <c r="P17" s="145"/>
      <c r="Q17" s="123"/>
      <c r="R17" s="172"/>
      <c r="S17" s="145"/>
      <c r="T17" s="145"/>
      <c r="U17" s="145"/>
      <c r="V17" s="145"/>
      <c r="W17" s="145"/>
      <c r="X17" s="69"/>
      <c r="Z17" s="72"/>
      <c r="AA17" s="71"/>
      <c r="AB17" s="71"/>
      <c r="AC17" s="71"/>
      <c r="AE17" s="28" t="s">
        <v>36</v>
      </c>
      <c r="AF17" s="28" t="s">
        <v>37</v>
      </c>
      <c r="AG17" s="28" t="s">
        <v>36</v>
      </c>
      <c r="AH17" s="28" t="s">
        <v>37</v>
      </c>
      <c r="AI17" s="28"/>
    </row>
    <row r="18" spans="1:41" s="31" customFormat="1" ht="15" customHeight="1" x14ac:dyDescent="0.25">
      <c r="A18" s="123"/>
      <c r="B18" s="123"/>
      <c r="C18" s="123"/>
      <c r="D18" s="123"/>
      <c r="E18" s="144"/>
      <c r="F18" s="144"/>
      <c r="G18" s="144"/>
      <c r="H18" s="123"/>
      <c r="I18" s="123"/>
      <c r="J18" s="171"/>
      <c r="K18" s="123"/>
      <c r="L18" s="123"/>
      <c r="M18" s="123"/>
      <c r="N18" s="145"/>
      <c r="O18" s="123"/>
      <c r="P18" s="145"/>
      <c r="Q18" s="123"/>
      <c r="R18" s="172"/>
      <c r="S18" s="145"/>
      <c r="T18" s="145"/>
      <c r="U18" s="145"/>
      <c r="V18" s="145"/>
      <c r="W18" s="145"/>
      <c r="X18" s="69"/>
      <c r="Z18" s="72"/>
      <c r="AA18" s="71"/>
      <c r="AB18" s="71"/>
      <c r="AC18" s="71"/>
      <c r="AD18" s="32" t="s">
        <v>32</v>
      </c>
      <c r="AE18" s="313">
        <v>10.9175</v>
      </c>
      <c r="AF18" s="314">
        <v>16.5044</v>
      </c>
      <c r="AG18" s="315">
        <v>1.8E-3</v>
      </c>
      <c r="AH18" s="316">
        <v>5.4999999999999997E-3</v>
      </c>
      <c r="AI18" s="316">
        <v>0.4</v>
      </c>
    </row>
    <row r="19" spans="1:41" s="31" customFormat="1" ht="15" customHeight="1" x14ac:dyDescent="0.25">
      <c r="A19" s="123"/>
      <c r="B19" s="123"/>
      <c r="C19" s="123"/>
      <c r="D19" s="123"/>
      <c r="E19" s="144"/>
      <c r="F19" s="144"/>
      <c r="G19" s="144"/>
      <c r="H19" s="123"/>
      <c r="I19" s="123"/>
      <c r="J19" s="171"/>
      <c r="K19" s="123"/>
      <c r="L19" s="123"/>
      <c r="M19" s="123"/>
      <c r="N19" s="145"/>
      <c r="O19" s="123"/>
      <c r="P19" s="145"/>
      <c r="Q19" s="123"/>
      <c r="R19" s="172"/>
      <c r="S19" s="145"/>
      <c r="T19" s="145"/>
      <c r="U19" s="145"/>
      <c r="V19" s="145"/>
      <c r="W19" s="145"/>
      <c r="X19" s="69"/>
      <c r="Z19" s="72"/>
      <c r="AA19" s="71"/>
      <c r="AB19" s="71"/>
      <c r="AC19" s="71"/>
      <c r="AD19" s="97" t="s">
        <v>33</v>
      </c>
      <c r="AE19" s="331">
        <v>7.4850000000000003</v>
      </c>
      <c r="AF19" s="332">
        <v>13.803699999999999</v>
      </c>
      <c r="AG19" s="333">
        <v>1.1999999999999999E-3</v>
      </c>
      <c r="AH19" s="334">
        <v>4.5999999999999999E-3</v>
      </c>
      <c r="AI19" s="334">
        <v>0.4</v>
      </c>
    </row>
    <row r="20" spans="1:41" s="31" customFormat="1" ht="15" customHeight="1" x14ac:dyDescent="0.25">
      <c r="A20" s="72"/>
      <c r="B20" s="72"/>
      <c r="C20" s="72"/>
      <c r="D20" s="72"/>
      <c r="E20" s="73"/>
      <c r="F20" s="73"/>
      <c r="G20" s="73"/>
      <c r="H20" s="72"/>
      <c r="I20" s="72"/>
      <c r="J20" s="72"/>
      <c r="K20" s="74"/>
      <c r="L20" s="72"/>
      <c r="M20" s="72"/>
      <c r="N20" s="72"/>
      <c r="O20" s="75"/>
      <c r="P20" s="72"/>
      <c r="Q20" s="76"/>
      <c r="R20" s="75"/>
      <c r="S20" s="75"/>
      <c r="T20" s="72"/>
      <c r="U20" s="76"/>
      <c r="V20" s="76"/>
      <c r="W20" s="74"/>
      <c r="X20" s="69"/>
      <c r="Z20" s="77"/>
      <c r="AA20" s="71"/>
      <c r="AB20" s="71"/>
      <c r="AC20" s="71"/>
      <c r="AD20" s="97" t="s">
        <v>28</v>
      </c>
      <c r="AE20" s="331">
        <v>7.4850000000000003</v>
      </c>
      <c r="AF20" s="332">
        <v>13.803699999999999</v>
      </c>
      <c r="AG20" s="333">
        <v>1.1999999999999999E-3</v>
      </c>
      <c r="AH20" s="334">
        <v>4.5999999999999999E-3</v>
      </c>
      <c r="AI20" s="334">
        <v>0.4</v>
      </c>
    </row>
    <row r="21" spans="1:41" s="31" customFormat="1" ht="15" customHeight="1" x14ac:dyDescent="0.25">
      <c r="A21" s="72"/>
      <c r="B21" s="72"/>
      <c r="C21" s="72"/>
      <c r="D21" s="72"/>
      <c r="E21" s="73"/>
      <c r="F21" s="73"/>
      <c r="G21" s="73"/>
      <c r="H21" s="72"/>
      <c r="I21" s="72"/>
      <c r="J21" s="72"/>
      <c r="K21" s="74"/>
      <c r="L21" s="72"/>
      <c r="M21" s="72"/>
      <c r="N21" s="72"/>
      <c r="O21" s="75"/>
      <c r="P21" s="72"/>
      <c r="Q21" s="76"/>
      <c r="R21" s="75"/>
      <c r="S21" s="75"/>
      <c r="T21" s="72"/>
      <c r="U21" s="76"/>
      <c r="V21" s="76"/>
      <c r="W21" s="74"/>
      <c r="X21" s="69"/>
      <c r="Z21" s="72"/>
      <c r="AA21" s="71"/>
      <c r="AB21" s="71"/>
      <c r="AC21" s="71"/>
      <c r="AD21" s="98" t="s">
        <v>64</v>
      </c>
      <c r="AE21" s="335">
        <v>3.9649999999999999</v>
      </c>
      <c r="AF21" s="336">
        <v>9.16</v>
      </c>
      <c r="AG21" s="337">
        <v>6.9999999999999999E-4</v>
      </c>
      <c r="AH21" s="338">
        <v>3.0000000000000001E-3</v>
      </c>
      <c r="AI21" s="338">
        <v>0.4</v>
      </c>
    </row>
    <row r="22" spans="1:41" s="31" customFormat="1" ht="15" customHeight="1" x14ac:dyDescent="0.25">
      <c r="A22" s="72"/>
      <c r="B22" s="72"/>
      <c r="C22" s="72"/>
      <c r="D22" s="72"/>
      <c r="E22" s="73"/>
      <c r="F22" s="73"/>
      <c r="G22" s="73"/>
      <c r="H22" s="72"/>
      <c r="I22" s="72"/>
      <c r="J22" s="72"/>
      <c r="K22" s="74"/>
      <c r="L22" s="72"/>
      <c r="M22" s="72"/>
      <c r="N22" s="72"/>
      <c r="O22" s="75"/>
      <c r="P22" s="72"/>
      <c r="Q22" s="76"/>
      <c r="R22" s="75"/>
      <c r="S22" s="75"/>
      <c r="T22" s="72"/>
      <c r="U22" s="76"/>
      <c r="V22" s="76"/>
      <c r="W22" s="74"/>
      <c r="X22" s="69"/>
      <c r="Z22" s="72"/>
      <c r="AA22" s="71"/>
      <c r="AB22" s="71"/>
      <c r="AC22" s="71"/>
      <c r="AD22" s="98" t="s">
        <v>63</v>
      </c>
      <c r="AE22" s="335">
        <v>3.9649999999999999</v>
      </c>
      <c r="AF22" s="336">
        <v>9.16</v>
      </c>
      <c r="AG22" s="337">
        <v>6.9999999999999999E-4</v>
      </c>
      <c r="AH22" s="338">
        <v>3.0000000000000001E-3</v>
      </c>
      <c r="AI22" s="338">
        <v>0.4</v>
      </c>
    </row>
    <row r="23" spans="1:41" s="31" customFormat="1" ht="15" customHeight="1" x14ac:dyDescent="0.25">
      <c r="A23" s="72"/>
      <c r="B23" s="72"/>
      <c r="C23" s="72"/>
      <c r="D23" s="72"/>
      <c r="E23" s="73"/>
      <c r="F23" s="73"/>
      <c r="G23" s="73"/>
      <c r="H23" s="72"/>
      <c r="I23" s="72"/>
      <c r="J23" s="72"/>
      <c r="K23" s="74"/>
      <c r="L23" s="72"/>
      <c r="M23" s="72"/>
      <c r="N23" s="72"/>
      <c r="O23" s="75"/>
      <c r="P23" s="72"/>
      <c r="Q23" s="76"/>
      <c r="R23" s="75"/>
      <c r="S23" s="75"/>
      <c r="T23" s="72"/>
      <c r="U23" s="76"/>
      <c r="V23" s="76"/>
      <c r="W23" s="74"/>
      <c r="X23" s="69"/>
      <c r="Y23" s="54"/>
      <c r="Z23" s="49"/>
      <c r="AA23" s="55"/>
      <c r="AB23" s="55"/>
      <c r="AC23" s="71"/>
      <c r="AD23" s="98" t="s">
        <v>61</v>
      </c>
      <c r="AE23" s="335">
        <v>3.9649999999999999</v>
      </c>
      <c r="AF23" s="336">
        <v>9.16</v>
      </c>
      <c r="AG23" s="337">
        <v>6.9999999999999999E-4</v>
      </c>
      <c r="AH23" s="338">
        <v>3.0000000000000001E-3</v>
      </c>
      <c r="AI23" s="338">
        <v>0.4</v>
      </c>
    </row>
    <row r="24" spans="1:41" s="31" customFormat="1" ht="15" customHeight="1" x14ac:dyDescent="0.25">
      <c r="A24" s="72"/>
      <c r="B24" s="72"/>
      <c r="C24" s="72"/>
      <c r="D24" s="72"/>
      <c r="E24" s="73"/>
      <c r="F24" s="73"/>
      <c r="G24" s="73"/>
      <c r="H24" s="72"/>
      <c r="I24" s="72"/>
      <c r="J24" s="72"/>
      <c r="K24" s="74"/>
      <c r="L24" s="72"/>
      <c r="M24" s="72"/>
      <c r="N24" s="72"/>
      <c r="O24" s="75"/>
      <c r="P24" s="72"/>
      <c r="Q24" s="76"/>
      <c r="R24" s="75"/>
      <c r="S24" s="75"/>
      <c r="T24" s="72"/>
      <c r="U24" s="76"/>
      <c r="V24" s="76"/>
      <c r="W24" s="74"/>
      <c r="X24" s="69"/>
      <c r="Y24" s="54"/>
      <c r="Z24" s="49"/>
      <c r="AA24" s="55"/>
      <c r="AB24" s="55"/>
      <c r="AC24" s="71"/>
      <c r="AD24" s="32" t="s">
        <v>29</v>
      </c>
      <c r="AE24" s="322">
        <v>6.99</v>
      </c>
      <c r="AF24" s="323">
        <v>12.3</v>
      </c>
      <c r="AG24" s="324">
        <v>1.1000000000000001E-3</v>
      </c>
      <c r="AH24" s="220">
        <v>4.1000000000000003E-3</v>
      </c>
      <c r="AI24" s="220">
        <v>0.4</v>
      </c>
    </row>
    <row r="25" spans="1:41" s="31" customFormat="1" ht="15" customHeight="1" x14ac:dyDescent="0.25">
      <c r="A25" s="72"/>
      <c r="B25" s="72"/>
      <c r="C25" s="72"/>
      <c r="D25" s="72"/>
      <c r="E25" s="73"/>
      <c r="F25" s="73"/>
      <c r="G25" s="73"/>
      <c r="H25" s="72"/>
      <c r="I25" s="72"/>
      <c r="J25" s="72"/>
      <c r="K25" s="74"/>
      <c r="L25" s="72"/>
      <c r="M25" s="72"/>
      <c r="N25" s="72"/>
      <c r="O25" s="75"/>
      <c r="P25" s="72"/>
      <c r="Q25" s="76"/>
      <c r="R25" s="75"/>
      <c r="S25" s="75"/>
      <c r="T25" s="72"/>
      <c r="U25" s="76"/>
      <c r="V25" s="76"/>
      <c r="W25" s="74"/>
      <c r="X25" s="69"/>
      <c r="Y25" s="54"/>
      <c r="Z25" s="49"/>
      <c r="AA25" s="55"/>
      <c r="AB25" s="55"/>
      <c r="AC25" s="71"/>
      <c r="AD25" s="32" t="s">
        <v>30</v>
      </c>
      <c r="AE25" s="322">
        <v>15.345000000000001</v>
      </c>
      <c r="AF25" s="323">
        <v>21.95</v>
      </c>
      <c r="AG25" s="324">
        <v>2.5000000000000001E-3</v>
      </c>
      <c r="AH25" s="220">
        <v>7.3000000000000001E-3</v>
      </c>
      <c r="AI25" s="220">
        <v>0.4</v>
      </c>
    </row>
    <row r="26" spans="1:41" s="31" customFormat="1" ht="15" customHeight="1" x14ac:dyDescent="0.25">
      <c r="A26" s="72"/>
      <c r="B26" s="72"/>
      <c r="C26" s="72"/>
      <c r="D26" s="72"/>
      <c r="E26" s="73"/>
      <c r="F26" s="73"/>
      <c r="G26" s="73"/>
      <c r="H26" s="72"/>
      <c r="I26" s="72"/>
      <c r="J26" s="72"/>
      <c r="K26" s="74"/>
      <c r="L26" s="72"/>
      <c r="M26" s="72"/>
      <c r="N26" s="72"/>
      <c r="O26" s="75"/>
      <c r="P26" s="72"/>
      <c r="Q26" s="76"/>
      <c r="R26" s="75"/>
      <c r="S26" s="75"/>
      <c r="T26" s="72"/>
      <c r="U26" s="76"/>
      <c r="V26" s="76"/>
      <c r="W26" s="74"/>
      <c r="X26" s="69"/>
      <c r="Y26" s="54"/>
      <c r="Z26" s="49"/>
      <c r="AA26" s="55"/>
      <c r="AB26" s="55"/>
      <c r="AC26" s="71"/>
      <c r="AD26" s="32" t="s">
        <v>26</v>
      </c>
      <c r="AE26" s="322">
        <v>12.205</v>
      </c>
      <c r="AF26" s="323">
        <v>18.375</v>
      </c>
      <c r="AG26" s="324">
        <v>1.8E-3</v>
      </c>
      <c r="AH26" s="220">
        <v>5.5999999999999999E-3</v>
      </c>
      <c r="AI26" s="220">
        <v>0.35</v>
      </c>
    </row>
    <row r="27" spans="1:41" s="31" customFormat="1" ht="15" customHeight="1" x14ac:dyDescent="0.25">
      <c r="A27" s="72"/>
      <c r="B27" s="72"/>
      <c r="C27" s="72"/>
      <c r="D27" s="72"/>
      <c r="E27" s="73"/>
      <c r="F27" s="73"/>
      <c r="G27" s="73"/>
      <c r="H27" s="72"/>
      <c r="I27" s="72"/>
      <c r="J27" s="72"/>
      <c r="K27" s="74"/>
      <c r="L27" s="72"/>
      <c r="M27" s="72"/>
      <c r="N27" s="72"/>
      <c r="O27" s="75"/>
      <c r="P27" s="72"/>
      <c r="Q27" s="76"/>
      <c r="R27" s="75"/>
      <c r="S27" s="75"/>
      <c r="T27" s="72"/>
      <c r="U27" s="76"/>
      <c r="V27" s="76"/>
      <c r="W27" s="74"/>
      <c r="X27" s="69"/>
      <c r="Y27" s="54"/>
      <c r="Z27" s="49"/>
      <c r="AA27" s="55"/>
      <c r="AB27" s="55"/>
      <c r="AC27" s="71"/>
      <c r="AD27" s="32" t="s">
        <v>62</v>
      </c>
      <c r="AE27" s="322">
        <v>12.914999999999999</v>
      </c>
      <c r="AF27" s="323">
        <v>23.39</v>
      </c>
      <c r="AG27" s="324">
        <v>2.0999999999999999E-3</v>
      </c>
      <c r="AH27" s="220">
        <v>7.7999999999999996E-3</v>
      </c>
      <c r="AI27" s="220">
        <v>0.4</v>
      </c>
    </row>
    <row r="28" spans="1:41" s="31" customFormat="1" ht="15" customHeight="1" x14ac:dyDescent="0.25">
      <c r="A28" s="72"/>
      <c r="B28" s="72"/>
      <c r="C28" s="72"/>
      <c r="D28" s="72"/>
      <c r="E28" s="73"/>
      <c r="F28" s="73"/>
      <c r="G28" s="73"/>
      <c r="H28" s="72"/>
      <c r="I28" s="72"/>
      <c r="J28" s="72"/>
      <c r="K28" s="74"/>
      <c r="L28" s="72"/>
      <c r="M28" s="72"/>
      <c r="N28" s="72"/>
      <c r="O28" s="75"/>
      <c r="P28" s="72"/>
      <c r="Q28" s="76"/>
      <c r="R28" s="75"/>
      <c r="S28" s="75"/>
      <c r="T28" s="72"/>
      <c r="U28" s="76"/>
      <c r="V28" s="76"/>
      <c r="W28" s="74"/>
      <c r="X28" s="69"/>
      <c r="Y28" s="54"/>
      <c r="Z28" s="49"/>
      <c r="AA28" s="55"/>
      <c r="AB28" s="55"/>
      <c r="AC28" s="71"/>
      <c r="AD28" s="32" t="s">
        <v>22</v>
      </c>
      <c r="AE28" s="322">
        <v>11.1791</v>
      </c>
      <c r="AF28" s="323">
        <v>15.5488</v>
      </c>
      <c r="AG28" s="324">
        <v>1.8E-3</v>
      </c>
      <c r="AH28" s="220">
        <v>5.1999999999999998E-3</v>
      </c>
      <c r="AI28" s="220">
        <v>0.4</v>
      </c>
    </row>
    <row r="29" spans="1:41" s="31" customFormat="1" ht="15" customHeight="1" x14ac:dyDescent="0.25">
      <c r="A29" s="72"/>
      <c r="B29" s="72"/>
      <c r="C29" s="72"/>
      <c r="D29" s="72"/>
      <c r="E29" s="73"/>
      <c r="F29" s="73"/>
      <c r="G29" s="73"/>
      <c r="H29" s="72"/>
      <c r="I29" s="72"/>
      <c r="J29" s="72"/>
      <c r="K29" s="74"/>
      <c r="L29" s="72"/>
      <c r="M29" s="72"/>
      <c r="N29" s="72"/>
      <c r="O29" s="75"/>
      <c r="P29" s="72"/>
      <c r="Q29" s="76"/>
      <c r="R29" s="75"/>
      <c r="S29" s="75"/>
      <c r="T29" s="72"/>
      <c r="U29" s="76"/>
      <c r="V29" s="76"/>
      <c r="W29" s="74"/>
      <c r="X29" s="69"/>
      <c r="Y29" s="54"/>
      <c r="Z29" s="49"/>
      <c r="AA29" s="55"/>
      <c r="AB29" s="55"/>
      <c r="AC29" s="71"/>
      <c r="AD29" s="32" t="s">
        <v>66</v>
      </c>
      <c r="AE29" s="322">
        <v>21.65</v>
      </c>
      <c r="AF29" s="323">
        <v>32.624699999999997</v>
      </c>
      <c r="AG29" s="324">
        <v>3.5999999999999999E-3</v>
      </c>
      <c r="AH29" s="220">
        <v>1.2500000000000001E-2</v>
      </c>
      <c r="AI29" s="220">
        <v>0.4</v>
      </c>
    </row>
    <row r="30" spans="1:41" s="31" customFormat="1" ht="15" customHeight="1" x14ac:dyDescent="0.25">
      <c r="A30" s="49"/>
      <c r="B30" s="49"/>
      <c r="C30" s="49"/>
      <c r="D30" s="49"/>
      <c r="E30" s="50"/>
      <c r="F30" s="50"/>
      <c r="G30" s="50"/>
      <c r="H30" s="49"/>
      <c r="I30" s="49"/>
      <c r="J30" s="49"/>
      <c r="K30" s="51"/>
      <c r="L30" s="49"/>
      <c r="M30" s="49"/>
      <c r="N30" s="49"/>
      <c r="O30" s="52"/>
      <c r="P30" s="49"/>
      <c r="Q30" s="53"/>
      <c r="R30" s="52"/>
      <c r="S30" s="52"/>
      <c r="T30" s="49"/>
      <c r="U30" s="53"/>
      <c r="V30" s="53"/>
      <c r="W30" s="51"/>
      <c r="X30" s="69"/>
      <c r="Y30" s="54"/>
      <c r="Z30" s="49"/>
      <c r="AA30" s="55"/>
      <c r="AB30" s="55"/>
      <c r="AC30" s="55"/>
      <c r="AD30" s="32" t="s">
        <v>65</v>
      </c>
      <c r="AE30" s="325">
        <v>26.6509</v>
      </c>
      <c r="AF30" s="326">
        <v>27.686199999999999</v>
      </c>
      <c r="AG30" s="327">
        <v>4.4000000000000003E-3</v>
      </c>
      <c r="AH30" s="328">
        <v>9.1999999999999998E-3</v>
      </c>
      <c r="AI30" s="328">
        <v>0.4</v>
      </c>
      <c r="AK30" s="54"/>
      <c r="AL30" s="54"/>
      <c r="AM30" s="54"/>
      <c r="AN30" s="54"/>
      <c r="AO30" s="54"/>
    </row>
    <row r="31" spans="1:41" s="54" customFormat="1" ht="15" customHeight="1" x14ac:dyDescent="0.25">
      <c r="A31" s="49"/>
      <c r="B31" s="49"/>
      <c r="C31" s="49"/>
      <c r="D31" s="49"/>
      <c r="E31" s="50"/>
      <c r="F31" s="50"/>
      <c r="G31" s="50"/>
      <c r="H31" s="49"/>
      <c r="I31" s="49"/>
      <c r="J31" s="49"/>
      <c r="K31" s="51"/>
      <c r="L31" s="49"/>
      <c r="M31" s="49"/>
      <c r="N31" s="49"/>
      <c r="O31" s="52"/>
      <c r="P31" s="49"/>
      <c r="Q31" s="53"/>
      <c r="R31" s="52"/>
      <c r="S31" s="52"/>
      <c r="T31" s="49"/>
      <c r="U31" s="53"/>
      <c r="V31" s="53"/>
      <c r="W31" s="51"/>
      <c r="X31" s="67"/>
      <c r="Z31" s="49"/>
      <c r="AA31" s="55"/>
      <c r="AB31" s="55"/>
      <c r="AC31" s="55"/>
      <c r="AD31" s="31"/>
      <c r="AE31" s="31"/>
      <c r="AF31" s="31"/>
      <c r="AG31" s="31"/>
      <c r="AH31" s="31"/>
      <c r="AI31" s="31"/>
      <c r="AJ31" s="31"/>
    </row>
    <row r="32" spans="1:41" s="54" customFormat="1" ht="15" customHeight="1" x14ac:dyDescent="0.25">
      <c r="A32" s="49"/>
      <c r="B32" s="49"/>
      <c r="C32" s="49"/>
      <c r="D32" s="49"/>
      <c r="E32" s="50"/>
      <c r="F32" s="50"/>
      <c r="G32" s="50"/>
      <c r="H32" s="49"/>
      <c r="I32" s="49"/>
      <c r="J32" s="49"/>
      <c r="K32" s="51"/>
      <c r="L32" s="49"/>
      <c r="M32" s="49"/>
      <c r="N32" s="49"/>
      <c r="O32" s="52"/>
      <c r="P32" s="49"/>
      <c r="Q32" s="53"/>
      <c r="R32" s="52"/>
      <c r="S32" s="52"/>
      <c r="T32" s="49"/>
      <c r="U32" s="53"/>
      <c r="V32" s="53"/>
      <c r="W32" s="51"/>
      <c r="X32" s="67"/>
      <c r="Z32" s="49"/>
      <c r="AA32" s="55"/>
      <c r="AB32" s="55"/>
      <c r="AC32" s="55"/>
      <c r="AD32" s="31"/>
      <c r="AE32" s="31"/>
      <c r="AF32" s="31"/>
      <c r="AG32" s="31"/>
      <c r="AH32" s="31"/>
      <c r="AI32" s="31"/>
      <c r="AJ32" s="31"/>
    </row>
    <row r="33" spans="1:35" s="54" customFormat="1" ht="15" customHeight="1" x14ac:dyDescent="0.25">
      <c r="A33" s="49"/>
      <c r="B33" s="49"/>
      <c r="C33" s="49"/>
      <c r="D33" s="49"/>
      <c r="E33" s="50"/>
      <c r="F33" s="50"/>
      <c r="G33" s="50"/>
      <c r="H33" s="49"/>
      <c r="I33" s="49"/>
      <c r="J33" s="49"/>
      <c r="K33" s="51"/>
      <c r="L33" s="49"/>
      <c r="M33" s="49"/>
      <c r="N33" s="49"/>
      <c r="O33" s="52"/>
      <c r="P33" s="49"/>
      <c r="Q33" s="53"/>
      <c r="R33" s="52"/>
      <c r="S33" s="52"/>
      <c r="T33" s="49"/>
      <c r="U33" s="53"/>
      <c r="V33" s="53"/>
      <c r="W33" s="51"/>
      <c r="X33" s="67"/>
      <c r="Z33" s="49"/>
      <c r="AA33" s="55"/>
      <c r="AB33" s="55"/>
      <c r="AC33" s="55"/>
      <c r="AD33" s="31"/>
      <c r="AE33" s="31"/>
      <c r="AF33" s="31"/>
      <c r="AG33" s="31"/>
      <c r="AH33" s="31"/>
      <c r="AI33" s="31"/>
    </row>
    <row r="34" spans="1:35" s="54" customFormat="1" ht="15" customHeight="1" x14ac:dyDescent="0.25">
      <c r="A34" s="49"/>
      <c r="B34" s="49"/>
      <c r="C34" s="49"/>
      <c r="D34" s="49"/>
      <c r="E34" s="50"/>
      <c r="F34" s="50"/>
      <c r="G34" s="50"/>
      <c r="H34" s="49"/>
      <c r="I34" s="49"/>
      <c r="J34" s="49"/>
      <c r="K34" s="51"/>
      <c r="L34" s="49"/>
      <c r="M34" s="49"/>
      <c r="N34" s="49"/>
      <c r="O34" s="52"/>
      <c r="P34" s="49"/>
      <c r="Q34" s="53"/>
      <c r="R34" s="52"/>
      <c r="S34" s="52"/>
      <c r="T34" s="49"/>
      <c r="U34" s="53"/>
      <c r="V34" s="53"/>
      <c r="W34" s="51"/>
      <c r="X34" s="67"/>
      <c r="Z34" s="49"/>
      <c r="AA34" s="55"/>
      <c r="AB34" s="55"/>
      <c r="AC34" s="55"/>
      <c r="AD34" s="31"/>
      <c r="AE34" s="31"/>
      <c r="AF34" s="31"/>
      <c r="AG34" s="31"/>
      <c r="AH34" s="31"/>
      <c r="AI34" s="31"/>
    </row>
    <row r="35" spans="1:35" s="54" customFormat="1" ht="15" customHeight="1" x14ac:dyDescent="0.25">
      <c r="A35" s="49"/>
      <c r="B35" s="49"/>
      <c r="C35" s="49"/>
      <c r="D35" s="49"/>
      <c r="E35" s="50"/>
      <c r="F35" s="50"/>
      <c r="G35" s="50"/>
      <c r="H35" s="49"/>
      <c r="I35" s="49"/>
      <c r="J35" s="49"/>
      <c r="K35" s="51"/>
      <c r="L35" s="49"/>
      <c r="M35" s="49"/>
      <c r="N35" s="49"/>
      <c r="O35" s="52"/>
      <c r="P35" s="49"/>
      <c r="Q35" s="53"/>
      <c r="R35" s="52"/>
      <c r="S35" s="52"/>
      <c r="T35" s="49"/>
      <c r="U35" s="53"/>
      <c r="V35" s="53"/>
      <c r="W35" s="51"/>
      <c r="X35" s="67"/>
      <c r="Z35" s="49"/>
      <c r="AA35" s="55"/>
      <c r="AB35" s="55"/>
      <c r="AC35" s="55"/>
      <c r="AD35" s="31"/>
      <c r="AE35" s="31"/>
      <c r="AF35" s="31"/>
      <c r="AG35" s="31"/>
      <c r="AH35" s="31"/>
      <c r="AI35" s="31"/>
    </row>
    <row r="36" spans="1:35" s="54" customFormat="1" ht="15" customHeight="1" x14ac:dyDescent="0.25">
      <c r="A36" s="49"/>
      <c r="B36" s="49"/>
      <c r="C36" s="49"/>
      <c r="D36" s="49"/>
      <c r="E36" s="50"/>
      <c r="F36" s="50"/>
      <c r="G36" s="50"/>
      <c r="H36" s="49"/>
      <c r="I36" s="49"/>
      <c r="J36" s="49"/>
      <c r="K36" s="51"/>
      <c r="L36" s="49"/>
      <c r="M36" s="49"/>
      <c r="N36" s="49"/>
      <c r="O36" s="52"/>
      <c r="P36" s="49"/>
      <c r="Q36" s="53"/>
      <c r="R36" s="52"/>
      <c r="S36" s="52"/>
      <c r="T36" s="49"/>
      <c r="U36" s="53"/>
      <c r="V36" s="53"/>
      <c r="W36" s="51"/>
      <c r="X36" s="67"/>
      <c r="Z36" s="49"/>
      <c r="AA36" s="55"/>
      <c r="AB36" s="55"/>
      <c r="AC36" s="55"/>
      <c r="AD36" s="31"/>
      <c r="AE36" s="31"/>
      <c r="AF36" s="31"/>
      <c r="AG36" s="31"/>
      <c r="AH36" s="31"/>
      <c r="AI36" s="31"/>
    </row>
    <row r="37" spans="1:35" s="54" customFormat="1" ht="15" customHeight="1" x14ac:dyDescent="0.25">
      <c r="A37" s="49"/>
      <c r="B37" s="49"/>
      <c r="C37" s="49"/>
      <c r="D37" s="49"/>
      <c r="E37" s="50"/>
      <c r="F37" s="50"/>
      <c r="G37" s="50"/>
      <c r="H37" s="49"/>
      <c r="I37" s="49"/>
      <c r="J37" s="49"/>
      <c r="K37" s="51"/>
      <c r="L37" s="49"/>
      <c r="M37" s="49"/>
      <c r="N37" s="49"/>
      <c r="O37" s="52"/>
      <c r="P37" s="49"/>
      <c r="Q37" s="53"/>
      <c r="R37" s="52"/>
      <c r="S37" s="52"/>
      <c r="T37" s="49"/>
      <c r="U37" s="53"/>
      <c r="V37" s="53"/>
      <c r="W37" s="52"/>
      <c r="X37" s="67"/>
      <c r="Z37" s="49"/>
      <c r="AA37" s="55"/>
      <c r="AB37" s="55"/>
      <c r="AC37" s="55"/>
    </row>
    <row r="38" spans="1:35" s="54" customFormat="1" ht="15" customHeight="1" x14ac:dyDescent="0.25">
      <c r="A38" s="49"/>
      <c r="B38" s="49"/>
      <c r="C38" s="49"/>
      <c r="D38" s="49"/>
      <c r="E38" s="50"/>
      <c r="F38" s="50"/>
      <c r="G38" s="50"/>
      <c r="H38" s="49"/>
      <c r="I38" s="49"/>
      <c r="J38" s="49"/>
      <c r="K38" s="51"/>
      <c r="L38" s="49"/>
      <c r="M38" s="49"/>
      <c r="N38" s="49"/>
      <c r="O38" s="52"/>
      <c r="P38" s="49"/>
      <c r="Q38" s="53"/>
      <c r="R38" s="52"/>
      <c r="S38" s="52"/>
      <c r="T38" s="49"/>
      <c r="U38" s="53"/>
      <c r="V38" s="53"/>
      <c r="W38" s="51"/>
      <c r="X38" s="67"/>
      <c r="Z38" s="49"/>
      <c r="AA38" s="55"/>
      <c r="AB38" s="55"/>
      <c r="AC38" s="55"/>
    </row>
    <row r="39" spans="1:35" s="54" customFormat="1" ht="15" customHeight="1" x14ac:dyDescent="0.25">
      <c r="A39" s="49"/>
      <c r="B39" s="49"/>
      <c r="C39" s="49"/>
      <c r="D39" s="49"/>
      <c r="E39" s="50"/>
      <c r="F39" s="50"/>
      <c r="G39" s="50"/>
      <c r="H39" s="49"/>
      <c r="I39" s="49"/>
      <c r="J39" s="49"/>
      <c r="K39" s="52"/>
      <c r="L39" s="49"/>
      <c r="M39" s="49"/>
      <c r="N39" s="49"/>
      <c r="O39" s="51"/>
      <c r="P39" s="49"/>
      <c r="Q39" s="53"/>
      <c r="R39" s="52"/>
      <c r="S39" s="52"/>
      <c r="T39" s="49"/>
      <c r="U39" s="53"/>
      <c r="V39" s="53"/>
      <c r="W39" s="52"/>
      <c r="X39" s="67"/>
      <c r="Z39" s="49"/>
      <c r="AA39" s="55"/>
      <c r="AB39" s="55"/>
      <c r="AC39" s="55"/>
    </row>
    <row r="40" spans="1:35" s="54" customFormat="1" ht="12.75" x14ac:dyDescent="0.2">
      <c r="A40" s="49"/>
      <c r="B40" s="49"/>
      <c r="C40" s="49"/>
      <c r="D40" s="49"/>
      <c r="E40" s="50"/>
      <c r="F40" s="50"/>
      <c r="G40" s="50"/>
      <c r="H40" s="49"/>
      <c r="I40" s="49"/>
      <c r="J40" s="49"/>
      <c r="K40" s="52"/>
      <c r="L40" s="49"/>
      <c r="M40" s="49"/>
      <c r="N40" s="49"/>
      <c r="O40" s="51"/>
      <c r="P40" s="49"/>
      <c r="Q40" s="53"/>
      <c r="R40" s="52"/>
      <c r="S40" s="52"/>
      <c r="T40" s="49"/>
      <c r="U40" s="53"/>
      <c r="V40" s="53"/>
      <c r="W40" s="51"/>
      <c r="X40" s="186"/>
      <c r="Z40" s="49"/>
      <c r="AA40" s="55"/>
      <c r="AB40" s="55"/>
      <c r="AC40" s="55"/>
    </row>
    <row r="41" spans="1:35" s="54" customFormat="1" ht="12.75" x14ac:dyDescent="0.2">
      <c r="A41" s="49"/>
      <c r="B41" s="49"/>
      <c r="C41" s="49"/>
      <c r="D41" s="49"/>
      <c r="E41" s="50"/>
      <c r="F41" s="50"/>
      <c r="G41" s="50"/>
      <c r="H41" s="49"/>
      <c r="I41" s="49"/>
      <c r="J41" s="49"/>
      <c r="K41" s="52"/>
      <c r="L41" s="49"/>
      <c r="M41" s="49"/>
      <c r="N41" s="49"/>
      <c r="O41" s="51"/>
      <c r="P41" s="49"/>
      <c r="Q41" s="53"/>
      <c r="R41" s="52"/>
      <c r="S41" s="52"/>
      <c r="T41" s="49"/>
      <c r="U41" s="53"/>
      <c r="V41" s="53"/>
      <c r="W41" s="51"/>
      <c r="X41" s="186"/>
      <c r="Z41" s="49"/>
      <c r="AA41" s="55"/>
      <c r="AB41" s="55"/>
      <c r="AC41" s="55"/>
    </row>
    <row r="42" spans="1:35" s="54" customFormat="1" ht="12.75" x14ac:dyDescent="0.2">
      <c r="A42" s="49"/>
      <c r="B42" s="49"/>
      <c r="C42" s="49"/>
      <c r="D42" s="49"/>
      <c r="E42" s="50"/>
      <c r="F42" s="50"/>
      <c r="G42" s="50"/>
      <c r="H42" s="49"/>
      <c r="I42" s="49"/>
      <c r="J42" s="49"/>
      <c r="K42" s="52"/>
      <c r="L42" s="49"/>
      <c r="M42" s="49"/>
      <c r="N42" s="49"/>
      <c r="O42" s="51"/>
      <c r="P42" s="49"/>
      <c r="Q42" s="53"/>
      <c r="R42" s="52"/>
      <c r="S42" s="52"/>
      <c r="T42" s="49"/>
      <c r="U42" s="53"/>
      <c r="V42" s="53"/>
      <c r="W42" s="52"/>
      <c r="X42" s="186"/>
      <c r="Z42" s="49"/>
      <c r="AA42" s="55"/>
      <c r="AB42" s="55"/>
      <c r="AC42" s="55"/>
    </row>
    <row r="43" spans="1:35" s="54" customFormat="1" ht="12.75" x14ac:dyDescent="0.2">
      <c r="A43" s="49"/>
      <c r="B43" s="49"/>
      <c r="C43" s="49"/>
      <c r="D43" s="49"/>
      <c r="E43" s="50"/>
      <c r="F43" s="50"/>
      <c r="G43" s="50"/>
      <c r="H43" s="49"/>
      <c r="I43" s="49"/>
      <c r="J43" s="49"/>
      <c r="K43" s="52"/>
      <c r="L43" s="49"/>
      <c r="M43" s="49"/>
      <c r="N43" s="49"/>
      <c r="O43" s="51"/>
      <c r="P43" s="49"/>
      <c r="Q43" s="53"/>
      <c r="R43" s="52"/>
      <c r="S43" s="52"/>
      <c r="T43" s="49"/>
      <c r="U43" s="53"/>
      <c r="V43" s="53"/>
      <c r="W43" s="51"/>
      <c r="X43" s="186"/>
      <c r="Z43" s="49"/>
      <c r="AA43" s="55"/>
      <c r="AB43" s="55"/>
      <c r="AC43" s="55"/>
    </row>
    <row r="44" spans="1:35" s="54" customFormat="1" ht="12.75" x14ac:dyDescent="0.2">
      <c r="A44" s="49"/>
      <c r="B44" s="49"/>
      <c r="C44" s="49"/>
      <c r="D44" s="49"/>
      <c r="E44" s="50"/>
      <c r="F44" s="50"/>
      <c r="G44" s="50"/>
      <c r="H44" s="49"/>
      <c r="I44" s="49"/>
      <c r="J44" s="49"/>
      <c r="K44" s="52"/>
      <c r="L44" s="49"/>
      <c r="M44" s="49"/>
      <c r="N44" s="49"/>
      <c r="O44" s="51"/>
      <c r="P44" s="49"/>
      <c r="Q44" s="53"/>
      <c r="R44" s="52"/>
      <c r="S44" s="52"/>
      <c r="T44" s="49"/>
      <c r="U44" s="53"/>
      <c r="V44" s="53"/>
      <c r="W44" s="51"/>
      <c r="X44" s="186"/>
      <c r="Z44" s="49"/>
      <c r="AA44" s="55"/>
      <c r="AB44" s="55"/>
      <c r="AC44" s="55"/>
    </row>
    <row r="45" spans="1:35" s="54" customFormat="1" ht="12.75" x14ac:dyDescent="0.2">
      <c r="A45" s="49"/>
      <c r="B45" s="49"/>
      <c r="C45" s="49"/>
      <c r="D45" s="49"/>
      <c r="E45" s="50"/>
      <c r="F45" s="50"/>
      <c r="G45" s="50"/>
      <c r="H45" s="49"/>
      <c r="I45" s="49"/>
      <c r="J45" s="49"/>
      <c r="K45" s="52"/>
      <c r="L45" s="49"/>
      <c r="M45" s="49"/>
      <c r="N45" s="49"/>
      <c r="O45" s="51"/>
      <c r="P45" s="49"/>
      <c r="Q45" s="53"/>
      <c r="R45" s="52"/>
      <c r="S45" s="52"/>
      <c r="T45" s="49"/>
      <c r="U45" s="53"/>
      <c r="V45" s="53"/>
      <c r="W45" s="52"/>
      <c r="X45" s="186"/>
      <c r="Z45" s="49"/>
      <c r="AA45" s="55"/>
      <c r="AB45" s="55"/>
      <c r="AC45" s="55"/>
    </row>
    <row r="46" spans="1:35" s="54" customFormat="1" ht="12.75" x14ac:dyDescent="0.2">
      <c r="A46" s="49"/>
      <c r="B46" s="49"/>
      <c r="C46" s="49"/>
      <c r="D46" s="49"/>
      <c r="E46" s="50"/>
      <c r="F46" s="50"/>
      <c r="G46" s="50"/>
      <c r="H46" s="49"/>
      <c r="I46" s="49"/>
      <c r="J46" s="49"/>
      <c r="K46" s="52"/>
      <c r="L46" s="49"/>
      <c r="M46" s="49"/>
      <c r="N46" s="49"/>
      <c r="O46" s="51"/>
      <c r="P46" s="49"/>
      <c r="Q46" s="53"/>
      <c r="R46" s="52"/>
      <c r="S46" s="52"/>
      <c r="T46" s="49"/>
      <c r="U46" s="53"/>
      <c r="V46" s="53"/>
      <c r="W46" s="51"/>
      <c r="X46" s="186"/>
      <c r="Z46" s="49"/>
      <c r="AA46" s="55"/>
      <c r="AB46" s="55"/>
      <c r="AC46" s="55"/>
    </row>
    <row r="47" spans="1:35" s="54" customFormat="1" ht="12.75" x14ac:dyDescent="0.2">
      <c r="A47" s="49"/>
      <c r="B47" s="49"/>
      <c r="C47" s="49"/>
      <c r="D47" s="49"/>
      <c r="E47" s="50"/>
      <c r="F47" s="50"/>
      <c r="G47" s="50"/>
      <c r="H47" s="49"/>
      <c r="I47" s="49"/>
      <c r="J47" s="49"/>
      <c r="K47" s="52"/>
      <c r="L47" s="49"/>
      <c r="M47" s="49"/>
      <c r="N47" s="49"/>
      <c r="O47" s="51"/>
      <c r="P47" s="49"/>
      <c r="Q47" s="53"/>
      <c r="R47" s="52"/>
      <c r="S47" s="52"/>
      <c r="T47" s="49"/>
      <c r="U47" s="53"/>
      <c r="V47" s="53"/>
      <c r="W47" s="51"/>
      <c r="X47" s="186"/>
      <c r="Z47" s="49"/>
      <c r="AA47" s="55"/>
      <c r="AB47" s="55"/>
      <c r="AC47" s="55"/>
    </row>
    <row r="48" spans="1:35" s="54" customFormat="1" ht="12.75" x14ac:dyDescent="0.2">
      <c r="A48" s="49"/>
      <c r="B48" s="49"/>
      <c r="C48" s="49"/>
      <c r="D48" s="49"/>
      <c r="E48" s="50"/>
      <c r="F48" s="50"/>
      <c r="G48" s="50"/>
      <c r="H48" s="49"/>
      <c r="I48" s="49"/>
      <c r="J48" s="49"/>
      <c r="K48" s="52"/>
      <c r="L48" s="49"/>
      <c r="M48" s="49"/>
      <c r="N48" s="49"/>
      <c r="O48" s="51"/>
      <c r="P48" s="49"/>
      <c r="Q48" s="53"/>
      <c r="R48" s="52"/>
      <c r="S48" s="52"/>
      <c r="T48" s="49"/>
      <c r="U48" s="53"/>
      <c r="V48" s="53"/>
      <c r="W48" s="52"/>
      <c r="X48" s="186"/>
      <c r="Z48" s="49"/>
      <c r="AA48" s="55"/>
      <c r="AB48" s="55"/>
      <c r="AC48" s="55"/>
    </row>
    <row r="49" spans="1:36" s="54" customFormat="1" ht="12.75" x14ac:dyDescent="0.2">
      <c r="A49" s="49"/>
      <c r="B49" s="49"/>
      <c r="C49" s="49"/>
      <c r="D49" s="49"/>
      <c r="E49" s="50"/>
      <c r="F49" s="50"/>
      <c r="G49" s="50"/>
      <c r="H49" s="49"/>
      <c r="I49" s="49"/>
      <c r="J49" s="49"/>
      <c r="K49" s="52"/>
      <c r="L49" s="49"/>
      <c r="M49" s="49"/>
      <c r="N49" s="49"/>
      <c r="O49" s="51"/>
      <c r="P49" s="49"/>
      <c r="Q49" s="53"/>
      <c r="R49" s="52"/>
      <c r="S49" s="52"/>
      <c r="T49" s="49"/>
      <c r="U49" s="53"/>
      <c r="V49" s="53"/>
      <c r="W49" s="51"/>
      <c r="X49" s="186"/>
      <c r="Z49" s="49"/>
      <c r="AA49" s="55"/>
      <c r="AB49" s="55"/>
      <c r="AC49" s="55"/>
    </row>
    <row r="50" spans="1:36" s="54" customFormat="1" ht="12.75" x14ac:dyDescent="0.2">
      <c r="A50" s="49"/>
      <c r="B50" s="49"/>
      <c r="C50" s="49"/>
      <c r="D50" s="49"/>
      <c r="E50" s="50"/>
      <c r="F50" s="50"/>
      <c r="G50" s="50"/>
      <c r="H50" s="49"/>
      <c r="I50" s="49"/>
      <c r="J50" s="49"/>
      <c r="K50" s="52"/>
      <c r="L50" s="49"/>
      <c r="M50" s="49"/>
      <c r="N50" s="49"/>
      <c r="O50" s="51"/>
      <c r="P50" s="49"/>
      <c r="Q50" s="53"/>
      <c r="R50" s="52"/>
      <c r="S50" s="52"/>
      <c r="T50" s="49"/>
      <c r="U50" s="53"/>
      <c r="V50" s="53"/>
      <c r="W50" s="51"/>
      <c r="X50" s="186"/>
      <c r="Z50" s="49"/>
      <c r="AA50" s="55"/>
      <c r="AB50" s="55"/>
      <c r="AC50" s="55"/>
    </row>
    <row r="51" spans="1:36" s="54" customFormat="1" ht="12.75" x14ac:dyDescent="0.2">
      <c r="A51" s="49"/>
      <c r="B51" s="49"/>
      <c r="C51" s="49"/>
      <c r="D51" s="49"/>
      <c r="E51" s="50"/>
      <c r="F51" s="50"/>
      <c r="G51" s="50"/>
      <c r="H51" s="49"/>
      <c r="I51" s="49"/>
      <c r="J51" s="49"/>
      <c r="K51" s="52"/>
      <c r="L51" s="49"/>
      <c r="M51" s="49"/>
      <c r="N51" s="49"/>
      <c r="O51" s="51"/>
      <c r="P51" s="49"/>
      <c r="Q51" s="53"/>
      <c r="R51" s="52"/>
      <c r="S51" s="52"/>
      <c r="T51" s="49"/>
      <c r="U51" s="53"/>
      <c r="V51" s="53"/>
      <c r="W51" s="52"/>
      <c r="X51" s="186"/>
      <c r="Z51" s="49"/>
      <c r="AA51" s="55"/>
      <c r="AB51" s="55"/>
      <c r="AC51" s="55"/>
    </row>
    <row r="52" spans="1:36" s="54" customFormat="1" ht="12.75" x14ac:dyDescent="0.2">
      <c r="A52" s="49"/>
      <c r="B52" s="49"/>
      <c r="C52" s="49"/>
      <c r="D52" s="49"/>
      <c r="E52" s="50"/>
      <c r="F52" s="50"/>
      <c r="G52" s="50"/>
      <c r="H52" s="49"/>
      <c r="I52" s="49"/>
      <c r="J52" s="49"/>
      <c r="K52" s="52"/>
      <c r="L52" s="49"/>
      <c r="M52" s="49"/>
      <c r="N52" s="49"/>
      <c r="O52" s="51"/>
      <c r="P52" s="49"/>
      <c r="Q52" s="53"/>
      <c r="R52" s="52"/>
      <c r="S52" s="52"/>
      <c r="T52" s="49"/>
      <c r="U52" s="53"/>
      <c r="V52" s="53"/>
      <c r="W52" s="51"/>
      <c r="X52" s="186"/>
      <c r="Z52" s="49"/>
      <c r="AA52" s="55"/>
      <c r="AB52" s="55"/>
      <c r="AC52" s="55"/>
    </row>
    <row r="53" spans="1:36" s="54" customFormat="1" x14ac:dyDescent="0.2">
      <c r="A53" s="49"/>
      <c r="B53" s="49"/>
      <c r="C53" s="49"/>
      <c r="D53" s="49"/>
      <c r="E53" s="50"/>
      <c r="F53" s="50"/>
      <c r="G53" s="50"/>
      <c r="H53" s="49"/>
      <c r="I53" s="49"/>
      <c r="J53" s="49"/>
      <c r="K53" s="52"/>
      <c r="L53" s="49"/>
      <c r="M53" s="49"/>
      <c r="N53" s="49"/>
      <c r="O53" s="51"/>
      <c r="P53" s="49"/>
      <c r="Q53" s="53"/>
      <c r="R53" s="52"/>
      <c r="S53" s="52"/>
      <c r="T53" s="49"/>
      <c r="U53" s="53"/>
      <c r="V53" s="53"/>
      <c r="W53" s="51"/>
      <c r="X53" s="186"/>
      <c r="Z53" s="49"/>
      <c r="AA53" s="55"/>
      <c r="AB53" s="55"/>
      <c r="AC53" s="55"/>
      <c r="AJ53" s="31"/>
    </row>
    <row r="54" spans="1:36" s="54" customFormat="1" x14ac:dyDescent="0.2">
      <c r="A54" s="49"/>
      <c r="B54" s="49"/>
      <c r="C54" s="49"/>
      <c r="D54" s="49"/>
      <c r="E54" s="50"/>
      <c r="F54" s="50"/>
      <c r="G54" s="50"/>
      <c r="H54" s="49"/>
      <c r="I54" s="49"/>
      <c r="J54" s="49"/>
      <c r="K54" s="52"/>
      <c r="L54" s="49"/>
      <c r="M54" s="49"/>
      <c r="N54" s="49"/>
      <c r="O54" s="51"/>
      <c r="P54" s="49"/>
      <c r="Q54" s="53"/>
      <c r="R54" s="52"/>
      <c r="S54" s="52"/>
      <c r="T54" s="49"/>
      <c r="U54" s="53"/>
      <c r="V54" s="53"/>
      <c r="W54" s="52"/>
      <c r="X54" s="186"/>
      <c r="Z54" s="49"/>
      <c r="AA54" s="55"/>
      <c r="AB54" s="55"/>
      <c r="AC54" s="55"/>
      <c r="AJ54" s="31"/>
    </row>
    <row r="55" spans="1:36" s="54" customFormat="1" x14ac:dyDescent="0.2">
      <c r="A55" s="49"/>
      <c r="B55" s="49"/>
      <c r="C55" s="49"/>
      <c r="D55" s="49"/>
      <c r="E55" s="50"/>
      <c r="F55" s="50"/>
      <c r="G55" s="50"/>
      <c r="H55" s="49"/>
      <c r="I55" s="49"/>
      <c r="J55" s="49"/>
      <c r="K55" s="52"/>
      <c r="L55" s="49"/>
      <c r="M55" s="49"/>
      <c r="N55" s="49"/>
      <c r="O55" s="51"/>
      <c r="P55" s="49"/>
      <c r="Q55" s="53"/>
      <c r="R55" s="52"/>
      <c r="S55" s="52"/>
      <c r="T55" s="49"/>
      <c r="U55" s="53"/>
      <c r="V55" s="53"/>
      <c r="W55" s="51"/>
      <c r="X55" s="186"/>
      <c r="Z55" s="49"/>
      <c r="AA55" s="55"/>
      <c r="AB55" s="55"/>
      <c r="AC55" s="55"/>
      <c r="AJ55" s="31"/>
    </row>
    <row r="56" spans="1:36" s="54" customFormat="1" x14ac:dyDescent="0.2">
      <c r="A56" s="49"/>
      <c r="B56" s="49"/>
      <c r="C56" s="49"/>
      <c r="D56" s="49"/>
      <c r="E56" s="50"/>
      <c r="F56" s="50"/>
      <c r="G56" s="50"/>
      <c r="H56" s="49"/>
      <c r="I56" s="49"/>
      <c r="J56" s="49"/>
      <c r="K56" s="52"/>
      <c r="L56" s="49"/>
      <c r="M56" s="49"/>
      <c r="N56" s="49"/>
      <c r="O56" s="51"/>
      <c r="P56" s="49"/>
      <c r="Q56" s="53"/>
      <c r="R56" s="52"/>
      <c r="S56" s="52"/>
      <c r="T56" s="49"/>
      <c r="U56" s="53"/>
      <c r="V56" s="53"/>
      <c r="W56" s="51"/>
      <c r="X56" s="186"/>
      <c r="Z56" s="49"/>
      <c r="AA56" s="55"/>
      <c r="AB56" s="55"/>
      <c r="AC56" s="55"/>
      <c r="AJ56" s="31"/>
    </row>
    <row r="57" spans="1:36" s="54" customFormat="1" x14ac:dyDescent="0.2">
      <c r="A57" s="49"/>
      <c r="B57" s="49"/>
      <c r="C57" s="49"/>
      <c r="D57" s="49"/>
      <c r="E57" s="50"/>
      <c r="F57" s="50"/>
      <c r="G57" s="50"/>
      <c r="H57" s="49"/>
      <c r="I57" s="49"/>
      <c r="J57" s="49"/>
      <c r="K57" s="52"/>
      <c r="L57" s="49"/>
      <c r="M57" s="49"/>
      <c r="N57" s="49"/>
      <c r="O57" s="51"/>
      <c r="P57" s="49"/>
      <c r="Q57" s="53"/>
      <c r="R57" s="52"/>
      <c r="S57" s="52"/>
      <c r="T57" s="49"/>
      <c r="U57" s="53"/>
      <c r="V57" s="53"/>
      <c r="W57" s="51"/>
      <c r="X57" s="186"/>
      <c r="Z57" s="49"/>
      <c r="AA57" s="55"/>
      <c r="AB57" s="55"/>
      <c r="AC57" s="55"/>
      <c r="AD57" s="31"/>
      <c r="AE57" s="31"/>
      <c r="AF57" s="31"/>
      <c r="AG57" s="31"/>
      <c r="AH57" s="31"/>
      <c r="AI57" s="31"/>
      <c r="AJ57" s="31"/>
    </row>
    <row r="58" spans="1:36" s="54" customFormat="1" x14ac:dyDescent="0.2">
      <c r="A58" s="49"/>
      <c r="B58" s="49"/>
      <c r="C58" s="49"/>
      <c r="D58" s="49"/>
      <c r="E58" s="50"/>
      <c r="F58" s="50"/>
      <c r="G58" s="50"/>
      <c r="H58" s="49"/>
      <c r="I58" s="49"/>
      <c r="J58" s="49"/>
      <c r="K58" s="52"/>
      <c r="L58" s="49"/>
      <c r="M58" s="49"/>
      <c r="N58" s="49"/>
      <c r="O58" s="51"/>
      <c r="P58" s="49"/>
      <c r="Q58" s="53"/>
      <c r="R58" s="52"/>
      <c r="S58" s="52"/>
      <c r="T58" s="49"/>
      <c r="U58" s="53"/>
      <c r="V58" s="53"/>
      <c r="W58" s="52"/>
      <c r="X58" s="186"/>
      <c r="Z58" s="49"/>
      <c r="AA58" s="55"/>
      <c r="AB58" s="55"/>
      <c r="AC58" s="55"/>
      <c r="AD58" s="31"/>
      <c r="AE58" s="31"/>
      <c r="AF58" s="31"/>
      <c r="AG58" s="31"/>
      <c r="AH58" s="31"/>
      <c r="AI58" s="31"/>
      <c r="AJ58" s="31"/>
    </row>
    <row r="59" spans="1:36" s="54" customFormat="1" x14ac:dyDescent="0.2">
      <c r="A59" s="49"/>
      <c r="B59" s="49"/>
      <c r="C59" s="49"/>
      <c r="D59" s="49"/>
      <c r="E59" s="50"/>
      <c r="F59" s="50"/>
      <c r="G59" s="50"/>
      <c r="H59" s="49"/>
      <c r="I59" s="49"/>
      <c r="J59" s="49"/>
      <c r="K59" s="52"/>
      <c r="L59" s="49"/>
      <c r="M59" s="49"/>
      <c r="N59" s="49"/>
      <c r="O59" s="51"/>
      <c r="P59" s="49"/>
      <c r="Q59" s="53"/>
      <c r="R59" s="52"/>
      <c r="S59" s="52"/>
      <c r="T59" s="49"/>
      <c r="U59" s="53"/>
      <c r="V59" s="53"/>
      <c r="W59" s="51"/>
      <c r="X59" s="186"/>
      <c r="Z59" s="49"/>
      <c r="AA59" s="55"/>
      <c r="AB59" s="55"/>
      <c r="AC59" s="55"/>
      <c r="AD59" s="31"/>
      <c r="AE59" s="31"/>
      <c r="AF59" s="31"/>
      <c r="AG59" s="31"/>
      <c r="AH59" s="31"/>
      <c r="AI59" s="31"/>
      <c r="AJ59" s="31"/>
    </row>
    <row r="60" spans="1:36" s="54" customFormat="1" x14ac:dyDescent="0.2">
      <c r="A60" s="49"/>
      <c r="B60" s="49"/>
      <c r="C60" s="49"/>
      <c r="D60" s="49"/>
      <c r="E60" s="50"/>
      <c r="F60" s="50"/>
      <c r="G60" s="50"/>
      <c r="H60" s="49"/>
      <c r="I60" s="49"/>
      <c r="J60" s="49"/>
      <c r="K60" s="52"/>
      <c r="L60" s="49"/>
      <c r="M60" s="49"/>
      <c r="N60" s="49"/>
      <c r="O60" s="51"/>
      <c r="P60" s="49"/>
      <c r="Q60" s="53"/>
      <c r="R60" s="52"/>
      <c r="S60" s="52"/>
      <c r="T60" s="49"/>
      <c r="U60" s="53"/>
      <c r="V60" s="53"/>
      <c r="W60" s="51"/>
      <c r="X60" s="186"/>
      <c r="Z60" s="49"/>
      <c r="AA60" s="55"/>
      <c r="AB60" s="55"/>
      <c r="AC60" s="55"/>
      <c r="AD60" s="31"/>
      <c r="AE60" s="31"/>
      <c r="AF60" s="31"/>
      <c r="AG60" s="31"/>
      <c r="AH60" s="31"/>
      <c r="AI60" s="31"/>
      <c r="AJ60" s="31"/>
    </row>
    <row r="61" spans="1:36" s="54" customFormat="1" x14ac:dyDescent="0.2">
      <c r="A61" s="49"/>
      <c r="B61" s="49"/>
      <c r="C61" s="49"/>
      <c r="D61" s="49"/>
      <c r="E61" s="50"/>
      <c r="F61" s="50"/>
      <c r="G61" s="50"/>
      <c r="H61" s="49"/>
      <c r="I61" s="49"/>
      <c r="J61" s="49"/>
      <c r="K61" s="52"/>
      <c r="L61" s="49"/>
      <c r="M61" s="49"/>
      <c r="N61" s="49"/>
      <c r="O61" s="51"/>
      <c r="P61" s="49"/>
      <c r="Q61" s="53"/>
      <c r="R61" s="52"/>
      <c r="S61" s="52"/>
      <c r="T61" s="49"/>
      <c r="U61" s="53"/>
      <c r="V61" s="53"/>
      <c r="W61" s="52"/>
      <c r="X61" s="186"/>
      <c r="Z61" s="49"/>
      <c r="AA61" s="55"/>
      <c r="AB61" s="55"/>
      <c r="AC61" s="55"/>
      <c r="AD61" s="31"/>
      <c r="AE61" s="31"/>
      <c r="AF61" s="31"/>
      <c r="AG61" s="31"/>
      <c r="AH61" s="31"/>
      <c r="AI61" s="31"/>
      <c r="AJ61" s="31"/>
    </row>
    <row r="62" spans="1:36" s="54" customFormat="1" x14ac:dyDescent="0.2">
      <c r="A62" s="49"/>
      <c r="B62" s="49"/>
      <c r="C62" s="49"/>
      <c r="D62" s="49"/>
      <c r="E62" s="50"/>
      <c r="F62" s="50"/>
      <c r="G62" s="50"/>
      <c r="H62" s="49"/>
      <c r="I62" s="49"/>
      <c r="J62" s="49"/>
      <c r="K62" s="52"/>
      <c r="L62" s="49"/>
      <c r="M62" s="49"/>
      <c r="N62" s="49"/>
      <c r="O62" s="51"/>
      <c r="P62" s="49"/>
      <c r="Q62" s="53"/>
      <c r="R62" s="52"/>
      <c r="S62" s="52"/>
      <c r="T62" s="49"/>
      <c r="U62" s="53"/>
      <c r="V62" s="53"/>
      <c r="W62" s="51"/>
      <c r="X62" s="186"/>
      <c r="Z62" s="49"/>
      <c r="AA62" s="55"/>
      <c r="AB62" s="55"/>
      <c r="AC62" s="55"/>
      <c r="AD62" s="31"/>
      <c r="AE62" s="31"/>
      <c r="AF62" s="31"/>
      <c r="AG62" s="31"/>
      <c r="AH62" s="31"/>
      <c r="AI62" s="31"/>
      <c r="AJ62" s="31"/>
    </row>
    <row r="63" spans="1:36" s="54" customFormat="1" x14ac:dyDescent="0.2">
      <c r="A63" s="49"/>
      <c r="B63" s="49"/>
      <c r="C63" s="49"/>
      <c r="D63" s="49"/>
      <c r="E63" s="50"/>
      <c r="F63" s="50"/>
      <c r="G63" s="50"/>
      <c r="H63" s="49"/>
      <c r="I63" s="49"/>
      <c r="J63" s="49"/>
      <c r="K63" s="52"/>
      <c r="L63" s="49"/>
      <c r="M63" s="49"/>
      <c r="N63" s="49"/>
      <c r="O63" s="51"/>
      <c r="P63" s="49"/>
      <c r="Q63" s="53"/>
      <c r="R63" s="52"/>
      <c r="S63" s="52"/>
      <c r="T63" s="49"/>
      <c r="U63" s="53"/>
      <c r="V63" s="53"/>
      <c r="W63" s="52"/>
      <c r="X63" s="186"/>
      <c r="Y63" s="48"/>
      <c r="Z63" s="48"/>
      <c r="AA63" s="48"/>
      <c r="AB63" s="48"/>
      <c r="AC63" s="55"/>
      <c r="AD63" s="31"/>
      <c r="AE63" s="31"/>
      <c r="AF63" s="31"/>
      <c r="AG63" s="31"/>
      <c r="AH63" s="31"/>
      <c r="AI63" s="31"/>
      <c r="AJ63" s="31"/>
    </row>
    <row r="64" spans="1:36" s="54" customFormat="1" x14ac:dyDescent="0.2">
      <c r="A64" s="49"/>
      <c r="B64" s="49"/>
      <c r="C64" s="49"/>
      <c r="D64" s="49"/>
      <c r="E64" s="50"/>
      <c r="F64" s="50"/>
      <c r="G64" s="50"/>
      <c r="H64" s="49"/>
      <c r="I64" s="49"/>
      <c r="J64" s="49"/>
      <c r="K64" s="52"/>
      <c r="L64" s="49"/>
      <c r="M64" s="49"/>
      <c r="N64" s="49"/>
      <c r="O64" s="51"/>
      <c r="P64" s="49"/>
      <c r="Q64" s="53"/>
      <c r="R64" s="52"/>
      <c r="S64" s="52"/>
      <c r="T64" s="49"/>
      <c r="U64" s="53"/>
      <c r="V64" s="53"/>
      <c r="W64" s="51"/>
      <c r="X64" s="186"/>
      <c r="Y64" s="48"/>
      <c r="Z64" s="48"/>
      <c r="AA64" s="48"/>
      <c r="AB64" s="48"/>
      <c r="AC64" s="55"/>
      <c r="AD64" s="31"/>
      <c r="AE64" s="31"/>
      <c r="AF64" s="31"/>
      <c r="AG64" s="31"/>
      <c r="AH64" s="31"/>
      <c r="AI64" s="31"/>
      <c r="AJ64" s="31"/>
    </row>
    <row r="65" spans="1:41" s="54" customFormat="1" x14ac:dyDescent="0.2">
      <c r="A65" s="49"/>
      <c r="B65" s="49"/>
      <c r="C65" s="49"/>
      <c r="D65" s="49"/>
      <c r="E65" s="50"/>
      <c r="F65" s="50"/>
      <c r="G65" s="50"/>
      <c r="H65" s="49"/>
      <c r="I65" s="49"/>
      <c r="J65" s="49"/>
      <c r="K65" s="52"/>
      <c r="L65" s="49"/>
      <c r="M65" s="49"/>
      <c r="N65" s="49"/>
      <c r="O65" s="51"/>
      <c r="P65" s="49"/>
      <c r="Q65" s="53"/>
      <c r="R65" s="52"/>
      <c r="S65" s="52"/>
      <c r="T65" s="49"/>
      <c r="U65" s="53"/>
      <c r="V65" s="53"/>
      <c r="W65" s="51"/>
      <c r="X65" s="186"/>
      <c r="Y65" s="48"/>
      <c r="Z65" s="48"/>
      <c r="AA65" s="48"/>
      <c r="AB65" s="48"/>
      <c r="AC65" s="55"/>
      <c r="AD65" s="31"/>
      <c r="AE65" s="31"/>
      <c r="AF65" s="31"/>
      <c r="AG65" s="31"/>
      <c r="AH65" s="31"/>
      <c r="AI65" s="31"/>
      <c r="AJ65" s="31"/>
    </row>
    <row r="66" spans="1:41" s="54" customFormat="1" x14ac:dyDescent="0.2">
      <c r="A66" s="49"/>
      <c r="B66" s="49"/>
      <c r="C66" s="49"/>
      <c r="D66" s="49"/>
      <c r="E66" s="50"/>
      <c r="F66" s="50"/>
      <c r="G66" s="50"/>
      <c r="H66" s="49"/>
      <c r="I66" s="49"/>
      <c r="J66" s="49"/>
      <c r="K66" s="52"/>
      <c r="L66" s="49"/>
      <c r="M66" s="49"/>
      <c r="N66" s="49"/>
      <c r="O66" s="51"/>
      <c r="P66" s="49"/>
      <c r="Q66" s="53"/>
      <c r="R66" s="52"/>
      <c r="S66" s="52"/>
      <c r="T66" s="49"/>
      <c r="U66" s="53"/>
      <c r="V66" s="53"/>
      <c r="W66" s="51"/>
      <c r="X66" s="186"/>
      <c r="Y66" s="48"/>
      <c r="Z66" s="48"/>
      <c r="AA66" s="48"/>
      <c r="AB66" s="48"/>
      <c r="AC66" s="55"/>
      <c r="AD66" s="31"/>
      <c r="AE66" s="31"/>
      <c r="AF66" s="31"/>
      <c r="AG66" s="31"/>
      <c r="AH66" s="31"/>
      <c r="AI66" s="31"/>
      <c r="AJ66" s="31"/>
    </row>
    <row r="67" spans="1:41" s="54" customFormat="1" x14ac:dyDescent="0.2">
      <c r="A67" s="49"/>
      <c r="B67" s="49"/>
      <c r="C67" s="49"/>
      <c r="D67" s="49"/>
      <c r="E67" s="50"/>
      <c r="F67" s="50"/>
      <c r="G67" s="50"/>
      <c r="H67" s="49"/>
      <c r="I67" s="49"/>
      <c r="J67" s="49"/>
      <c r="K67" s="52"/>
      <c r="L67" s="49"/>
      <c r="M67" s="49"/>
      <c r="N67" s="49"/>
      <c r="O67" s="51"/>
      <c r="P67" s="49"/>
      <c r="Q67" s="53"/>
      <c r="R67" s="52"/>
      <c r="S67" s="52"/>
      <c r="T67" s="49"/>
      <c r="U67" s="53"/>
      <c r="V67" s="53"/>
      <c r="W67" s="52"/>
      <c r="X67" s="186"/>
      <c r="Y67" s="48"/>
      <c r="Z67" s="48"/>
      <c r="AA67" s="48"/>
      <c r="AB67" s="48"/>
      <c r="AC67" s="55"/>
      <c r="AD67" s="31"/>
      <c r="AE67" s="31"/>
      <c r="AF67" s="31"/>
      <c r="AG67" s="31"/>
      <c r="AH67" s="31"/>
      <c r="AI67" s="31"/>
      <c r="AJ67" s="31"/>
    </row>
    <row r="68" spans="1:41" s="54" customFormat="1" x14ac:dyDescent="0.2">
      <c r="A68" s="49"/>
      <c r="B68" s="49"/>
      <c r="C68" s="49"/>
      <c r="D68" s="49"/>
      <c r="E68" s="50"/>
      <c r="F68" s="50"/>
      <c r="G68" s="50"/>
      <c r="H68" s="49"/>
      <c r="I68" s="49"/>
      <c r="J68" s="49"/>
      <c r="K68" s="52"/>
      <c r="L68" s="49"/>
      <c r="M68" s="49"/>
      <c r="N68" s="49"/>
      <c r="O68" s="51"/>
      <c r="P68" s="49"/>
      <c r="Q68" s="53"/>
      <c r="R68" s="52"/>
      <c r="S68" s="52"/>
      <c r="T68" s="49"/>
      <c r="U68" s="53"/>
      <c r="V68" s="53"/>
      <c r="W68" s="51"/>
      <c r="X68" s="186"/>
      <c r="Y68" s="48"/>
      <c r="Z68" s="48"/>
      <c r="AA68" s="48"/>
      <c r="AB68" s="48"/>
      <c r="AC68" s="55"/>
      <c r="AD68" s="31"/>
      <c r="AE68" s="31"/>
      <c r="AF68" s="31"/>
      <c r="AG68" s="31"/>
      <c r="AH68" s="31"/>
      <c r="AI68" s="31"/>
      <c r="AJ68" s="31"/>
    </row>
    <row r="69" spans="1:41" s="54" customFormat="1" x14ac:dyDescent="0.2">
      <c r="A69" s="49"/>
      <c r="B69" s="49"/>
      <c r="C69" s="49"/>
      <c r="D69" s="49"/>
      <c r="E69" s="50"/>
      <c r="F69" s="50"/>
      <c r="G69" s="50"/>
      <c r="H69" s="49"/>
      <c r="I69" s="49"/>
      <c r="J69" s="49"/>
      <c r="K69" s="52"/>
      <c r="L69" s="49"/>
      <c r="M69" s="49"/>
      <c r="N69" s="49"/>
      <c r="O69" s="51"/>
      <c r="P69" s="49"/>
      <c r="Q69" s="53"/>
      <c r="R69" s="52"/>
      <c r="S69" s="52"/>
      <c r="T69" s="49"/>
      <c r="U69" s="53"/>
      <c r="V69" s="53"/>
      <c r="W69" s="51"/>
      <c r="X69" s="186"/>
      <c r="Y69" s="48"/>
      <c r="Z69" s="48"/>
      <c r="AA69" s="48"/>
      <c r="AB69" s="48"/>
      <c r="AC69" s="55"/>
      <c r="AD69" s="31"/>
      <c r="AE69" s="31"/>
      <c r="AF69" s="31"/>
      <c r="AG69" s="31"/>
      <c r="AH69" s="31"/>
      <c r="AI69" s="31"/>
      <c r="AJ69" s="31"/>
    </row>
    <row r="70" spans="1:41" s="54" customFormat="1" x14ac:dyDescent="0.25">
      <c r="A70" s="48"/>
      <c r="B70" s="48"/>
      <c r="C70" s="48"/>
      <c r="D70" s="48"/>
      <c r="E70" s="60"/>
      <c r="F70" s="60"/>
      <c r="G70" s="60"/>
      <c r="H70" s="48"/>
      <c r="I70" s="48"/>
      <c r="J70" s="48"/>
      <c r="K70" s="61"/>
      <c r="L70" s="48"/>
      <c r="M70" s="48"/>
      <c r="N70" s="48"/>
      <c r="O70" s="61"/>
      <c r="P70" s="48"/>
      <c r="Q70" s="62"/>
      <c r="R70" s="61"/>
      <c r="S70" s="61"/>
      <c r="T70" s="48"/>
      <c r="U70" s="62"/>
      <c r="V70" s="62"/>
      <c r="W70" s="61"/>
      <c r="X70" s="52"/>
      <c r="Y70" s="48"/>
      <c r="Z70" s="48"/>
      <c r="AA70" s="48"/>
      <c r="AB70" s="48"/>
      <c r="AC70" s="48"/>
      <c r="AD70" s="31"/>
      <c r="AE70" s="31"/>
      <c r="AF70" s="31"/>
      <c r="AG70" s="31"/>
      <c r="AH70" s="31"/>
      <c r="AI70" s="31"/>
      <c r="AJ70" s="25"/>
      <c r="AK70" s="48"/>
      <c r="AL70" s="48"/>
      <c r="AM70" s="48"/>
      <c r="AN70" s="48"/>
      <c r="AO70" s="48"/>
    </row>
    <row r="71" spans="1:41" x14ac:dyDescent="0.25">
      <c r="D71" s="48"/>
      <c r="Q71" s="62"/>
      <c r="R71" s="61"/>
      <c r="S71" s="61"/>
      <c r="AD71" s="31"/>
      <c r="AE71" s="31"/>
      <c r="AF71" s="31"/>
      <c r="AG71" s="31"/>
      <c r="AH71" s="31"/>
      <c r="AI71" s="31"/>
    </row>
    <row r="72" spans="1:41" x14ac:dyDescent="0.25">
      <c r="D72" s="48"/>
      <c r="Q72" s="62"/>
      <c r="R72" s="61"/>
      <c r="S72" s="61"/>
      <c r="AD72" s="31"/>
      <c r="AE72" s="31"/>
      <c r="AF72" s="31"/>
      <c r="AG72" s="31"/>
      <c r="AH72" s="31"/>
      <c r="AI72" s="31"/>
    </row>
    <row r="73" spans="1:41" x14ac:dyDescent="0.25">
      <c r="D73" s="48"/>
      <c r="Q73" s="62"/>
      <c r="R73" s="61"/>
      <c r="S73" s="61"/>
      <c r="AD73" s="31"/>
      <c r="AE73" s="31"/>
      <c r="AF73" s="31"/>
      <c r="AG73" s="31"/>
      <c r="AH73" s="31"/>
      <c r="AI73" s="31"/>
    </row>
    <row r="74" spans="1:41" x14ac:dyDescent="0.25">
      <c r="D74" s="48"/>
      <c r="Q74" s="62"/>
      <c r="R74" s="61"/>
      <c r="S74" s="61"/>
    </row>
    <row r="75" spans="1:41" x14ac:dyDescent="0.25">
      <c r="D75" s="48"/>
      <c r="Q75" s="62"/>
      <c r="R75" s="61"/>
      <c r="S75" s="61"/>
    </row>
    <row r="76" spans="1:41" x14ac:dyDescent="0.25">
      <c r="D76" s="48"/>
      <c r="Q76" s="62"/>
      <c r="R76" s="61"/>
      <c r="S76" s="61"/>
    </row>
    <row r="77" spans="1:41" x14ac:dyDescent="0.25">
      <c r="D77" s="48"/>
      <c r="Q77" s="62"/>
      <c r="R77" s="61"/>
      <c r="S77" s="61"/>
    </row>
    <row r="78" spans="1:41" x14ac:dyDescent="0.25">
      <c r="D78" s="48"/>
      <c r="Q78" s="62"/>
      <c r="R78" s="61"/>
      <c r="S78" s="61"/>
    </row>
    <row r="79" spans="1:41" x14ac:dyDescent="0.25">
      <c r="D79" s="48"/>
      <c r="Q79" s="62"/>
      <c r="R79" s="61"/>
      <c r="S79" s="61"/>
    </row>
    <row r="80" spans="1:41" x14ac:dyDescent="0.25">
      <c r="D80" s="48"/>
      <c r="Q80" s="62"/>
      <c r="R80" s="61"/>
      <c r="S80" s="61"/>
    </row>
    <row r="81" spans="4:19" x14ac:dyDescent="0.25">
      <c r="D81" s="48"/>
      <c r="Q81" s="62"/>
      <c r="R81" s="61"/>
      <c r="S81" s="61"/>
    </row>
    <row r="82" spans="4:19" x14ac:dyDescent="0.25">
      <c r="D82" s="48"/>
      <c r="Q82" s="62"/>
      <c r="R82" s="61"/>
      <c r="S82" s="61"/>
    </row>
    <row r="83" spans="4:19" x14ac:dyDescent="0.25">
      <c r="D83" s="48"/>
      <c r="Q83" s="62"/>
      <c r="R83" s="61"/>
      <c r="S83" s="61"/>
    </row>
    <row r="84" spans="4:19" x14ac:dyDescent="0.25">
      <c r="D84" s="48"/>
      <c r="Q84" s="62"/>
      <c r="R84" s="61"/>
      <c r="S84" s="61"/>
    </row>
    <row r="85" spans="4:19" x14ac:dyDescent="0.25">
      <c r="D85" s="48"/>
      <c r="Q85" s="62"/>
      <c r="R85" s="61"/>
      <c r="S85" s="61"/>
    </row>
    <row r="86" spans="4:19" x14ac:dyDescent="0.25">
      <c r="D86" s="48"/>
      <c r="Q86" s="62"/>
      <c r="R86" s="61"/>
      <c r="S86" s="61"/>
    </row>
    <row r="87" spans="4:19" x14ac:dyDescent="0.25">
      <c r="D87" s="48"/>
      <c r="Q87" s="62"/>
      <c r="R87" s="61"/>
      <c r="S87" s="61"/>
    </row>
    <row r="88" spans="4:19" x14ac:dyDescent="0.25">
      <c r="D88" s="48"/>
      <c r="Q88" s="62"/>
      <c r="R88" s="61"/>
      <c r="S88" s="61"/>
    </row>
    <row r="89" spans="4:19" x14ac:dyDescent="0.25">
      <c r="D89" s="48"/>
      <c r="Q89" s="62"/>
      <c r="R89" s="61"/>
      <c r="S89" s="61"/>
    </row>
    <row r="90" spans="4:19" x14ac:dyDescent="0.25">
      <c r="D90" s="48"/>
      <c r="Q90" s="62"/>
      <c r="R90" s="61"/>
      <c r="S90" s="61"/>
    </row>
    <row r="91" spans="4:19" x14ac:dyDescent="0.25">
      <c r="D91" s="48"/>
      <c r="Q91" s="62"/>
      <c r="R91" s="61"/>
      <c r="S91" s="61"/>
    </row>
    <row r="92" spans="4:19" x14ac:dyDescent="0.25">
      <c r="D92" s="48"/>
      <c r="Q92" s="62"/>
      <c r="R92" s="61"/>
      <c r="S92" s="61"/>
    </row>
    <row r="93" spans="4:19" x14ac:dyDescent="0.25">
      <c r="D93" s="48"/>
      <c r="Q93" s="62"/>
      <c r="R93" s="61"/>
      <c r="S93" s="61"/>
    </row>
    <row r="94" spans="4:19" x14ac:dyDescent="0.25">
      <c r="D94" s="48"/>
      <c r="Q94" s="62"/>
      <c r="R94" s="61"/>
      <c r="S94" s="61"/>
    </row>
    <row r="95" spans="4:19" x14ac:dyDescent="0.25">
      <c r="D95" s="48"/>
      <c r="Q95" s="62"/>
      <c r="R95" s="61"/>
      <c r="S95" s="61"/>
    </row>
    <row r="96" spans="4:19" x14ac:dyDescent="0.25">
      <c r="D96" s="48"/>
      <c r="Q96" s="62"/>
      <c r="R96" s="61"/>
      <c r="S96" s="61"/>
    </row>
    <row r="97" spans="4:19" x14ac:dyDescent="0.25">
      <c r="D97" s="48"/>
      <c r="Q97" s="62"/>
      <c r="R97" s="61"/>
      <c r="S97" s="61"/>
    </row>
    <row r="98" spans="4:19" x14ac:dyDescent="0.25">
      <c r="D98" s="48"/>
      <c r="Q98" s="62"/>
      <c r="R98" s="61"/>
      <c r="S98" s="61"/>
    </row>
    <row r="99" spans="4:19" x14ac:dyDescent="0.25">
      <c r="D99" s="48"/>
      <c r="Q99" s="62"/>
      <c r="R99" s="61"/>
      <c r="S99" s="61"/>
    </row>
    <row r="100" spans="4:19" x14ac:dyDescent="0.25">
      <c r="D100" s="48"/>
      <c r="Q100" s="62"/>
      <c r="R100" s="61"/>
      <c r="S100" s="61"/>
    </row>
    <row r="101" spans="4:19" x14ac:dyDescent="0.25">
      <c r="D101" s="48"/>
      <c r="Q101" s="62"/>
      <c r="R101" s="61"/>
      <c r="S101" s="61"/>
    </row>
    <row r="102" spans="4:19" x14ac:dyDescent="0.25">
      <c r="D102" s="48"/>
      <c r="Q102" s="62"/>
      <c r="R102" s="61"/>
      <c r="S102" s="61"/>
    </row>
    <row r="103" spans="4:19" x14ac:dyDescent="0.25">
      <c r="D103" s="48"/>
      <c r="Q103" s="62"/>
      <c r="R103" s="61"/>
      <c r="S103" s="61"/>
    </row>
    <row r="104" spans="4:19" x14ac:dyDescent="0.25">
      <c r="D104" s="48"/>
      <c r="Q104" s="62"/>
      <c r="R104" s="61"/>
      <c r="S104" s="61"/>
    </row>
    <row r="105" spans="4:19" x14ac:dyDescent="0.25">
      <c r="D105" s="48"/>
      <c r="Q105" s="62"/>
      <c r="R105" s="61"/>
      <c r="S105" s="61"/>
    </row>
    <row r="106" spans="4:19" x14ac:dyDescent="0.25">
      <c r="D106" s="48"/>
      <c r="Q106" s="62"/>
      <c r="R106" s="61"/>
      <c r="S106" s="61"/>
    </row>
    <row r="107" spans="4:19" x14ac:dyDescent="0.25">
      <c r="D107" s="48"/>
      <c r="Q107" s="62"/>
      <c r="R107" s="61"/>
      <c r="S107" s="61"/>
    </row>
    <row r="108" spans="4:19" x14ac:dyDescent="0.25">
      <c r="D108" s="48"/>
      <c r="Q108" s="62"/>
      <c r="R108" s="61"/>
      <c r="S108" s="61"/>
    </row>
    <row r="109" spans="4:19" x14ac:dyDescent="0.25">
      <c r="D109" s="48"/>
      <c r="Q109" s="62"/>
      <c r="R109" s="61"/>
      <c r="S109" s="61"/>
    </row>
    <row r="110" spans="4:19" x14ac:dyDescent="0.25">
      <c r="D110" s="48"/>
      <c r="Q110" s="62"/>
      <c r="R110" s="61"/>
      <c r="S110" s="61"/>
    </row>
    <row r="111" spans="4:19" x14ac:dyDescent="0.25">
      <c r="D111" s="48"/>
      <c r="Q111" s="62"/>
      <c r="R111" s="61"/>
      <c r="S111" s="61"/>
    </row>
    <row r="112" spans="4:19" x14ac:dyDescent="0.25">
      <c r="D112" s="48"/>
      <c r="Q112" s="62"/>
      <c r="R112" s="61"/>
      <c r="S112" s="61"/>
    </row>
    <row r="113" spans="4:19" x14ac:dyDescent="0.25">
      <c r="D113" s="48"/>
      <c r="Q113" s="62"/>
      <c r="R113" s="61"/>
      <c r="S113" s="61"/>
    </row>
    <row r="114" spans="4:19" x14ac:dyDescent="0.25">
      <c r="D114" s="48"/>
      <c r="Q114" s="62"/>
      <c r="R114" s="61"/>
      <c r="S114" s="61"/>
    </row>
    <row r="115" spans="4:19" x14ac:dyDescent="0.25">
      <c r="D115" s="48"/>
      <c r="Q115" s="62"/>
      <c r="R115" s="61"/>
      <c r="S115" s="61"/>
    </row>
    <row r="116" spans="4:19" x14ac:dyDescent="0.25">
      <c r="D116" s="48"/>
      <c r="Q116" s="62"/>
      <c r="R116" s="61"/>
      <c r="S116" s="61"/>
    </row>
    <row r="117" spans="4:19" x14ac:dyDescent="0.25">
      <c r="D117" s="48"/>
      <c r="Q117" s="62"/>
      <c r="R117" s="61"/>
      <c r="S117" s="61"/>
    </row>
    <row r="118" spans="4:19" x14ac:dyDescent="0.25">
      <c r="D118" s="48"/>
      <c r="Q118" s="62"/>
      <c r="R118" s="61"/>
      <c r="S118" s="61"/>
    </row>
    <row r="119" spans="4:19" x14ac:dyDescent="0.25">
      <c r="D119" s="48"/>
      <c r="Q119" s="62"/>
      <c r="R119" s="61"/>
      <c r="S119" s="61"/>
    </row>
    <row r="120" spans="4:19" x14ac:dyDescent="0.25">
      <c r="D120" s="48"/>
      <c r="Q120" s="62"/>
      <c r="R120" s="61"/>
      <c r="S120" s="61"/>
    </row>
    <row r="121" spans="4:19" x14ac:dyDescent="0.25">
      <c r="D121" s="48"/>
      <c r="Q121" s="62"/>
      <c r="R121" s="61"/>
      <c r="S121" s="61"/>
    </row>
    <row r="122" spans="4:19" x14ac:dyDescent="0.25">
      <c r="D122" s="48"/>
      <c r="Q122" s="62"/>
      <c r="R122" s="61"/>
      <c r="S122" s="61"/>
    </row>
    <row r="123" spans="4:19" x14ac:dyDescent="0.25">
      <c r="D123" s="48"/>
      <c r="Q123" s="62"/>
      <c r="R123" s="61"/>
      <c r="S123" s="61"/>
    </row>
    <row r="124" spans="4:19" x14ac:dyDescent="0.25">
      <c r="D124" s="48"/>
      <c r="Q124" s="62"/>
      <c r="R124" s="61"/>
      <c r="S124" s="61"/>
    </row>
    <row r="125" spans="4:19" x14ac:dyDescent="0.25">
      <c r="D125" s="48"/>
      <c r="Q125" s="62"/>
      <c r="R125" s="61"/>
      <c r="S125" s="61"/>
    </row>
    <row r="126" spans="4:19" x14ac:dyDescent="0.25">
      <c r="D126" s="48"/>
      <c r="Q126" s="62"/>
      <c r="R126" s="61"/>
      <c r="S126" s="61"/>
    </row>
    <row r="127" spans="4:19" x14ac:dyDescent="0.25">
      <c r="D127" s="48"/>
      <c r="Q127" s="62"/>
      <c r="R127" s="61"/>
      <c r="S127" s="61"/>
    </row>
    <row r="128" spans="4:19" x14ac:dyDescent="0.25">
      <c r="D128" s="48"/>
      <c r="Q128" s="62"/>
      <c r="R128" s="61"/>
      <c r="S128" s="61"/>
    </row>
    <row r="129" spans="4:19" x14ac:dyDescent="0.25">
      <c r="D129" s="48"/>
      <c r="Q129" s="62"/>
      <c r="R129" s="61"/>
      <c r="S129" s="61"/>
    </row>
    <row r="130" spans="4:19" x14ac:dyDescent="0.25">
      <c r="D130" s="48"/>
      <c r="Q130" s="62"/>
      <c r="R130" s="61"/>
      <c r="S130" s="61"/>
    </row>
    <row r="131" spans="4:19" x14ac:dyDescent="0.25">
      <c r="D131" s="48"/>
      <c r="Q131" s="62"/>
      <c r="R131" s="61"/>
      <c r="S131" s="61"/>
    </row>
    <row r="132" spans="4:19" x14ac:dyDescent="0.25">
      <c r="D132" s="48"/>
      <c r="Q132" s="62"/>
      <c r="R132" s="61"/>
      <c r="S132" s="61"/>
    </row>
    <row r="133" spans="4:19" x14ac:dyDescent="0.25">
      <c r="D133" s="48"/>
      <c r="Q133" s="62"/>
      <c r="R133" s="61"/>
      <c r="S133" s="61"/>
    </row>
    <row r="134" spans="4:19" x14ac:dyDescent="0.25">
      <c r="D134" s="48"/>
      <c r="Q134" s="62"/>
      <c r="R134" s="61"/>
      <c r="S134" s="61"/>
    </row>
    <row r="135" spans="4:19" x14ac:dyDescent="0.25">
      <c r="D135" s="48"/>
      <c r="Q135" s="62"/>
      <c r="R135" s="61"/>
      <c r="S135" s="61"/>
    </row>
    <row r="136" spans="4:19" x14ac:dyDescent="0.25">
      <c r="D136" s="48"/>
      <c r="Q136" s="62"/>
      <c r="R136" s="61"/>
      <c r="S136" s="61"/>
    </row>
    <row r="137" spans="4:19" x14ac:dyDescent="0.25">
      <c r="D137" s="48"/>
      <c r="Q137" s="62"/>
      <c r="R137" s="61"/>
      <c r="S137" s="61"/>
    </row>
    <row r="138" spans="4:19" x14ac:dyDescent="0.25">
      <c r="D138" s="48"/>
      <c r="Q138" s="62"/>
      <c r="R138" s="61"/>
      <c r="S138" s="61"/>
    </row>
    <row r="139" spans="4:19" x14ac:dyDescent="0.25">
      <c r="D139" s="48"/>
      <c r="Q139" s="62"/>
      <c r="R139" s="61"/>
      <c r="S139" s="61"/>
    </row>
    <row r="140" spans="4:19" x14ac:dyDescent="0.25">
      <c r="D140" s="48"/>
      <c r="Q140" s="62"/>
      <c r="R140" s="61"/>
      <c r="S140" s="61"/>
    </row>
    <row r="141" spans="4:19" x14ac:dyDescent="0.25">
      <c r="D141" s="48"/>
      <c r="Q141" s="62"/>
      <c r="R141" s="61"/>
      <c r="S141" s="61"/>
    </row>
    <row r="142" spans="4:19" x14ac:dyDescent="0.25">
      <c r="D142" s="48"/>
      <c r="Q142" s="62"/>
      <c r="R142" s="61"/>
      <c r="S142" s="61"/>
    </row>
    <row r="143" spans="4:19" x14ac:dyDescent="0.25">
      <c r="D143" s="48"/>
      <c r="Q143" s="62"/>
      <c r="R143" s="61"/>
      <c r="S143" s="61"/>
    </row>
    <row r="144" spans="4:19" x14ac:dyDescent="0.25">
      <c r="D144" s="48"/>
      <c r="Q144" s="62"/>
      <c r="R144" s="61"/>
      <c r="S144" s="61"/>
    </row>
    <row r="145" spans="4:19" x14ac:dyDescent="0.25">
      <c r="D145" s="48"/>
      <c r="Q145" s="62"/>
      <c r="R145" s="61"/>
      <c r="S145" s="61"/>
    </row>
    <row r="146" spans="4:19" x14ac:dyDescent="0.25">
      <c r="D146" s="48"/>
      <c r="Q146" s="62"/>
      <c r="R146" s="61"/>
      <c r="S146" s="61"/>
    </row>
    <row r="147" spans="4:19" x14ac:dyDescent="0.25">
      <c r="D147" s="48"/>
      <c r="Q147" s="62"/>
      <c r="R147" s="61"/>
      <c r="S147" s="61"/>
    </row>
    <row r="148" spans="4:19" x14ac:dyDescent="0.25">
      <c r="D148" s="48"/>
      <c r="Q148" s="62"/>
      <c r="R148" s="61"/>
      <c r="S148" s="61"/>
    </row>
    <row r="149" spans="4:19" x14ac:dyDescent="0.25">
      <c r="D149" s="48"/>
      <c r="Q149" s="62"/>
      <c r="R149" s="61"/>
      <c r="S149" s="61"/>
    </row>
    <row r="150" spans="4:19" x14ac:dyDescent="0.25">
      <c r="D150" s="48"/>
      <c r="Q150" s="62"/>
      <c r="R150" s="61"/>
      <c r="S150" s="61"/>
    </row>
    <row r="151" spans="4:19" x14ac:dyDescent="0.25">
      <c r="D151" s="48"/>
      <c r="Q151" s="62"/>
      <c r="R151" s="61"/>
      <c r="S151" s="61"/>
    </row>
    <row r="152" spans="4:19" x14ac:dyDescent="0.25">
      <c r="D152" s="48"/>
      <c r="Q152" s="62"/>
      <c r="R152" s="61"/>
      <c r="S152" s="61"/>
    </row>
    <row r="153" spans="4:19" x14ac:dyDescent="0.25">
      <c r="D153" s="48"/>
      <c r="Q153" s="62"/>
      <c r="R153" s="61"/>
      <c r="S153" s="61"/>
    </row>
    <row r="154" spans="4:19" x14ac:dyDescent="0.25">
      <c r="D154" s="48"/>
      <c r="Q154" s="62"/>
      <c r="R154" s="61"/>
      <c r="S154" s="61"/>
    </row>
    <row r="155" spans="4:19" x14ac:dyDescent="0.25">
      <c r="D155" s="48"/>
      <c r="Q155" s="62"/>
      <c r="R155" s="61"/>
      <c r="S155" s="61"/>
    </row>
    <row r="156" spans="4:19" x14ac:dyDescent="0.25">
      <c r="D156" s="48"/>
      <c r="Q156" s="62"/>
      <c r="R156" s="61"/>
      <c r="S156" s="61"/>
    </row>
    <row r="157" spans="4:19" x14ac:dyDescent="0.25">
      <c r="D157" s="48"/>
      <c r="Q157" s="62"/>
      <c r="R157" s="61"/>
      <c r="S157" s="61"/>
    </row>
    <row r="158" spans="4:19" x14ac:dyDescent="0.25">
      <c r="D158" s="48"/>
      <c r="Q158" s="62"/>
      <c r="R158" s="61"/>
      <c r="S158" s="61"/>
    </row>
    <row r="159" spans="4:19" x14ac:dyDescent="0.25">
      <c r="D159" s="48"/>
      <c r="Q159" s="62"/>
      <c r="R159" s="61"/>
      <c r="S159" s="61"/>
    </row>
    <row r="160" spans="4:19" x14ac:dyDescent="0.25">
      <c r="D160" s="48"/>
      <c r="Q160" s="62"/>
      <c r="R160" s="61"/>
      <c r="S160" s="61"/>
    </row>
    <row r="161" spans="4:19" x14ac:dyDescent="0.25">
      <c r="D161" s="48"/>
      <c r="Q161" s="62"/>
      <c r="R161" s="61"/>
      <c r="S161" s="61"/>
    </row>
    <row r="162" spans="4:19" x14ac:dyDescent="0.25">
      <c r="D162" s="48"/>
      <c r="Q162" s="62"/>
      <c r="R162" s="61"/>
      <c r="S162" s="61"/>
    </row>
    <row r="163" spans="4:19" x14ac:dyDescent="0.25">
      <c r="D163" s="48"/>
      <c r="Q163" s="62"/>
      <c r="R163" s="61"/>
      <c r="S163" s="61"/>
    </row>
    <row r="164" spans="4:19" x14ac:dyDescent="0.25">
      <c r="D164" s="48"/>
      <c r="Q164" s="62"/>
      <c r="R164" s="61"/>
      <c r="S164" s="61"/>
    </row>
    <row r="165" spans="4:19" x14ac:dyDescent="0.25">
      <c r="D165" s="48"/>
      <c r="Q165" s="62"/>
      <c r="R165" s="61"/>
      <c r="S165" s="61"/>
    </row>
    <row r="166" spans="4:19" x14ac:dyDescent="0.25">
      <c r="D166" s="48"/>
      <c r="Q166" s="62"/>
      <c r="R166" s="61"/>
      <c r="S166" s="61"/>
    </row>
    <row r="167" spans="4:19" x14ac:dyDescent="0.25">
      <c r="D167" s="48"/>
      <c r="Q167" s="62"/>
      <c r="R167" s="61"/>
      <c r="S167" s="61"/>
    </row>
    <row r="168" spans="4:19" x14ac:dyDescent="0.25">
      <c r="D168" s="48"/>
      <c r="Q168" s="62"/>
      <c r="R168" s="61"/>
      <c r="S168" s="61"/>
    </row>
    <row r="169" spans="4:19" x14ac:dyDescent="0.25">
      <c r="D169" s="48"/>
      <c r="Q169" s="62"/>
      <c r="R169" s="61"/>
      <c r="S169" s="61"/>
    </row>
    <row r="170" spans="4:19" x14ac:dyDescent="0.25">
      <c r="D170" s="48"/>
      <c r="Q170" s="62"/>
      <c r="R170" s="61"/>
      <c r="S170" s="61"/>
    </row>
    <row r="171" spans="4:19" x14ac:dyDescent="0.25">
      <c r="D171" s="48"/>
      <c r="Q171" s="62"/>
      <c r="R171" s="61"/>
      <c r="S171" s="61"/>
    </row>
    <row r="172" spans="4:19" x14ac:dyDescent="0.25">
      <c r="D172" s="48"/>
      <c r="Q172" s="62"/>
      <c r="R172" s="61"/>
      <c r="S172" s="61"/>
    </row>
    <row r="173" spans="4:19" x14ac:dyDescent="0.25">
      <c r="D173" s="48"/>
      <c r="Q173" s="62"/>
      <c r="R173" s="61"/>
      <c r="S173" s="61"/>
    </row>
    <row r="174" spans="4:19" x14ac:dyDescent="0.25">
      <c r="D174" s="48"/>
      <c r="Q174" s="62"/>
      <c r="R174" s="61"/>
      <c r="S174" s="61"/>
    </row>
    <row r="175" spans="4:19" x14ac:dyDescent="0.25">
      <c r="D175" s="48"/>
      <c r="Q175" s="62"/>
      <c r="R175" s="61"/>
      <c r="S175" s="61"/>
    </row>
    <row r="176" spans="4:19" x14ac:dyDescent="0.25">
      <c r="D176" s="48"/>
      <c r="Q176" s="62"/>
      <c r="R176" s="61"/>
      <c r="S176" s="61"/>
    </row>
    <row r="177" spans="4:19" x14ac:dyDescent="0.25">
      <c r="D177" s="48"/>
      <c r="Q177" s="62"/>
      <c r="R177" s="61"/>
      <c r="S177" s="61"/>
    </row>
    <row r="178" spans="4:19" x14ac:dyDescent="0.25">
      <c r="D178" s="48"/>
      <c r="Q178" s="62"/>
      <c r="R178" s="61"/>
      <c r="S178" s="61"/>
    </row>
    <row r="179" spans="4:19" x14ac:dyDescent="0.25">
      <c r="D179" s="48"/>
      <c r="Q179" s="62"/>
      <c r="R179" s="61"/>
      <c r="S179" s="61"/>
    </row>
    <row r="180" spans="4:19" x14ac:dyDescent="0.25">
      <c r="D180" s="48"/>
      <c r="Q180" s="62"/>
      <c r="R180" s="61"/>
      <c r="S180" s="61"/>
    </row>
    <row r="181" spans="4:19" x14ac:dyDescent="0.25">
      <c r="D181" s="48"/>
      <c r="Q181" s="62"/>
      <c r="R181" s="61"/>
      <c r="S181" s="61"/>
    </row>
    <row r="182" spans="4:19" x14ac:dyDescent="0.25">
      <c r="D182" s="48"/>
      <c r="Q182" s="62"/>
      <c r="R182" s="61"/>
      <c r="S182" s="61"/>
    </row>
    <row r="183" spans="4:19" x14ac:dyDescent="0.25">
      <c r="D183" s="48"/>
      <c r="Q183" s="62"/>
      <c r="R183" s="61"/>
      <c r="S183" s="61"/>
    </row>
    <row r="184" spans="4:19" x14ac:dyDescent="0.25">
      <c r="D184" s="48"/>
      <c r="Q184" s="62"/>
      <c r="R184" s="61"/>
      <c r="S184" s="61"/>
    </row>
    <row r="185" spans="4:19" x14ac:dyDescent="0.25">
      <c r="D185" s="48"/>
      <c r="Q185" s="62"/>
      <c r="R185" s="61"/>
      <c r="S185" s="61"/>
    </row>
    <row r="186" spans="4:19" x14ac:dyDescent="0.25">
      <c r="D186" s="48"/>
      <c r="Q186" s="62"/>
      <c r="R186" s="61"/>
      <c r="S186" s="61"/>
    </row>
    <row r="187" spans="4:19" x14ac:dyDescent="0.25">
      <c r="D187" s="48"/>
      <c r="Q187" s="62"/>
      <c r="R187" s="61"/>
      <c r="S187" s="61"/>
    </row>
    <row r="188" spans="4:19" x14ac:dyDescent="0.25">
      <c r="D188" s="48"/>
      <c r="Q188" s="62"/>
      <c r="R188" s="61"/>
      <c r="S188" s="61"/>
    </row>
    <row r="189" spans="4:19" x14ac:dyDescent="0.25">
      <c r="D189" s="48"/>
      <c r="Q189" s="62"/>
      <c r="R189" s="61"/>
      <c r="S189" s="61"/>
    </row>
    <row r="190" spans="4:19" x14ac:dyDescent="0.25">
      <c r="D190" s="48"/>
      <c r="Q190" s="62"/>
      <c r="R190" s="61"/>
      <c r="S190" s="61"/>
    </row>
    <row r="191" spans="4:19" x14ac:dyDescent="0.25">
      <c r="D191" s="48"/>
      <c r="Q191" s="62"/>
      <c r="R191" s="61"/>
      <c r="S191" s="61"/>
    </row>
    <row r="192" spans="4:19" x14ac:dyDescent="0.25">
      <c r="D192" s="48"/>
      <c r="Q192" s="62"/>
      <c r="R192" s="61"/>
      <c r="S192" s="61"/>
    </row>
    <row r="193" spans="4:19" x14ac:dyDescent="0.25">
      <c r="D193" s="48"/>
      <c r="Q193" s="62"/>
      <c r="R193" s="61"/>
      <c r="S193" s="61"/>
    </row>
    <row r="194" spans="4:19" x14ac:dyDescent="0.25">
      <c r="D194" s="48"/>
      <c r="Q194" s="62"/>
      <c r="R194" s="61"/>
      <c r="S194" s="61"/>
    </row>
    <row r="195" spans="4:19" x14ac:dyDescent="0.25">
      <c r="D195" s="48"/>
      <c r="Q195" s="62"/>
      <c r="R195" s="61"/>
      <c r="S195" s="61"/>
    </row>
    <row r="196" spans="4:19" x14ac:dyDescent="0.25">
      <c r="D196" s="48"/>
      <c r="Q196" s="62"/>
      <c r="R196" s="61"/>
      <c r="S196" s="61"/>
    </row>
    <row r="197" spans="4:19" x14ac:dyDescent="0.25">
      <c r="D197" s="48"/>
      <c r="Q197" s="62"/>
      <c r="R197" s="61"/>
      <c r="S197" s="61"/>
    </row>
    <row r="198" spans="4:19" x14ac:dyDescent="0.25">
      <c r="D198" s="48"/>
      <c r="Q198" s="62"/>
      <c r="R198" s="61"/>
      <c r="S198" s="61"/>
    </row>
    <row r="199" spans="4:19" x14ac:dyDescent="0.25">
      <c r="D199" s="48"/>
      <c r="Q199" s="62"/>
      <c r="R199" s="61"/>
      <c r="S199" s="61"/>
    </row>
    <row r="200" spans="4:19" x14ac:dyDescent="0.25">
      <c r="D200" s="48"/>
      <c r="Q200" s="62"/>
      <c r="R200" s="61"/>
      <c r="S200" s="61"/>
    </row>
    <row r="201" spans="4:19" x14ac:dyDescent="0.25">
      <c r="D201" s="48"/>
      <c r="Q201" s="62"/>
      <c r="R201" s="61"/>
      <c r="S201" s="61"/>
    </row>
    <row r="202" spans="4:19" x14ac:dyDescent="0.25">
      <c r="D202" s="48"/>
      <c r="Q202" s="62"/>
      <c r="R202" s="61"/>
      <c r="S202" s="61"/>
    </row>
    <row r="203" spans="4:19" x14ac:dyDescent="0.25">
      <c r="D203" s="48"/>
      <c r="Q203" s="62"/>
      <c r="R203" s="61"/>
      <c r="S203" s="61"/>
    </row>
    <row r="204" spans="4:19" x14ac:dyDescent="0.25">
      <c r="D204" s="48"/>
      <c r="Q204" s="62"/>
      <c r="R204" s="61"/>
      <c r="S204" s="61"/>
    </row>
    <row r="205" spans="4:19" x14ac:dyDescent="0.25">
      <c r="D205" s="48"/>
      <c r="Q205" s="62"/>
      <c r="R205" s="61"/>
      <c r="S205" s="61"/>
    </row>
    <row r="206" spans="4:19" x14ac:dyDescent="0.25">
      <c r="D206" s="48"/>
      <c r="Q206" s="62"/>
      <c r="R206" s="61"/>
      <c r="S206" s="61"/>
    </row>
    <row r="207" spans="4:19" x14ac:dyDescent="0.25">
      <c r="D207" s="48"/>
      <c r="Q207" s="62"/>
      <c r="R207" s="61"/>
      <c r="S207" s="61"/>
    </row>
    <row r="208" spans="4:19" x14ac:dyDescent="0.25">
      <c r="D208" s="48"/>
      <c r="Q208" s="62"/>
      <c r="R208" s="61"/>
      <c r="S208" s="61"/>
    </row>
    <row r="209" spans="4:19" x14ac:dyDescent="0.25">
      <c r="D209" s="48"/>
      <c r="Q209" s="62"/>
      <c r="R209" s="61"/>
      <c r="S209" s="61"/>
    </row>
    <row r="210" spans="4:19" x14ac:dyDescent="0.25">
      <c r="D210" s="48"/>
      <c r="Q210" s="62"/>
      <c r="R210" s="61"/>
      <c r="S210" s="61"/>
    </row>
    <row r="211" spans="4:19" x14ac:dyDescent="0.25">
      <c r="D211" s="48"/>
      <c r="Q211" s="62"/>
      <c r="R211" s="61"/>
      <c r="S211" s="61"/>
    </row>
    <row r="212" spans="4:19" x14ac:dyDescent="0.25">
      <c r="D212" s="48"/>
      <c r="Q212" s="62"/>
      <c r="R212" s="61"/>
      <c r="S212" s="61"/>
    </row>
    <row r="213" spans="4:19" x14ac:dyDescent="0.25">
      <c r="D213" s="48"/>
      <c r="Q213" s="62"/>
      <c r="R213" s="61"/>
      <c r="S213" s="61"/>
    </row>
    <row r="214" spans="4:19" x14ac:dyDescent="0.25">
      <c r="D214" s="48"/>
      <c r="Q214" s="62"/>
      <c r="R214" s="61"/>
      <c r="S214" s="61"/>
    </row>
    <row r="215" spans="4:19" x14ac:dyDescent="0.25">
      <c r="D215" s="48"/>
      <c r="Q215" s="62"/>
      <c r="R215" s="61"/>
      <c r="S215" s="61"/>
    </row>
    <row r="216" spans="4:19" x14ac:dyDescent="0.25">
      <c r="D216" s="48"/>
      <c r="Q216" s="62"/>
      <c r="R216" s="61"/>
      <c r="S216" s="61"/>
    </row>
    <row r="217" spans="4:19" x14ac:dyDescent="0.25">
      <c r="D217" s="48"/>
      <c r="Q217" s="62"/>
      <c r="R217" s="61"/>
      <c r="S217" s="61"/>
    </row>
    <row r="218" spans="4:19" x14ac:dyDescent="0.25">
      <c r="D218" s="48"/>
      <c r="Q218" s="62"/>
      <c r="R218" s="61"/>
      <c r="S218" s="61"/>
    </row>
    <row r="219" spans="4:19" x14ac:dyDescent="0.25">
      <c r="D219" s="48"/>
      <c r="Q219" s="62"/>
      <c r="R219" s="61"/>
      <c r="S219" s="61"/>
    </row>
    <row r="220" spans="4:19" x14ac:dyDescent="0.25">
      <c r="D220" s="48"/>
      <c r="Q220" s="62"/>
      <c r="R220" s="61"/>
      <c r="S220" s="61"/>
    </row>
    <row r="221" spans="4:19" x14ac:dyDescent="0.25">
      <c r="D221" s="48"/>
      <c r="Q221" s="62"/>
      <c r="R221" s="61"/>
      <c r="S221" s="61"/>
    </row>
    <row r="222" spans="4:19" x14ac:dyDescent="0.25">
      <c r="D222" s="48"/>
      <c r="Q222" s="62"/>
      <c r="R222" s="61"/>
      <c r="S222" s="61"/>
    </row>
    <row r="223" spans="4:19" x14ac:dyDescent="0.25">
      <c r="D223" s="48"/>
      <c r="Q223" s="62"/>
      <c r="R223" s="61"/>
      <c r="S223" s="61"/>
    </row>
    <row r="224" spans="4:19" x14ac:dyDescent="0.25">
      <c r="D224" s="48"/>
      <c r="Q224" s="62"/>
      <c r="R224" s="61"/>
      <c r="S224" s="61"/>
    </row>
    <row r="225" spans="4:19" x14ac:dyDescent="0.25">
      <c r="D225" s="48"/>
      <c r="Q225" s="62"/>
      <c r="R225" s="61"/>
      <c r="S225" s="61"/>
    </row>
    <row r="226" spans="4:19" x14ac:dyDescent="0.25">
      <c r="D226" s="48"/>
      <c r="Q226" s="62"/>
      <c r="R226" s="61"/>
      <c r="S226" s="61"/>
    </row>
    <row r="227" spans="4:19" x14ac:dyDescent="0.25">
      <c r="D227" s="48"/>
      <c r="Q227" s="62"/>
      <c r="R227" s="61"/>
      <c r="S227" s="61"/>
    </row>
    <row r="228" spans="4:19" x14ac:dyDescent="0.25">
      <c r="D228" s="48"/>
      <c r="Q228" s="62"/>
      <c r="R228" s="61"/>
      <c r="S228" s="61"/>
    </row>
    <row r="229" spans="4:19" x14ac:dyDescent="0.25">
      <c r="D229" s="48"/>
      <c r="Q229" s="62"/>
      <c r="R229" s="61"/>
      <c r="S229" s="61"/>
    </row>
    <row r="230" spans="4:19" x14ac:dyDescent="0.25">
      <c r="D230" s="48"/>
      <c r="Q230" s="62"/>
      <c r="R230" s="61"/>
      <c r="S230" s="61"/>
    </row>
    <row r="231" spans="4:19" x14ac:dyDescent="0.25">
      <c r="D231" s="48"/>
      <c r="Q231" s="62"/>
      <c r="R231" s="61"/>
      <c r="S231" s="61"/>
    </row>
    <row r="232" spans="4:19" x14ac:dyDescent="0.25">
      <c r="D232" s="48"/>
      <c r="Q232" s="62"/>
      <c r="R232" s="61"/>
      <c r="S232" s="61"/>
    </row>
    <row r="233" spans="4:19" x14ac:dyDescent="0.25">
      <c r="D233" s="48"/>
      <c r="Q233" s="62"/>
      <c r="R233" s="61"/>
      <c r="S233" s="61"/>
    </row>
    <row r="234" spans="4:19" x14ac:dyDescent="0.25">
      <c r="D234" s="48"/>
      <c r="Q234" s="62"/>
      <c r="R234" s="61"/>
      <c r="S234" s="61"/>
    </row>
    <row r="235" spans="4:19" x14ac:dyDescent="0.25">
      <c r="D235" s="48"/>
      <c r="Q235" s="62"/>
      <c r="R235" s="61"/>
      <c r="S235" s="61"/>
    </row>
    <row r="236" spans="4:19" x14ac:dyDescent="0.25">
      <c r="D236" s="48"/>
      <c r="Q236" s="62"/>
      <c r="R236" s="61"/>
      <c r="S236" s="61"/>
    </row>
    <row r="237" spans="4:19" x14ac:dyDescent="0.25">
      <c r="D237" s="48"/>
      <c r="Q237" s="62"/>
      <c r="R237" s="61"/>
      <c r="S237" s="61"/>
    </row>
    <row r="238" spans="4:19" x14ac:dyDescent="0.25">
      <c r="D238" s="48"/>
      <c r="Q238" s="62"/>
      <c r="R238" s="61"/>
      <c r="S238" s="61"/>
    </row>
    <row r="239" spans="4:19" x14ac:dyDescent="0.25">
      <c r="D239" s="48"/>
      <c r="Q239" s="62"/>
      <c r="R239" s="61"/>
      <c r="S239" s="61"/>
    </row>
    <row r="240" spans="4:19" x14ac:dyDescent="0.25">
      <c r="D240" s="48"/>
      <c r="Q240" s="62"/>
      <c r="R240" s="61"/>
      <c r="S240" s="61"/>
    </row>
    <row r="241" spans="4:19" x14ac:dyDescent="0.25">
      <c r="D241" s="48"/>
      <c r="Q241" s="62"/>
      <c r="R241" s="61"/>
      <c r="S241" s="61"/>
    </row>
    <row r="242" spans="4:19" x14ac:dyDescent="0.25">
      <c r="D242" s="48"/>
      <c r="Q242" s="62"/>
      <c r="R242" s="61"/>
      <c r="S242" s="61"/>
    </row>
    <row r="243" spans="4:19" x14ac:dyDescent="0.25">
      <c r="D243" s="48"/>
      <c r="Q243" s="62"/>
      <c r="R243" s="61"/>
      <c r="S243" s="61"/>
    </row>
    <row r="244" spans="4:19" x14ac:dyDescent="0.25">
      <c r="D244" s="48"/>
      <c r="Q244" s="62"/>
      <c r="R244" s="61"/>
      <c r="S244" s="61"/>
    </row>
    <row r="245" spans="4:19" x14ac:dyDescent="0.25">
      <c r="D245" s="48"/>
      <c r="Q245" s="62"/>
      <c r="R245" s="61"/>
      <c r="S245" s="61"/>
    </row>
    <row r="246" spans="4:19" x14ac:dyDescent="0.25">
      <c r="D246" s="48"/>
      <c r="Q246" s="62"/>
      <c r="R246" s="61"/>
      <c r="S246" s="61"/>
    </row>
    <row r="247" spans="4:19" x14ac:dyDescent="0.25">
      <c r="D247" s="48"/>
      <c r="Q247" s="62"/>
      <c r="R247" s="61"/>
      <c r="S247" s="61"/>
    </row>
    <row r="248" spans="4:19" x14ac:dyDescent="0.25">
      <c r="D248" s="48"/>
      <c r="Q248" s="62"/>
      <c r="R248" s="61"/>
      <c r="S248" s="61"/>
    </row>
    <row r="249" spans="4:19" x14ac:dyDescent="0.25">
      <c r="D249" s="48"/>
      <c r="Q249" s="62"/>
      <c r="R249" s="61"/>
      <c r="S249" s="61"/>
    </row>
    <row r="250" spans="4:19" x14ac:dyDescent="0.25">
      <c r="D250" s="48"/>
      <c r="Q250" s="62"/>
      <c r="R250" s="61"/>
      <c r="S250" s="61"/>
    </row>
    <row r="251" spans="4:19" x14ac:dyDescent="0.25">
      <c r="D251" s="48"/>
      <c r="Q251" s="62"/>
      <c r="R251" s="61"/>
      <c r="S251" s="61"/>
    </row>
    <row r="252" spans="4:19" x14ac:dyDescent="0.25">
      <c r="D252" s="48"/>
      <c r="Q252" s="62"/>
      <c r="R252" s="61"/>
      <c r="S252" s="61"/>
    </row>
    <row r="253" spans="4:19" x14ac:dyDescent="0.25">
      <c r="D253" s="48"/>
      <c r="Q253" s="62"/>
      <c r="R253" s="61"/>
      <c r="S253" s="61"/>
    </row>
    <row r="254" spans="4:19" x14ac:dyDescent="0.25">
      <c r="D254" s="48"/>
      <c r="Q254" s="62"/>
      <c r="R254" s="61"/>
      <c r="S254" s="61"/>
    </row>
    <row r="255" spans="4:19" x14ac:dyDescent="0.25">
      <c r="D255" s="48"/>
      <c r="Q255" s="62"/>
      <c r="R255" s="61"/>
      <c r="S255" s="61"/>
    </row>
    <row r="256" spans="4:19" x14ac:dyDescent="0.25">
      <c r="D256" s="48"/>
      <c r="Q256" s="62"/>
      <c r="R256" s="61"/>
      <c r="S256" s="61"/>
    </row>
    <row r="257" spans="4:19" x14ac:dyDescent="0.25">
      <c r="D257" s="48"/>
      <c r="Q257" s="62"/>
      <c r="R257" s="61"/>
      <c r="S257" s="61"/>
    </row>
    <row r="258" spans="4:19" x14ac:dyDescent="0.25">
      <c r="D258" s="48"/>
      <c r="Q258" s="62"/>
      <c r="R258" s="61"/>
      <c r="S258" s="61"/>
    </row>
    <row r="259" spans="4:19" x14ac:dyDescent="0.25">
      <c r="D259" s="48"/>
      <c r="Q259" s="62"/>
      <c r="R259" s="61"/>
      <c r="S259" s="61"/>
    </row>
    <row r="260" spans="4:19" x14ac:dyDescent="0.25">
      <c r="D260" s="48"/>
      <c r="Q260" s="62"/>
      <c r="R260" s="61"/>
      <c r="S260" s="61"/>
    </row>
    <row r="261" spans="4:19" x14ac:dyDescent="0.25">
      <c r="D261" s="48"/>
      <c r="Q261" s="62"/>
      <c r="R261" s="61"/>
      <c r="S261" s="61"/>
    </row>
    <row r="262" spans="4:19" x14ac:dyDescent="0.25">
      <c r="D262" s="48"/>
      <c r="Q262" s="62"/>
      <c r="R262" s="61"/>
      <c r="S262" s="61"/>
    </row>
    <row r="263" spans="4:19" x14ac:dyDescent="0.25">
      <c r="D263" s="48"/>
      <c r="Q263" s="62"/>
      <c r="R263" s="61"/>
      <c r="S263" s="61"/>
    </row>
    <row r="264" spans="4:19" x14ac:dyDescent="0.25">
      <c r="D264" s="48"/>
      <c r="Q264" s="62"/>
      <c r="R264" s="61"/>
      <c r="S264" s="61"/>
    </row>
    <row r="265" spans="4:19" x14ac:dyDescent="0.25">
      <c r="D265" s="48"/>
      <c r="Q265" s="62"/>
      <c r="R265" s="61"/>
      <c r="S265" s="61"/>
    </row>
    <row r="266" spans="4:19" x14ac:dyDescent="0.25">
      <c r="D266" s="48"/>
      <c r="Q266" s="62"/>
      <c r="R266" s="61"/>
      <c r="S266" s="61"/>
    </row>
    <row r="267" spans="4:19" x14ac:dyDescent="0.25">
      <c r="D267" s="48"/>
      <c r="Q267" s="62"/>
      <c r="R267" s="61"/>
      <c r="S267" s="61"/>
    </row>
    <row r="268" spans="4:19" x14ac:dyDescent="0.25">
      <c r="D268" s="48"/>
      <c r="Q268" s="62"/>
      <c r="R268" s="61"/>
      <c r="S268" s="61"/>
    </row>
    <row r="269" spans="4:19" x14ac:dyDescent="0.25">
      <c r="D269" s="48"/>
      <c r="Q269" s="62"/>
      <c r="R269" s="61"/>
      <c r="S269" s="61"/>
    </row>
    <row r="270" spans="4:19" x14ac:dyDescent="0.25">
      <c r="D270" s="48"/>
      <c r="Q270" s="62"/>
      <c r="R270" s="61"/>
      <c r="S270" s="61"/>
    </row>
    <row r="271" spans="4:19" x14ac:dyDescent="0.25">
      <c r="D271" s="48"/>
      <c r="Q271" s="62"/>
      <c r="R271" s="61"/>
      <c r="S271" s="61"/>
    </row>
    <row r="272" spans="4:19" x14ac:dyDescent="0.25">
      <c r="D272" s="48"/>
      <c r="Q272" s="62"/>
      <c r="R272" s="61"/>
      <c r="S272" s="61"/>
    </row>
    <row r="273" spans="4:19" x14ac:dyDescent="0.25">
      <c r="D273" s="48"/>
      <c r="Q273" s="62"/>
      <c r="R273" s="61"/>
      <c r="S273" s="61"/>
    </row>
    <row r="274" spans="4:19" x14ac:dyDescent="0.25">
      <c r="D274" s="48"/>
      <c r="Q274" s="62"/>
      <c r="R274" s="61"/>
      <c r="S274" s="61"/>
    </row>
    <row r="275" spans="4:19" x14ac:dyDescent="0.25">
      <c r="D275" s="48"/>
      <c r="Q275" s="62"/>
      <c r="R275" s="61"/>
      <c r="S275" s="61"/>
    </row>
    <row r="276" spans="4:19" x14ac:dyDescent="0.25">
      <c r="D276" s="48"/>
      <c r="Q276" s="62"/>
      <c r="R276" s="61"/>
      <c r="S276" s="61"/>
    </row>
    <row r="277" spans="4:19" x14ac:dyDescent="0.25">
      <c r="D277" s="48"/>
      <c r="Q277" s="62"/>
      <c r="R277" s="61"/>
      <c r="S277" s="61"/>
    </row>
    <row r="278" spans="4:19" x14ac:dyDescent="0.25">
      <c r="D278" s="48"/>
      <c r="Q278" s="62"/>
      <c r="R278" s="61"/>
      <c r="S278" s="61"/>
    </row>
    <row r="279" spans="4:19" x14ac:dyDescent="0.25">
      <c r="D279" s="48"/>
      <c r="Q279" s="62"/>
      <c r="R279" s="61"/>
      <c r="S279" s="61"/>
    </row>
    <row r="280" spans="4:19" x14ac:dyDescent="0.25">
      <c r="D280" s="48"/>
      <c r="Q280" s="62"/>
      <c r="R280" s="61"/>
      <c r="S280" s="61"/>
    </row>
    <row r="281" spans="4:19" x14ac:dyDescent="0.25">
      <c r="D281" s="48"/>
      <c r="Q281" s="62"/>
      <c r="R281" s="61"/>
      <c r="S281" s="61"/>
    </row>
    <row r="282" spans="4:19" x14ac:dyDescent="0.25">
      <c r="D282" s="48"/>
      <c r="Q282" s="62"/>
      <c r="R282" s="61"/>
      <c r="S282" s="61"/>
    </row>
    <row r="283" spans="4:19" x14ac:dyDescent="0.25">
      <c r="D283" s="48"/>
      <c r="Q283" s="62"/>
      <c r="R283" s="61"/>
      <c r="S283" s="61"/>
    </row>
    <row r="284" spans="4:19" x14ac:dyDescent="0.25">
      <c r="D284" s="48"/>
      <c r="Q284" s="62"/>
      <c r="R284" s="61"/>
      <c r="S284" s="61"/>
    </row>
    <row r="285" spans="4:19" x14ac:dyDescent="0.25">
      <c r="D285" s="48"/>
      <c r="Q285" s="62"/>
      <c r="R285" s="61"/>
      <c r="S285" s="61"/>
    </row>
    <row r="286" spans="4:19" x14ac:dyDescent="0.25">
      <c r="D286" s="48"/>
      <c r="Q286" s="62"/>
      <c r="R286" s="61"/>
      <c r="S286" s="61"/>
    </row>
    <row r="287" spans="4:19" x14ac:dyDescent="0.25">
      <c r="D287" s="48"/>
      <c r="Q287" s="62"/>
      <c r="R287" s="61"/>
      <c r="S287" s="61"/>
    </row>
    <row r="288" spans="4:19" x14ac:dyDescent="0.25">
      <c r="D288" s="48"/>
      <c r="Q288" s="62"/>
      <c r="R288" s="61"/>
      <c r="S288" s="61"/>
    </row>
    <row r="289" spans="4:19" x14ac:dyDescent="0.25">
      <c r="D289" s="48"/>
      <c r="Q289" s="62"/>
      <c r="R289" s="61"/>
      <c r="S289" s="61"/>
    </row>
    <row r="290" spans="4:19" x14ac:dyDescent="0.25">
      <c r="D290" s="48"/>
      <c r="Q290" s="62"/>
      <c r="R290" s="61"/>
      <c r="S290" s="61"/>
    </row>
    <row r="291" spans="4:19" x14ac:dyDescent="0.25">
      <c r="D291" s="48"/>
      <c r="Q291" s="62"/>
      <c r="R291" s="61"/>
      <c r="S291" s="61"/>
    </row>
    <row r="292" spans="4:19" x14ac:dyDescent="0.25">
      <c r="D292" s="48"/>
      <c r="Q292" s="62"/>
      <c r="R292" s="61"/>
      <c r="S292" s="61"/>
    </row>
    <row r="293" spans="4:19" x14ac:dyDescent="0.25">
      <c r="D293" s="48"/>
      <c r="Q293" s="62"/>
      <c r="R293" s="61"/>
      <c r="S293" s="61"/>
    </row>
    <row r="294" spans="4:19" x14ac:dyDescent="0.25">
      <c r="D294" s="48"/>
      <c r="Q294" s="62"/>
      <c r="R294" s="61"/>
      <c r="S294" s="61"/>
    </row>
    <row r="295" spans="4:19" x14ac:dyDescent="0.25">
      <c r="D295" s="48"/>
      <c r="Q295" s="62"/>
      <c r="R295" s="61"/>
      <c r="S295" s="61"/>
    </row>
    <row r="296" spans="4:19" x14ac:dyDescent="0.25">
      <c r="D296" s="48"/>
      <c r="Q296" s="62"/>
      <c r="R296" s="61"/>
      <c r="S296" s="61"/>
    </row>
    <row r="297" spans="4:19" x14ac:dyDescent="0.25">
      <c r="D297" s="48"/>
      <c r="Q297" s="62"/>
      <c r="R297" s="61"/>
      <c r="S297" s="61"/>
    </row>
    <row r="298" spans="4:19" x14ac:dyDescent="0.25">
      <c r="D298" s="48"/>
      <c r="Q298" s="62"/>
      <c r="R298" s="61"/>
      <c r="S298" s="61"/>
    </row>
    <row r="299" spans="4:19" x14ac:dyDescent="0.25">
      <c r="D299" s="48"/>
      <c r="Q299" s="62"/>
      <c r="R299" s="61"/>
      <c r="S299" s="61"/>
    </row>
    <row r="300" spans="4:19" x14ac:dyDescent="0.25">
      <c r="D300" s="48"/>
      <c r="Q300" s="62"/>
      <c r="R300" s="61"/>
      <c r="S300" s="61"/>
    </row>
    <row r="301" spans="4:19" x14ac:dyDescent="0.25">
      <c r="D301" s="48"/>
      <c r="Q301" s="62"/>
      <c r="R301" s="61"/>
      <c r="S301" s="61"/>
    </row>
    <row r="302" spans="4:19" x14ac:dyDescent="0.25">
      <c r="D302" s="48"/>
      <c r="Q302" s="62"/>
      <c r="R302" s="61"/>
      <c r="S302" s="61"/>
    </row>
    <row r="303" spans="4:19" x14ac:dyDescent="0.25">
      <c r="D303" s="48"/>
      <c r="Q303" s="62"/>
      <c r="R303" s="61"/>
      <c r="S303" s="61"/>
    </row>
    <row r="304" spans="4:19" x14ac:dyDescent="0.25">
      <c r="D304" s="48"/>
      <c r="Q304" s="62"/>
      <c r="R304" s="61"/>
      <c r="S304" s="61"/>
    </row>
    <row r="305" spans="4:19" x14ac:dyDescent="0.25">
      <c r="D305" s="48"/>
      <c r="Q305" s="62"/>
      <c r="R305" s="61"/>
      <c r="S305" s="61"/>
    </row>
    <row r="306" spans="4:19" x14ac:dyDescent="0.25">
      <c r="D306" s="48"/>
      <c r="Q306" s="62"/>
      <c r="R306" s="61"/>
      <c r="S306" s="61"/>
    </row>
    <row r="307" spans="4:19" x14ac:dyDescent="0.25">
      <c r="D307" s="48"/>
      <c r="Q307" s="62"/>
      <c r="R307" s="61"/>
      <c r="S307" s="61"/>
    </row>
    <row r="308" spans="4:19" x14ac:dyDescent="0.25">
      <c r="D308" s="48"/>
      <c r="Q308" s="62"/>
      <c r="R308" s="61"/>
      <c r="S308" s="61"/>
    </row>
    <row r="309" spans="4:19" x14ac:dyDescent="0.25">
      <c r="D309" s="48"/>
      <c r="Q309" s="62"/>
      <c r="R309" s="61"/>
      <c r="S309" s="61"/>
    </row>
    <row r="310" spans="4:19" x14ac:dyDescent="0.25">
      <c r="D310" s="48"/>
      <c r="Q310" s="62"/>
      <c r="R310" s="61"/>
      <c r="S310" s="61"/>
    </row>
    <row r="311" spans="4:19" x14ac:dyDescent="0.25">
      <c r="D311" s="48"/>
      <c r="Q311" s="62"/>
      <c r="R311" s="61"/>
      <c r="S311" s="61"/>
    </row>
    <row r="312" spans="4:19" x14ac:dyDescent="0.25">
      <c r="D312" s="48"/>
      <c r="Q312" s="62"/>
      <c r="R312" s="61"/>
      <c r="S312" s="61"/>
    </row>
    <row r="313" spans="4:19" x14ac:dyDescent="0.25">
      <c r="D313" s="48"/>
      <c r="Q313" s="62"/>
      <c r="R313" s="61"/>
      <c r="S313" s="61"/>
    </row>
    <row r="314" spans="4:19" x14ac:dyDescent="0.25">
      <c r="D314" s="48"/>
      <c r="Q314" s="62"/>
      <c r="R314" s="61"/>
      <c r="S314" s="61"/>
    </row>
    <row r="315" spans="4:19" x14ac:dyDescent="0.25">
      <c r="D315" s="48"/>
      <c r="Q315" s="62"/>
      <c r="R315" s="61"/>
      <c r="S315" s="61"/>
    </row>
    <row r="316" spans="4:19" x14ac:dyDescent="0.25">
      <c r="D316" s="48"/>
      <c r="Q316" s="62"/>
      <c r="R316" s="61"/>
      <c r="S316" s="61"/>
    </row>
    <row r="317" spans="4:19" x14ac:dyDescent="0.25">
      <c r="D317" s="48"/>
      <c r="Q317" s="62"/>
      <c r="R317" s="61"/>
      <c r="S317" s="61"/>
    </row>
    <row r="318" spans="4:19" x14ac:dyDescent="0.25">
      <c r="D318" s="48"/>
      <c r="Q318" s="62"/>
      <c r="R318" s="61"/>
      <c r="S318" s="61"/>
    </row>
    <row r="319" spans="4:19" x14ac:dyDescent="0.25">
      <c r="D319" s="48"/>
      <c r="Q319" s="62"/>
      <c r="R319" s="61"/>
      <c r="S319" s="61"/>
    </row>
    <row r="320" spans="4:19" x14ac:dyDescent="0.25">
      <c r="D320" s="48"/>
      <c r="Q320" s="62"/>
      <c r="R320" s="61"/>
      <c r="S320" s="61"/>
    </row>
    <row r="321" spans="4:19" x14ac:dyDescent="0.25">
      <c r="D321" s="48"/>
      <c r="Q321" s="62"/>
      <c r="R321" s="61"/>
      <c r="S321" s="61"/>
    </row>
    <row r="322" spans="4:19" x14ac:dyDescent="0.25">
      <c r="D322" s="48"/>
      <c r="Q322" s="62"/>
      <c r="R322" s="61"/>
      <c r="S322" s="61"/>
    </row>
    <row r="323" spans="4:19" x14ac:dyDescent="0.25">
      <c r="D323" s="48"/>
      <c r="Q323" s="62"/>
      <c r="R323" s="61"/>
      <c r="S323" s="61"/>
    </row>
    <row r="324" spans="4:19" x14ac:dyDescent="0.25">
      <c r="D324" s="48"/>
      <c r="Q324" s="62"/>
      <c r="R324" s="61"/>
      <c r="S324" s="61"/>
    </row>
    <row r="325" spans="4:19" x14ac:dyDescent="0.25">
      <c r="D325" s="48"/>
      <c r="Q325" s="62"/>
      <c r="R325" s="61"/>
      <c r="S325" s="61"/>
    </row>
    <row r="326" spans="4:19" x14ac:dyDescent="0.25">
      <c r="D326" s="48"/>
      <c r="Q326" s="62"/>
      <c r="R326" s="61"/>
      <c r="S326" s="61"/>
    </row>
    <row r="327" spans="4:19" x14ac:dyDescent="0.25">
      <c r="D327" s="48"/>
      <c r="Q327" s="62"/>
      <c r="R327" s="61"/>
      <c r="S327" s="61"/>
    </row>
    <row r="328" spans="4:19" x14ac:dyDescent="0.25">
      <c r="D328" s="48"/>
      <c r="Q328" s="62"/>
      <c r="R328" s="61"/>
      <c r="S328" s="61"/>
    </row>
    <row r="329" spans="4:19" x14ac:dyDescent="0.25">
      <c r="D329" s="48"/>
      <c r="Q329" s="62"/>
      <c r="R329" s="61"/>
      <c r="S329" s="61"/>
    </row>
    <row r="330" spans="4:19" x14ac:dyDescent="0.25">
      <c r="D330" s="48"/>
      <c r="Q330" s="62"/>
      <c r="R330" s="61"/>
      <c r="S330" s="61"/>
    </row>
    <row r="331" spans="4:19" x14ac:dyDescent="0.25">
      <c r="D331" s="48"/>
      <c r="Q331" s="62"/>
      <c r="R331" s="61"/>
      <c r="S331" s="61"/>
    </row>
    <row r="332" spans="4:19" x14ac:dyDescent="0.25">
      <c r="D332" s="48"/>
      <c r="Q332" s="62"/>
      <c r="R332" s="61"/>
      <c r="S332" s="61"/>
    </row>
    <row r="333" spans="4:19" x14ac:dyDescent="0.25">
      <c r="D333" s="48"/>
      <c r="Q333" s="62"/>
      <c r="R333" s="61"/>
      <c r="S333" s="61"/>
    </row>
    <row r="334" spans="4:19" x14ac:dyDescent="0.25">
      <c r="D334" s="48"/>
      <c r="Q334" s="62"/>
      <c r="R334" s="61"/>
      <c r="S334" s="61"/>
    </row>
    <row r="335" spans="4:19" x14ac:dyDescent="0.25">
      <c r="D335" s="48"/>
      <c r="Q335" s="62"/>
      <c r="R335" s="61"/>
      <c r="S335" s="61"/>
    </row>
    <row r="336" spans="4:19" x14ac:dyDescent="0.25">
      <c r="D336" s="48"/>
      <c r="Q336" s="62"/>
      <c r="R336" s="61"/>
      <c r="S336" s="61"/>
    </row>
    <row r="337" spans="4:19" x14ac:dyDescent="0.25">
      <c r="D337" s="48"/>
      <c r="Q337" s="62"/>
      <c r="R337" s="61"/>
      <c r="S337" s="61"/>
    </row>
    <row r="338" spans="4:19" x14ac:dyDescent="0.25">
      <c r="D338" s="48"/>
      <c r="Q338" s="62"/>
      <c r="R338" s="61"/>
      <c r="S338" s="61"/>
    </row>
    <row r="339" spans="4:19" x14ac:dyDescent="0.25">
      <c r="D339" s="48"/>
      <c r="Q339" s="62"/>
      <c r="R339" s="61"/>
      <c r="S339" s="61"/>
    </row>
    <row r="340" spans="4:19" x14ac:dyDescent="0.25">
      <c r="D340" s="48"/>
      <c r="Q340" s="62"/>
      <c r="R340" s="61"/>
      <c r="S340" s="61"/>
    </row>
    <row r="341" spans="4:19" x14ac:dyDescent="0.25">
      <c r="D341" s="48"/>
      <c r="Q341" s="62"/>
      <c r="R341" s="61"/>
      <c r="S341" s="61"/>
    </row>
    <row r="342" spans="4:19" x14ac:dyDescent="0.25">
      <c r="D342" s="48"/>
      <c r="Q342" s="62"/>
      <c r="R342" s="61"/>
      <c r="S342" s="61"/>
    </row>
    <row r="343" spans="4:19" x14ac:dyDescent="0.25">
      <c r="D343" s="48"/>
      <c r="Q343" s="62"/>
      <c r="R343" s="61"/>
      <c r="S343" s="61"/>
    </row>
    <row r="344" spans="4:19" x14ac:dyDescent="0.25">
      <c r="D344" s="48"/>
      <c r="Q344" s="62"/>
      <c r="R344" s="61"/>
      <c r="S344" s="61"/>
    </row>
    <row r="345" spans="4:19" x14ac:dyDescent="0.25">
      <c r="D345" s="48"/>
      <c r="Q345" s="62"/>
      <c r="R345" s="61"/>
      <c r="S345" s="61"/>
    </row>
    <row r="346" spans="4:19" x14ac:dyDescent="0.25">
      <c r="D346" s="48"/>
      <c r="Q346" s="62"/>
      <c r="R346" s="61"/>
      <c r="S346" s="61"/>
    </row>
    <row r="347" spans="4:19" x14ac:dyDescent="0.25">
      <c r="D347" s="48"/>
      <c r="Q347" s="62"/>
      <c r="R347" s="61"/>
      <c r="S347" s="61"/>
    </row>
    <row r="348" spans="4:19" x14ac:dyDescent="0.25">
      <c r="D348" s="48"/>
      <c r="Q348" s="62"/>
      <c r="R348" s="61"/>
      <c r="S348" s="61"/>
    </row>
    <row r="349" spans="4:19" x14ac:dyDescent="0.25">
      <c r="D349" s="48"/>
      <c r="Q349" s="62"/>
      <c r="R349" s="61"/>
      <c r="S349" s="61"/>
    </row>
    <row r="350" spans="4:19" x14ac:dyDescent="0.25">
      <c r="D350" s="48"/>
      <c r="Q350" s="62"/>
      <c r="R350" s="61"/>
      <c r="S350" s="61"/>
    </row>
    <row r="351" spans="4:19" x14ac:dyDescent="0.25">
      <c r="D351" s="48"/>
      <c r="Q351" s="62"/>
      <c r="R351" s="61"/>
      <c r="S351" s="61"/>
    </row>
    <row r="352" spans="4:19" x14ac:dyDescent="0.25">
      <c r="D352" s="48"/>
      <c r="Q352" s="62"/>
      <c r="R352" s="61"/>
      <c r="S352" s="61"/>
    </row>
    <row r="353" spans="4:19" x14ac:dyDescent="0.25">
      <c r="D353" s="48"/>
      <c r="Q353" s="62"/>
      <c r="R353" s="61"/>
      <c r="S353" s="61"/>
    </row>
    <row r="354" spans="4:19" x14ac:dyDescent="0.25">
      <c r="D354" s="48"/>
      <c r="Q354" s="62"/>
      <c r="R354" s="61"/>
      <c r="S354" s="61"/>
    </row>
    <row r="355" spans="4:19" x14ac:dyDescent="0.25">
      <c r="D355" s="48"/>
      <c r="Q355" s="62"/>
      <c r="R355" s="61"/>
      <c r="S355" s="61"/>
    </row>
    <row r="356" spans="4:19" x14ac:dyDescent="0.25">
      <c r="D356" s="48"/>
      <c r="Q356" s="62"/>
      <c r="R356" s="61"/>
      <c r="S356" s="61"/>
    </row>
    <row r="357" spans="4:19" x14ac:dyDescent="0.25">
      <c r="D357" s="48"/>
      <c r="Q357" s="62"/>
      <c r="R357" s="61"/>
      <c r="S357" s="61"/>
    </row>
    <row r="358" spans="4:19" x14ac:dyDescent="0.25">
      <c r="D358" s="48"/>
      <c r="Q358" s="62"/>
      <c r="R358" s="61"/>
      <c r="S358" s="61"/>
    </row>
    <row r="359" spans="4:19" x14ac:dyDescent="0.25">
      <c r="D359" s="48"/>
      <c r="Q359" s="62"/>
      <c r="R359" s="61"/>
      <c r="S359" s="61"/>
    </row>
    <row r="360" spans="4:19" x14ac:dyDescent="0.25">
      <c r="D360" s="48"/>
      <c r="Q360" s="62"/>
      <c r="R360" s="61"/>
      <c r="S360" s="61"/>
    </row>
    <row r="361" spans="4:19" x14ac:dyDescent="0.25">
      <c r="D361" s="48"/>
      <c r="Q361" s="62"/>
      <c r="R361" s="61"/>
      <c r="S361" s="61"/>
    </row>
    <row r="362" spans="4:19" x14ac:dyDescent="0.25">
      <c r="D362" s="48"/>
      <c r="Q362" s="62"/>
      <c r="R362" s="61"/>
      <c r="S362" s="61"/>
    </row>
    <row r="363" spans="4:19" x14ac:dyDescent="0.25">
      <c r="D363" s="48"/>
      <c r="Q363" s="62"/>
      <c r="R363" s="61"/>
      <c r="S363" s="61"/>
    </row>
    <row r="364" spans="4:19" x14ac:dyDescent="0.25">
      <c r="D364" s="48"/>
      <c r="Q364" s="62"/>
      <c r="R364" s="61"/>
      <c r="S364" s="61"/>
    </row>
    <row r="365" spans="4:19" x14ac:dyDescent="0.25">
      <c r="D365" s="48"/>
      <c r="Q365" s="62"/>
      <c r="R365" s="61"/>
      <c r="S365" s="61"/>
    </row>
    <row r="366" spans="4:19" x14ac:dyDescent="0.25">
      <c r="D366" s="48"/>
      <c r="Q366" s="62"/>
      <c r="R366" s="61"/>
      <c r="S366" s="61"/>
    </row>
    <row r="367" spans="4:19" x14ac:dyDescent="0.25">
      <c r="D367" s="48"/>
      <c r="Q367" s="62"/>
      <c r="R367" s="61"/>
      <c r="S367" s="61"/>
    </row>
    <row r="368" spans="4:19" x14ac:dyDescent="0.25">
      <c r="D368" s="48"/>
      <c r="Q368" s="62"/>
      <c r="R368" s="61"/>
      <c r="S368" s="61"/>
    </row>
    <row r="369" spans="4:19" x14ac:dyDescent="0.25">
      <c r="D369" s="48"/>
      <c r="Q369" s="62"/>
      <c r="R369" s="61"/>
      <c r="S369" s="61"/>
    </row>
    <row r="370" spans="4:19" x14ac:dyDescent="0.25">
      <c r="D370" s="48"/>
      <c r="Q370" s="62"/>
      <c r="R370" s="61"/>
      <c r="S370" s="61"/>
    </row>
    <row r="371" spans="4:19" x14ac:dyDescent="0.25">
      <c r="D371" s="48"/>
      <c r="Q371" s="62"/>
      <c r="R371" s="61"/>
      <c r="S371" s="61"/>
    </row>
    <row r="372" spans="4:19" x14ac:dyDescent="0.25">
      <c r="D372" s="48"/>
      <c r="Q372" s="62"/>
      <c r="R372" s="61"/>
      <c r="S372" s="61"/>
    </row>
    <row r="373" spans="4:19" x14ac:dyDescent="0.25">
      <c r="D373" s="48"/>
      <c r="Q373" s="62"/>
      <c r="R373" s="61"/>
      <c r="S373" s="61"/>
    </row>
    <row r="374" spans="4:19" x14ac:dyDescent="0.25">
      <c r="D374" s="48"/>
      <c r="Q374" s="62"/>
      <c r="R374" s="61"/>
      <c r="S374" s="61"/>
    </row>
    <row r="375" spans="4:19" x14ac:dyDescent="0.25">
      <c r="D375" s="48"/>
      <c r="Q375" s="62"/>
      <c r="R375" s="61"/>
      <c r="S375" s="61"/>
    </row>
    <row r="376" spans="4:19" x14ac:dyDescent="0.25">
      <c r="D376" s="48"/>
      <c r="Q376" s="62"/>
      <c r="R376" s="61"/>
      <c r="S376" s="61"/>
    </row>
    <row r="377" spans="4:19" x14ac:dyDescent="0.25">
      <c r="D377" s="48"/>
      <c r="Q377" s="62"/>
      <c r="R377" s="61"/>
      <c r="S377" s="61"/>
    </row>
    <row r="378" spans="4:19" x14ac:dyDescent="0.25">
      <c r="D378" s="48"/>
      <c r="Q378" s="62"/>
      <c r="R378" s="61"/>
      <c r="S378" s="61"/>
    </row>
    <row r="379" spans="4:19" x14ac:dyDescent="0.25">
      <c r="D379" s="48"/>
      <c r="Q379" s="62"/>
      <c r="R379" s="61"/>
      <c r="S379" s="61"/>
    </row>
    <row r="380" spans="4:19" x14ac:dyDescent="0.25">
      <c r="D380" s="48"/>
      <c r="Q380" s="62"/>
      <c r="R380" s="61"/>
      <c r="S380" s="61"/>
    </row>
    <row r="381" spans="4:19" x14ac:dyDescent="0.25">
      <c r="D381" s="48"/>
      <c r="Q381" s="62"/>
      <c r="R381" s="61"/>
      <c r="S381" s="61"/>
    </row>
    <row r="382" spans="4:19" x14ac:dyDescent="0.25">
      <c r="D382" s="48"/>
      <c r="Q382" s="62"/>
      <c r="R382" s="61"/>
      <c r="S382" s="61"/>
    </row>
    <row r="383" spans="4:19" x14ac:dyDescent="0.25">
      <c r="D383" s="48"/>
      <c r="Q383" s="62"/>
      <c r="R383" s="61"/>
      <c r="S383" s="61"/>
    </row>
    <row r="384" spans="4:19" x14ac:dyDescent="0.25">
      <c r="D384" s="48"/>
      <c r="Q384" s="62"/>
      <c r="R384" s="61"/>
      <c r="S384" s="61"/>
    </row>
    <row r="385" spans="4:19" x14ac:dyDescent="0.25">
      <c r="D385" s="48"/>
      <c r="Q385" s="62"/>
      <c r="R385" s="61"/>
      <c r="S385" s="61"/>
    </row>
    <row r="386" spans="4:19" x14ac:dyDescent="0.25">
      <c r="D386" s="48"/>
      <c r="Q386" s="62"/>
      <c r="R386" s="61"/>
      <c r="S386" s="61"/>
    </row>
    <row r="387" spans="4:19" x14ac:dyDescent="0.25">
      <c r="D387" s="48"/>
      <c r="Q387" s="62"/>
      <c r="R387" s="61"/>
      <c r="S387" s="61"/>
    </row>
    <row r="388" spans="4:19" x14ac:dyDescent="0.25">
      <c r="D388" s="48"/>
      <c r="Q388" s="62"/>
      <c r="R388" s="61"/>
      <c r="S388" s="61"/>
    </row>
    <row r="389" spans="4:19" x14ac:dyDescent="0.25">
      <c r="D389" s="48"/>
      <c r="Q389" s="62"/>
      <c r="R389" s="61"/>
      <c r="S389" s="61"/>
    </row>
    <row r="390" spans="4:19" x14ac:dyDescent="0.25">
      <c r="D390" s="48"/>
      <c r="Q390" s="62"/>
      <c r="R390" s="61"/>
      <c r="S390" s="61"/>
    </row>
    <row r="391" spans="4:19" x14ac:dyDescent="0.25">
      <c r="D391" s="48"/>
      <c r="Q391" s="62"/>
      <c r="R391" s="61"/>
      <c r="S391" s="61"/>
    </row>
    <row r="392" spans="4:19" x14ac:dyDescent="0.25">
      <c r="D392" s="48"/>
      <c r="Q392" s="62"/>
      <c r="R392" s="61"/>
      <c r="S392" s="61"/>
    </row>
    <row r="393" spans="4:19" x14ac:dyDescent="0.25">
      <c r="D393" s="48"/>
      <c r="Q393" s="62"/>
      <c r="R393" s="61"/>
      <c r="S393" s="61"/>
    </row>
    <row r="394" spans="4:19" x14ac:dyDescent="0.25">
      <c r="D394" s="48"/>
      <c r="Q394" s="62"/>
      <c r="R394" s="61"/>
      <c r="S394" s="61"/>
    </row>
    <row r="395" spans="4:19" x14ac:dyDescent="0.25">
      <c r="D395" s="48"/>
      <c r="Q395" s="62"/>
      <c r="R395" s="61"/>
      <c r="S395" s="61"/>
    </row>
    <row r="396" spans="4:19" x14ac:dyDescent="0.25">
      <c r="D396" s="48"/>
      <c r="Q396" s="62"/>
      <c r="R396" s="61"/>
      <c r="S396" s="61"/>
    </row>
    <row r="397" spans="4:19" x14ac:dyDescent="0.25">
      <c r="D397" s="48"/>
      <c r="Q397" s="62"/>
      <c r="R397" s="61"/>
      <c r="S397" s="61"/>
    </row>
    <row r="398" spans="4:19" x14ac:dyDescent="0.25">
      <c r="D398" s="48"/>
      <c r="Q398" s="62"/>
      <c r="R398" s="61"/>
      <c r="S398" s="61"/>
    </row>
    <row r="399" spans="4:19" x14ac:dyDescent="0.25">
      <c r="D399" s="48"/>
      <c r="Q399" s="62"/>
      <c r="R399" s="61"/>
      <c r="S399" s="61"/>
    </row>
    <row r="400" spans="4:19" x14ac:dyDescent="0.25">
      <c r="D400" s="48"/>
      <c r="Q400" s="62"/>
      <c r="R400" s="61"/>
      <c r="S400" s="61"/>
    </row>
    <row r="401" spans="4:19" x14ac:dyDescent="0.25">
      <c r="D401" s="48"/>
      <c r="Q401" s="62"/>
      <c r="R401" s="61"/>
      <c r="S401" s="61"/>
    </row>
    <row r="402" spans="4:19" x14ac:dyDescent="0.25">
      <c r="D402" s="48"/>
      <c r="Q402" s="62"/>
      <c r="R402" s="61"/>
      <c r="S402" s="61"/>
    </row>
    <row r="403" spans="4:19" x14ac:dyDescent="0.25">
      <c r="D403" s="48"/>
      <c r="Q403" s="62"/>
      <c r="R403" s="61"/>
      <c r="S403" s="61"/>
    </row>
    <row r="404" spans="4:19" x14ac:dyDescent="0.25">
      <c r="D404" s="48"/>
      <c r="Q404" s="62"/>
      <c r="R404" s="61"/>
      <c r="S404" s="61"/>
    </row>
    <row r="405" spans="4:19" x14ac:dyDescent="0.25">
      <c r="D405" s="48"/>
      <c r="Q405" s="62"/>
      <c r="R405" s="61"/>
      <c r="S405" s="61"/>
    </row>
    <row r="406" spans="4:19" x14ac:dyDescent="0.25">
      <c r="D406" s="48"/>
      <c r="Q406" s="62"/>
      <c r="R406" s="61"/>
      <c r="S406" s="61"/>
    </row>
    <row r="407" spans="4:19" x14ac:dyDescent="0.25">
      <c r="D407" s="48"/>
      <c r="Q407" s="62"/>
      <c r="R407" s="61"/>
      <c r="S407" s="61"/>
    </row>
    <row r="408" spans="4:19" x14ac:dyDescent="0.25">
      <c r="D408" s="48"/>
      <c r="Q408" s="62"/>
      <c r="R408" s="61"/>
      <c r="S408" s="61"/>
    </row>
    <row r="409" spans="4:19" x14ac:dyDescent="0.25">
      <c r="D409" s="48"/>
      <c r="Q409" s="62"/>
      <c r="R409" s="61"/>
      <c r="S409" s="61"/>
    </row>
    <row r="410" spans="4:19" x14ac:dyDescent="0.25">
      <c r="D410" s="48"/>
      <c r="Q410" s="62"/>
      <c r="R410" s="61"/>
      <c r="S410" s="61"/>
    </row>
    <row r="411" spans="4:19" x14ac:dyDescent="0.25">
      <c r="D411" s="48"/>
      <c r="Q411" s="62"/>
      <c r="R411" s="61"/>
      <c r="S411" s="61"/>
    </row>
    <row r="412" spans="4:19" x14ac:dyDescent="0.25">
      <c r="D412" s="48"/>
      <c r="Q412" s="62"/>
      <c r="R412" s="61"/>
      <c r="S412" s="61"/>
    </row>
    <row r="413" spans="4:19" x14ac:dyDescent="0.25">
      <c r="D413" s="48"/>
      <c r="Q413" s="62"/>
      <c r="R413" s="61"/>
      <c r="S413" s="61"/>
    </row>
    <row r="414" spans="4:19" x14ac:dyDescent="0.25">
      <c r="D414" s="48"/>
      <c r="Q414" s="62"/>
      <c r="R414" s="61"/>
      <c r="S414" s="61"/>
    </row>
    <row r="415" spans="4:19" x14ac:dyDescent="0.25">
      <c r="D415" s="48"/>
      <c r="Q415" s="62"/>
      <c r="R415" s="61"/>
      <c r="S415" s="61"/>
    </row>
    <row r="416" spans="4:19" x14ac:dyDescent="0.25">
      <c r="D416" s="48"/>
      <c r="Q416" s="62"/>
      <c r="R416" s="61"/>
      <c r="S416" s="61"/>
    </row>
    <row r="417" spans="4:19" x14ac:dyDescent="0.25">
      <c r="D417" s="48"/>
      <c r="Q417" s="62"/>
      <c r="R417" s="61"/>
      <c r="S417" s="61"/>
    </row>
    <row r="418" spans="4:19" x14ac:dyDescent="0.25">
      <c r="D418" s="48"/>
      <c r="Q418" s="62"/>
      <c r="R418" s="61"/>
      <c r="S418" s="61"/>
    </row>
    <row r="419" spans="4:19" x14ac:dyDescent="0.25">
      <c r="D419" s="48"/>
      <c r="Q419" s="62"/>
      <c r="R419" s="61"/>
      <c r="S419" s="61"/>
    </row>
    <row r="420" spans="4:19" x14ac:dyDescent="0.25">
      <c r="D420" s="48"/>
      <c r="Q420" s="62"/>
      <c r="R420" s="61"/>
      <c r="S420" s="61"/>
    </row>
    <row r="421" spans="4:19" x14ac:dyDescent="0.25">
      <c r="D421" s="48"/>
      <c r="Q421" s="62"/>
      <c r="R421" s="61"/>
      <c r="S421" s="61"/>
    </row>
    <row r="422" spans="4:19" x14ac:dyDescent="0.25">
      <c r="D422" s="48"/>
      <c r="Q422" s="62"/>
      <c r="R422" s="61"/>
      <c r="S422" s="61"/>
    </row>
    <row r="423" spans="4:19" x14ac:dyDescent="0.25">
      <c r="D423" s="48"/>
      <c r="Q423" s="62"/>
      <c r="R423" s="61"/>
      <c r="S423" s="61"/>
    </row>
    <row r="424" spans="4:19" x14ac:dyDescent="0.25">
      <c r="D424" s="48"/>
      <c r="Q424" s="62"/>
      <c r="R424" s="61"/>
      <c r="S424" s="61"/>
    </row>
    <row r="425" spans="4:19" x14ac:dyDescent="0.25">
      <c r="D425" s="48"/>
      <c r="Q425" s="62"/>
      <c r="R425" s="61"/>
      <c r="S425" s="61"/>
    </row>
    <row r="426" spans="4:19" x14ac:dyDescent="0.25">
      <c r="D426" s="48"/>
      <c r="Q426" s="62"/>
      <c r="R426" s="61"/>
      <c r="S426" s="61"/>
    </row>
    <row r="427" spans="4:19" x14ac:dyDescent="0.25">
      <c r="D427" s="48"/>
      <c r="Q427" s="62"/>
      <c r="R427" s="61"/>
      <c r="S427" s="61"/>
    </row>
    <row r="428" spans="4:19" x14ac:dyDescent="0.25">
      <c r="D428" s="48"/>
      <c r="Q428" s="62"/>
      <c r="R428" s="61"/>
      <c r="S428" s="61"/>
    </row>
    <row r="429" spans="4:19" x14ac:dyDescent="0.25">
      <c r="D429" s="48"/>
      <c r="Q429" s="62"/>
      <c r="R429" s="61"/>
      <c r="S429" s="61"/>
    </row>
    <row r="430" spans="4:19" x14ac:dyDescent="0.25">
      <c r="D430" s="48"/>
      <c r="Q430" s="62"/>
      <c r="R430" s="61"/>
      <c r="S430" s="61"/>
    </row>
    <row r="431" spans="4:19" x14ac:dyDescent="0.25">
      <c r="D431" s="48"/>
      <c r="Q431" s="62"/>
      <c r="R431" s="61"/>
      <c r="S431" s="61"/>
    </row>
    <row r="432" spans="4:19" x14ac:dyDescent="0.25">
      <c r="D432" s="48"/>
      <c r="Q432" s="62"/>
      <c r="R432" s="61"/>
      <c r="S432" s="61"/>
    </row>
    <row r="433" spans="4:19" x14ac:dyDescent="0.25">
      <c r="D433" s="48"/>
      <c r="Q433" s="62"/>
      <c r="R433" s="61"/>
      <c r="S433" s="61"/>
    </row>
    <row r="434" spans="4:19" x14ac:dyDescent="0.25">
      <c r="D434" s="48"/>
      <c r="Q434" s="62"/>
      <c r="R434" s="61"/>
      <c r="S434" s="61"/>
    </row>
    <row r="435" spans="4:19" x14ac:dyDescent="0.25">
      <c r="D435" s="48"/>
      <c r="Q435" s="62"/>
      <c r="R435" s="61"/>
      <c r="S435" s="61"/>
    </row>
    <row r="436" spans="4:19" x14ac:dyDescent="0.25">
      <c r="D436" s="48"/>
      <c r="Q436" s="62"/>
      <c r="R436" s="61"/>
      <c r="S436" s="61"/>
    </row>
    <row r="437" spans="4:19" x14ac:dyDescent="0.25">
      <c r="D437" s="48"/>
      <c r="Q437" s="62"/>
      <c r="R437" s="61"/>
      <c r="S437" s="61"/>
    </row>
    <row r="438" spans="4:19" x14ac:dyDescent="0.25">
      <c r="D438" s="48"/>
      <c r="Q438" s="62"/>
      <c r="R438" s="61"/>
      <c r="S438" s="61"/>
    </row>
    <row r="439" spans="4:19" x14ac:dyDescent="0.25">
      <c r="D439" s="48"/>
      <c r="Q439" s="62"/>
      <c r="R439" s="61"/>
      <c r="S439" s="61"/>
    </row>
    <row r="440" spans="4:19" x14ac:dyDescent="0.25">
      <c r="D440" s="48"/>
      <c r="Q440" s="62"/>
      <c r="R440" s="61"/>
      <c r="S440" s="61"/>
    </row>
    <row r="441" spans="4:19" x14ac:dyDescent="0.25">
      <c r="D441" s="48"/>
      <c r="Q441" s="62"/>
      <c r="R441" s="61"/>
      <c r="S441" s="61"/>
    </row>
    <row r="442" spans="4:19" x14ac:dyDescent="0.25">
      <c r="D442" s="48"/>
      <c r="Q442" s="62"/>
      <c r="R442" s="61"/>
      <c r="S442" s="61"/>
    </row>
    <row r="443" spans="4:19" x14ac:dyDescent="0.25">
      <c r="D443" s="48"/>
      <c r="Q443" s="62"/>
      <c r="R443" s="61"/>
      <c r="S443" s="61"/>
    </row>
    <row r="444" spans="4:19" x14ac:dyDescent="0.25">
      <c r="D444" s="48"/>
      <c r="Q444" s="62"/>
      <c r="R444" s="61"/>
      <c r="S444" s="61"/>
    </row>
    <row r="445" spans="4:19" x14ac:dyDescent="0.25">
      <c r="D445" s="48"/>
      <c r="Q445" s="62"/>
      <c r="R445" s="61"/>
      <c r="S445" s="61"/>
    </row>
    <row r="446" spans="4:19" x14ac:dyDescent="0.25">
      <c r="D446" s="48"/>
      <c r="Q446" s="62"/>
      <c r="R446" s="61"/>
      <c r="S446" s="61"/>
    </row>
    <row r="447" spans="4:19" x14ac:dyDescent="0.25">
      <c r="D447" s="48"/>
      <c r="Q447" s="62"/>
      <c r="R447" s="61"/>
      <c r="S447" s="61"/>
    </row>
    <row r="448" spans="4:19" x14ac:dyDescent="0.25">
      <c r="D448" s="48"/>
      <c r="Q448" s="62"/>
      <c r="R448" s="61"/>
      <c r="S448" s="61"/>
    </row>
    <row r="449" spans="4:19" x14ac:dyDescent="0.25">
      <c r="D449" s="48"/>
      <c r="Q449" s="62"/>
      <c r="R449" s="61"/>
      <c r="S449" s="61"/>
    </row>
    <row r="450" spans="4:19" x14ac:dyDescent="0.25">
      <c r="D450" s="48"/>
      <c r="Q450" s="62"/>
      <c r="R450" s="61"/>
      <c r="S450" s="61"/>
    </row>
    <row r="451" spans="4:19" x14ac:dyDescent="0.25">
      <c r="D451" s="48"/>
      <c r="Q451" s="62"/>
      <c r="R451" s="61"/>
      <c r="S451" s="61"/>
    </row>
    <row r="452" spans="4:19" x14ac:dyDescent="0.25">
      <c r="D452" s="48"/>
      <c r="Q452" s="62"/>
      <c r="R452" s="61"/>
      <c r="S452" s="61"/>
    </row>
    <row r="453" spans="4:19" x14ac:dyDescent="0.25">
      <c r="D453" s="48"/>
      <c r="Q453" s="62"/>
      <c r="R453" s="61"/>
      <c r="S453" s="61"/>
    </row>
    <row r="454" spans="4:19" x14ac:dyDescent="0.25">
      <c r="D454" s="48"/>
      <c r="Q454" s="62"/>
      <c r="R454" s="61"/>
      <c r="S454" s="61"/>
    </row>
    <row r="455" spans="4:19" x14ac:dyDescent="0.25">
      <c r="D455" s="48"/>
      <c r="Q455" s="62"/>
      <c r="R455" s="61"/>
      <c r="S455" s="61"/>
    </row>
    <row r="456" spans="4:19" x14ac:dyDescent="0.25">
      <c r="D456" s="48"/>
      <c r="Q456" s="62"/>
      <c r="R456" s="61"/>
      <c r="S456" s="61"/>
    </row>
    <row r="457" spans="4:19" x14ac:dyDescent="0.25">
      <c r="D457" s="48"/>
      <c r="Q457" s="62"/>
      <c r="R457" s="61"/>
      <c r="S457" s="61"/>
    </row>
    <row r="458" spans="4:19" x14ac:dyDescent="0.25">
      <c r="D458" s="48"/>
      <c r="Q458" s="62"/>
      <c r="R458" s="61"/>
      <c r="S458" s="61"/>
    </row>
    <row r="459" spans="4:19" x14ac:dyDescent="0.25">
      <c r="D459" s="48"/>
      <c r="Q459" s="62"/>
      <c r="R459" s="61"/>
      <c r="S459" s="61"/>
    </row>
    <row r="460" spans="4:19" x14ac:dyDescent="0.25">
      <c r="D460" s="48"/>
      <c r="Q460" s="62"/>
      <c r="R460" s="61"/>
      <c r="S460" s="61"/>
    </row>
    <row r="461" spans="4:19" x14ac:dyDescent="0.25">
      <c r="D461" s="48"/>
      <c r="Q461" s="62"/>
      <c r="R461" s="61"/>
      <c r="S461" s="61"/>
    </row>
    <row r="462" spans="4:19" x14ac:dyDescent="0.25">
      <c r="D462" s="48"/>
      <c r="Q462" s="62"/>
      <c r="R462" s="61"/>
      <c r="S462" s="61"/>
    </row>
    <row r="463" spans="4:19" x14ac:dyDescent="0.25">
      <c r="D463" s="48"/>
      <c r="Q463" s="62"/>
      <c r="R463" s="61"/>
      <c r="S463" s="61"/>
    </row>
    <row r="464" spans="4:19" x14ac:dyDescent="0.25">
      <c r="D464" s="48"/>
      <c r="Q464" s="62"/>
      <c r="R464" s="61"/>
      <c r="S464" s="61"/>
    </row>
    <row r="465" spans="4:19" x14ac:dyDescent="0.25">
      <c r="D465" s="48"/>
      <c r="Q465" s="62"/>
      <c r="R465" s="61"/>
      <c r="S465" s="61"/>
    </row>
    <row r="466" spans="4:19" x14ac:dyDescent="0.25">
      <c r="D466" s="48"/>
      <c r="Q466" s="62"/>
      <c r="R466" s="61"/>
      <c r="S466" s="61"/>
    </row>
    <row r="467" spans="4:19" x14ac:dyDescent="0.25">
      <c r="D467" s="48"/>
      <c r="Q467" s="62"/>
      <c r="R467" s="61"/>
      <c r="S467" s="61"/>
    </row>
    <row r="468" spans="4:19" x14ac:dyDescent="0.25">
      <c r="D468" s="48"/>
      <c r="Q468" s="62"/>
      <c r="R468" s="61"/>
      <c r="S468" s="61"/>
    </row>
    <row r="469" spans="4:19" x14ac:dyDescent="0.25">
      <c r="D469" s="48"/>
      <c r="Q469" s="62"/>
      <c r="R469" s="61"/>
      <c r="S469" s="61"/>
    </row>
    <row r="470" spans="4:19" x14ac:dyDescent="0.25">
      <c r="D470" s="48"/>
      <c r="Q470" s="62"/>
      <c r="R470" s="61"/>
      <c r="S470" s="61"/>
    </row>
    <row r="471" spans="4:19" x14ac:dyDescent="0.25">
      <c r="D471" s="48"/>
      <c r="Q471" s="62"/>
      <c r="R471" s="61"/>
      <c r="S471" s="61"/>
    </row>
    <row r="472" spans="4:19" x14ac:dyDescent="0.25">
      <c r="D472" s="48"/>
      <c r="Q472" s="62"/>
      <c r="R472" s="61"/>
      <c r="S472" s="61"/>
    </row>
    <row r="473" spans="4:19" x14ac:dyDescent="0.25">
      <c r="D473" s="48"/>
      <c r="Q473" s="62"/>
      <c r="R473" s="61"/>
      <c r="S473" s="61"/>
    </row>
    <row r="474" spans="4:19" x14ac:dyDescent="0.25">
      <c r="D474" s="48"/>
      <c r="Q474" s="62"/>
      <c r="R474" s="61"/>
      <c r="S474" s="61"/>
    </row>
    <row r="475" spans="4:19" x14ac:dyDescent="0.25">
      <c r="D475" s="48"/>
      <c r="Q475" s="62"/>
      <c r="R475" s="61"/>
      <c r="S475" s="61"/>
    </row>
    <row r="476" spans="4:19" x14ac:dyDescent="0.25">
      <c r="D476" s="48"/>
      <c r="Q476" s="62"/>
      <c r="R476" s="61"/>
      <c r="S476" s="61"/>
    </row>
    <row r="477" spans="4:19" x14ac:dyDescent="0.25">
      <c r="D477" s="48"/>
      <c r="Q477" s="62"/>
      <c r="R477" s="61"/>
      <c r="S477" s="61"/>
    </row>
    <row r="478" spans="4:19" x14ac:dyDescent="0.25">
      <c r="D478" s="48"/>
      <c r="Q478" s="62"/>
      <c r="R478" s="61"/>
      <c r="S478" s="61"/>
    </row>
    <row r="479" spans="4:19" x14ac:dyDescent="0.25">
      <c r="D479" s="48"/>
      <c r="Q479" s="62"/>
      <c r="R479" s="61"/>
      <c r="S479" s="61"/>
    </row>
    <row r="480" spans="4:19" x14ac:dyDescent="0.25">
      <c r="D480" s="48"/>
      <c r="Q480" s="62"/>
      <c r="R480" s="61"/>
      <c r="S480" s="61"/>
    </row>
    <row r="481" spans="4:19" x14ac:dyDescent="0.25">
      <c r="D481" s="48"/>
      <c r="Q481" s="62"/>
      <c r="R481" s="61"/>
      <c r="S481" s="61"/>
    </row>
    <row r="482" spans="4:19" x14ac:dyDescent="0.25">
      <c r="D482" s="48"/>
      <c r="Q482" s="62"/>
      <c r="R482" s="61"/>
      <c r="S482" s="61"/>
    </row>
    <row r="483" spans="4:19" x14ac:dyDescent="0.25">
      <c r="D483" s="48"/>
      <c r="Q483" s="62"/>
      <c r="R483" s="61"/>
      <c r="S483" s="61"/>
    </row>
    <row r="484" spans="4:19" x14ac:dyDescent="0.25">
      <c r="D484" s="48"/>
      <c r="Q484" s="62"/>
      <c r="R484" s="61"/>
      <c r="S484" s="61"/>
    </row>
    <row r="485" spans="4:19" x14ac:dyDescent="0.25">
      <c r="D485" s="48"/>
      <c r="Q485" s="62"/>
      <c r="R485" s="61"/>
      <c r="S485" s="61"/>
    </row>
    <row r="486" spans="4:19" x14ac:dyDescent="0.25">
      <c r="D486" s="48"/>
      <c r="Q486" s="62"/>
      <c r="R486" s="61"/>
      <c r="S486" s="61"/>
    </row>
    <row r="487" spans="4:19" x14ac:dyDescent="0.25">
      <c r="D487" s="48"/>
      <c r="Q487" s="62"/>
      <c r="R487" s="61"/>
      <c r="S487" s="61"/>
    </row>
    <row r="488" spans="4:19" x14ac:dyDescent="0.25">
      <c r="D488" s="48"/>
      <c r="Q488" s="62"/>
      <c r="R488" s="61"/>
      <c r="S488" s="61"/>
    </row>
    <row r="489" spans="4:19" x14ac:dyDescent="0.25">
      <c r="D489" s="48"/>
      <c r="Q489" s="62"/>
      <c r="R489" s="61"/>
      <c r="S489" s="61"/>
    </row>
    <row r="490" spans="4:19" x14ac:dyDescent="0.25">
      <c r="D490" s="48"/>
      <c r="Q490" s="62"/>
      <c r="R490" s="61"/>
      <c r="S490" s="61"/>
    </row>
    <row r="491" spans="4:19" x14ac:dyDescent="0.25">
      <c r="D491" s="48"/>
      <c r="Q491" s="62"/>
      <c r="R491" s="61"/>
      <c r="S491" s="61"/>
    </row>
    <row r="492" spans="4:19" x14ac:dyDescent="0.25">
      <c r="D492" s="48"/>
      <c r="Q492" s="62"/>
      <c r="R492" s="61"/>
      <c r="S492" s="61"/>
    </row>
    <row r="493" spans="4:19" x14ac:dyDescent="0.25">
      <c r="D493" s="48"/>
      <c r="Q493" s="62"/>
      <c r="R493" s="61"/>
      <c r="S493" s="61"/>
    </row>
    <row r="494" spans="4:19" x14ac:dyDescent="0.25">
      <c r="D494" s="48"/>
      <c r="Q494" s="62"/>
      <c r="R494" s="61"/>
      <c r="S494" s="61"/>
    </row>
    <row r="495" spans="4:19" x14ac:dyDescent="0.25">
      <c r="D495" s="48"/>
      <c r="Q495" s="62"/>
      <c r="R495" s="61"/>
      <c r="S495" s="61"/>
    </row>
    <row r="496" spans="4:19" x14ac:dyDescent="0.25">
      <c r="D496" s="48"/>
      <c r="Q496" s="62"/>
      <c r="R496" s="61"/>
      <c r="S496" s="61"/>
    </row>
    <row r="497" spans="4:19" x14ac:dyDescent="0.25">
      <c r="D497" s="48"/>
      <c r="Q497" s="62"/>
      <c r="R497" s="61"/>
      <c r="S497" s="61"/>
    </row>
    <row r="498" spans="4:19" x14ac:dyDescent="0.25">
      <c r="D498" s="48"/>
      <c r="Q498" s="62"/>
      <c r="R498" s="61"/>
      <c r="S498" s="61"/>
    </row>
    <row r="499" spans="4:19" x14ac:dyDescent="0.25">
      <c r="D499" s="48"/>
      <c r="Q499" s="62"/>
      <c r="R499" s="61"/>
      <c r="S499" s="61"/>
    </row>
    <row r="500" spans="4:19" x14ac:dyDescent="0.25">
      <c r="D500" s="48"/>
      <c r="Q500" s="62"/>
      <c r="R500" s="61"/>
      <c r="S500" s="61"/>
    </row>
    <row r="501" spans="4:19" x14ac:dyDescent="0.25">
      <c r="D501" s="48"/>
      <c r="Q501" s="62"/>
      <c r="R501" s="61"/>
      <c r="S501" s="61"/>
    </row>
    <row r="502" spans="4:19" x14ac:dyDescent="0.25">
      <c r="D502" s="48"/>
      <c r="Q502" s="62"/>
      <c r="R502" s="61"/>
      <c r="S502" s="61"/>
    </row>
    <row r="503" spans="4:19" x14ac:dyDescent="0.25">
      <c r="D503" s="48"/>
      <c r="Q503" s="62"/>
      <c r="R503" s="61"/>
      <c r="S503" s="61"/>
    </row>
    <row r="504" spans="4:19" x14ac:dyDescent="0.25">
      <c r="D504" s="48"/>
      <c r="Q504" s="62"/>
      <c r="R504" s="61"/>
      <c r="S504" s="61"/>
    </row>
    <row r="505" spans="4:19" x14ac:dyDescent="0.25">
      <c r="D505" s="48"/>
      <c r="Q505" s="62"/>
      <c r="R505" s="61"/>
      <c r="S505" s="61"/>
    </row>
    <row r="506" spans="4:19" x14ac:dyDescent="0.25">
      <c r="D506" s="48"/>
      <c r="Q506" s="62"/>
      <c r="R506" s="61"/>
      <c r="S506" s="61"/>
    </row>
    <row r="507" spans="4:19" x14ac:dyDescent="0.25">
      <c r="D507" s="48"/>
      <c r="Q507" s="62"/>
      <c r="R507" s="61"/>
      <c r="S507" s="61"/>
    </row>
    <row r="508" spans="4:19" x14ac:dyDescent="0.25">
      <c r="D508" s="48"/>
      <c r="Q508" s="62"/>
      <c r="R508" s="61"/>
      <c r="S508" s="61"/>
    </row>
    <row r="509" spans="4:19" x14ac:dyDescent="0.25">
      <c r="D509" s="48"/>
      <c r="Q509" s="62"/>
      <c r="R509" s="61"/>
      <c r="S509" s="61"/>
    </row>
    <row r="510" spans="4:19" x14ac:dyDescent="0.25">
      <c r="D510" s="48"/>
      <c r="Q510" s="62"/>
      <c r="R510" s="61"/>
      <c r="S510" s="61"/>
    </row>
    <row r="511" spans="4:19" x14ac:dyDescent="0.25">
      <c r="D511" s="48"/>
      <c r="Q511" s="62"/>
      <c r="R511" s="61"/>
      <c r="S511" s="61"/>
    </row>
    <row r="512" spans="4:19" x14ac:dyDescent="0.25">
      <c r="D512" s="48"/>
      <c r="Q512" s="62"/>
      <c r="R512" s="61"/>
      <c r="S512" s="61"/>
    </row>
    <row r="513" spans="4:19" x14ac:dyDescent="0.25">
      <c r="D513" s="48"/>
      <c r="Q513" s="62"/>
      <c r="R513" s="61"/>
      <c r="S513" s="61"/>
    </row>
    <row r="514" spans="4:19" x14ac:dyDescent="0.25">
      <c r="D514" s="48"/>
      <c r="Q514" s="62"/>
      <c r="R514" s="61"/>
      <c r="S514" s="61"/>
    </row>
    <row r="515" spans="4:19" x14ac:dyDescent="0.25">
      <c r="D515" s="48"/>
      <c r="Q515" s="62"/>
      <c r="R515" s="61"/>
      <c r="S515" s="61"/>
    </row>
    <row r="516" spans="4:19" x14ac:dyDescent="0.25">
      <c r="D516" s="48"/>
      <c r="Q516" s="62"/>
      <c r="R516" s="61"/>
      <c r="S516" s="61"/>
    </row>
    <row r="517" spans="4:19" x14ac:dyDescent="0.25">
      <c r="D517" s="48"/>
      <c r="Q517" s="62"/>
      <c r="R517" s="61"/>
      <c r="S517" s="61"/>
    </row>
    <row r="518" spans="4:19" x14ac:dyDescent="0.25">
      <c r="D518" s="48"/>
      <c r="Q518" s="62"/>
      <c r="R518" s="61"/>
      <c r="S518" s="61"/>
    </row>
    <row r="519" spans="4:19" x14ac:dyDescent="0.25">
      <c r="D519" s="48"/>
      <c r="Q519" s="62"/>
      <c r="R519" s="61"/>
      <c r="S519" s="61"/>
    </row>
    <row r="520" spans="4:19" x14ac:dyDescent="0.25">
      <c r="D520" s="48"/>
      <c r="Q520" s="62"/>
      <c r="R520" s="61"/>
      <c r="S520" s="61"/>
    </row>
    <row r="521" spans="4:19" x14ac:dyDescent="0.25">
      <c r="D521" s="48"/>
      <c r="Q521" s="62"/>
      <c r="R521" s="61"/>
      <c r="S521" s="61"/>
    </row>
    <row r="522" spans="4:19" x14ac:dyDescent="0.25">
      <c r="D522" s="48"/>
      <c r="Q522" s="62"/>
      <c r="R522" s="61"/>
      <c r="S522" s="61"/>
    </row>
    <row r="523" spans="4:19" x14ac:dyDescent="0.25">
      <c r="D523" s="48"/>
      <c r="Q523" s="62"/>
      <c r="R523" s="61"/>
      <c r="S523" s="61"/>
    </row>
    <row r="524" spans="4:19" x14ac:dyDescent="0.25">
      <c r="D524" s="48"/>
      <c r="Q524" s="62"/>
      <c r="R524" s="61"/>
      <c r="S524" s="61"/>
    </row>
    <row r="525" spans="4:19" x14ac:dyDescent="0.25">
      <c r="D525" s="48"/>
      <c r="Q525" s="62"/>
      <c r="R525" s="61"/>
      <c r="S525" s="61"/>
    </row>
    <row r="526" spans="4:19" x14ac:dyDescent="0.25">
      <c r="D526" s="48"/>
      <c r="Q526" s="62"/>
      <c r="R526" s="61"/>
      <c r="S526" s="61"/>
    </row>
    <row r="527" spans="4:19" x14ac:dyDescent="0.25">
      <c r="D527" s="48"/>
      <c r="Q527" s="62"/>
      <c r="R527" s="61"/>
      <c r="S527" s="61"/>
    </row>
    <row r="528" spans="4:19" x14ac:dyDescent="0.25">
      <c r="D528" s="48"/>
      <c r="Q528" s="62"/>
      <c r="R528" s="61"/>
      <c r="S528" s="61"/>
    </row>
    <row r="529" spans="4:19" x14ac:dyDescent="0.25">
      <c r="D529" s="48"/>
      <c r="Q529" s="62"/>
      <c r="R529" s="61"/>
      <c r="S529" s="61"/>
    </row>
    <row r="530" spans="4:19" x14ac:dyDescent="0.25">
      <c r="D530" s="48"/>
      <c r="Q530" s="62"/>
      <c r="R530" s="61"/>
      <c r="S530" s="61"/>
    </row>
    <row r="531" spans="4:19" x14ac:dyDescent="0.25">
      <c r="D531" s="48"/>
      <c r="Q531" s="62"/>
      <c r="R531" s="61"/>
      <c r="S531" s="61"/>
    </row>
    <row r="532" spans="4:19" x14ac:dyDescent="0.25">
      <c r="D532" s="48"/>
      <c r="Q532" s="62"/>
      <c r="R532" s="61"/>
      <c r="S532" s="61"/>
    </row>
    <row r="533" spans="4:19" x14ac:dyDescent="0.25">
      <c r="D533" s="48"/>
      <c r="Q533" s="62"/>
      <c r="R533" s="61"/>
      <c r="S533" s="61"/>
    </row>
    <row r="534" spans="4:19" x14ac:dyDescent="0.25">
      <c r="D534" s="48"/>
      <c r="Q534" s="62"/>
      <c r="R534" s="61"/>
      <c r="S534" s="61"/>
    </row>
    <row r="535" spans="4:19" x14ac:dyDescent="0.25">
      <c r="D535" s="48"/>
      <c r="Q535" s="62"/>
      <c r="R535" s="61"/>
      <c r="S535" s="61"/>
    </row>
    <row r="536" spans="4:19" x14ac:dyDescent="0.25">
      <c r="D536" s="48"/>
      <c r="Q536" s="62"/>
      <c r="R536" s="61"/>
      <c r="S536" s="61"/>
    </row>
    <row r="537" spans="4:19" x14ac:dyDescent="0.25">
      <c r="D537" s="48"/>
      <c r="Q537" s="62"/>
      <c r="R537" s="61"/>
      <c r="S537" s="61"/>
    </row>
    <row r="538" spans="4:19" x14ac:dyDescent="0.25">
      <c r="D538" s="48"/>
      <c r="Q538" s="62"/>
      <c r="R538" s="61"/>
      <c r="S538" s="61"/>
    </row>
    <row r="539" spans="4:19" x14ac:dyDescent="0.25">
      <c r="D539" s="48"/>
      <c r="Q539" s="62"/>
      <c r="R539" s="61"/>
      <c r="S539" s="61"/>
    </row>
    <row r="540" spans="4:19" x14ac:dyDescent="0.25">
      <c r="D540" s="48"/>
      <c r="Q540" s="62"/>
      <c r="R540" s="61"/>
      <c r="S540" s="61"/>
    </row>
    <row r="541" spans="4:19" x14ac:dyDescent="0.25">
      <c r="D541" s="48"/>
      <c r="Q541" s="62"/>
      <c r="R541" s="61"/>
      <c r="S541" s="61"/>
    </row>
    <row r="542" spans="4:19" x14ac:dyDescent="0.25">
      <c r="D542" s="48"/>
      <c r="Q542" s="62"/>
      <c r="R542" s="61"/>
      <c r="S542" s="61"/>
    </row>
    <row r="543" spans="4:19" x14ac:dyDescent="0.25">
      <c r="D543" s="48"/>
      <c r="Q543" s="62"/>
      <c r="R543" s="61"/>
      <c r="S543" s="61"/>
    </row>
    <row r="544" spans="4:19" x14ac:dyDescent="0.25">
      <c r="D544" s="48"/>
      <c r="Q544" s="62"/>
      <c r="R544" s="61"/>
      <c r="S544" s="61"/>
    </row>
    <row r="545" spans="4:19" x14ac:dyDescent="0.25">
      <c r="D545" s="48"/>
      <c r="Q545" s="62"/>
      <c r="R545" s="61"/>
      <c r="S545" s="61"/>
    </row>
    <row r="546" spans="4:19" x14ac:dyDescent="0.25">
      <c r="D546" s="48"/>
      <c r="Q546" s="62"/>
      <c r="R546" s="61"/>
      <c r="S546" s="61"/>
    </row>
    <row r="547" spans="4:19" x14ac:dyDescent="0.25">
      <c r="D547" s="48"/>
      <c r="Q547" s="62"/>
      <c r="R547" s="61"/>
      <c r="S547" s="61"/>
    </row>
    <row r="548" spans="4:19" x14ac:dyDescent="0.25">
      <c r="D548" s="48"/>
      <c r="Q548" s="62"/>
      <c r="R548" s="61"/>
      <c r="S548" s="61"/>
    </row>
    <row r="549" spans="4:19" x14ac:dyDescent="0.25">
      <c r="D549" s="48"/>
      <c r="Q549" s="62"/>
      <c r="R549" s="61"/>
      <c r="S549" s="61"/>
    </row>
    <row r="550" spans="4:19" x14ac:dyDescent="0.25">
      <c r="D550" s="48"/>
      <c r="Q550" s="62"/>
      <c r="R550" s="61"/>
      <c r="S550" s="61"/>
    </row>
    <row r="551" spans="4:19" x14ac:dyDescent="0.25">
      <c r="D551" s="48"/>
      <c r="Q551" s="62"/>
      <c r="R551" s="61"/>
      <c r="S551" s="61"/>
    </row>
    <row r="552" spans="4:19" x14ac:dyDescent="0.25">
      <c r="D552" s="48"/>
      <c r="Q552" s="62"/>
      <c r="R552" s="61"/>
      <c r="S552" s="61"/>
    </row>
    <row r="553" spans="4:19" x14ac:dyDescent="0.25">
      <c r="D553" s="48"/>
      <c r="Q553" s="62"/>
      <c r="R553" s="61"/>
      <c r="S553" s="61"/>
    </row>
    <row r="554" spans="4:19" x14ac:dyDescent="0.25">
      <c r="D554" s="48"/>
      <c r="Q554" s="62"/>
      <c r="R554" s="61"/>
      <c r="S554" s="61"/>
    </row>
    <row r="555" spans="4:19" x14ac:dyDescent="0.25">
      <c r="D555" s="48"/>
      <c r="Q555" s="62"/>
      <c r="R555" s="61"/>
      <c r="S555" s="61"/>
    </row>
    <row r="556" spans="4:19" x14ac:dyDescent="0.25">
      <c r="D556" s="48"/>
      <c r="Q556" s="62"/>
      <c r="R556" s="61"/>
      <c r="S556" s="61"/>
    </row>
    <row r="557" spans="4:19" x14ac:dyDescent="0.25">
      <c r="D557" s="48"/>
      <c r="Q557" s="62"/>
      <c r="R557" s="61"/>
      <c r="S557" s="61"/>
    </row>
    <row r="558" spans="4:19" x14ac:dyDescent="0.25">
      <c r="D558" s="48"/>
      <c r="Q558" s="62"/>
      <c r="R558" s="61"/>
      <c r="S558" s="61"/>
    </row>
    <row r="559" spans="4:19" x14ac:dyDescent="0.25">
      <c r="D559" s="48"/>
      <c r="Q559" s="62"/>
      <c r="R559" s="61"/>
      <c r="S559" s="61"/>
    </row>
    <row r="560" spans="4:19" x14ac:dyDescent="0.25">
      <c r="D560" s="48"/>
      <c r="Q560" s="62"/>
      <c r="R560" s="61"/>
      <c r="S560" s="61"/>
    </row>
    <row r="561" spans="4:19" x14ac:dyDescent="0.25">
      <c r="D561" s="48"/>
      <c r="Q561" s="62"/>
      <c r="R561" s="61"/>
      <c r="S561" s="61"/>
    </row>
    <row r="562" spans="4:19" x14ac:dyDescent="0.25">
      <c r="D562" s="48"/>
      <c r="Q562" s="62"/>
      <c r="R562" s="61"/>
      <c r="S562" s="61"/>
    </row>
    <row r="563" spans="4:19" x14ac:dyDescent="0.25">
      <c r="D563" s="48"/>
      <c r="Q563" s="62"/>
      <c r="R563" s="61"/>
      <c r="S563" s="61"/>
    </row>
    <row r="564" spans="4:19" x14ac:dyDescent="0.25">
      <c r="D564" s="48"/>
      <c r="Q564" s="62"/>
      <c r="R564" s="61"/>
      <c r="S564" s="61"/>
    </row>
    <row r="565" spans="4:19" x14ac:dyDescent="0.25">
      <c r="D565" s="48"/>
      <c r="Q565" s="62"/>
      <c r="R565" s="61"/>
      <c r="S565" s="61"/>
    </row>
    <row r="566" spans="4:19" x14ac:dyDescent="0.25">
      <c r="D566" s="48"/>
      <c r="Q566" s="62"/>
      <c r="R566" s="61"/>
      <c r="S566" s="61"/>
    </row>
    <row r="567" spans="4:19" x14ac:dyDescent="0.25">
      <c r="D567" s="48"/>
      <c r="Q567" s="62"/>
      <c r="R567" s="61"/>
      <c r="S567" s="61"/>
    </row>
    <row r="568" spans="4:19" x14ac:dyDescent="0.25">
      <c r="D568" s="48"/>
      <c r="Q568" s="62"/>
      <c r="R568" s="61"/>
      <c r="S568" s="61"/>
    </row>
    <row r="569" spans="4:19" x14ac:dyDescent="0.25">
      <c r="D569" s="48"/>
      <c r="Q569" s="62"/>
      <c r="R569" s="61"/>
      <c r="S569" s="61"/>
    </row>
    <row r="570" spans="4:19" x14ac:dyDescent="0.25">
      <c r="D570" s="48"/>
      <c r="Q570" s="62"/>
      <c r="R570" s="61"/>
      <c r="S570" s="61"/>
    </row>
    <row r="571" spans="4:19" x14ac:dyDescent="0.25">
      <c r="D571" s="48"/>
      <c r="Q571" s="62"/>
      <c r="R571" s="61"/>
      <c r="S571" s="61"/>
    </row>
    <row r="572" spans="4:19" x14ac:dyDescent="0.25">
      <c r="D572" s="48"/>
      <c r="Q572" s="62"/>
      <c r="R572" s="61"/>
      <c r="S572" s="61"/>
    </row>
    <row r="573" spans="4:19" x14ac:dyDescent="0.25">
      <c r="D573" s="48"/>
      <c r="Q573" s="62"/>
      <c r="R573" s="61"/>
      <c r="S573" s="61"/>
    </row>
    <row r="574" spans="4:19" x14ac:dyDescent="0.25">
      <c r="D574" s="48"/>
      <c r="Q574" s="62"/>
      <c r="R574" s="61"/>
      <c r="S574" s="61"/>
    </row>
    <row r="575" spans="4:19" x14ac:dyDescent="0.25">
      <c r="D575" s="48"/>
      <c r="Q575" s="62"/>
      <c r="R575" s="61"/>
      <c r="S575" s="61"/>
    </row>
    <row r="576" spans="4:19" x14ac:dyDescent="0.25">
      <c r="D576" s="48"/>
      <c r="Q576" s="62"/>
      <c r="R576" s="61"/>
      <c r="S576" s="61"/>
    </row>
    <row r="577" spans="4:19" x14ac:dyDescent="0.25">
      <c r="D577" s="48"/>
      <c r="Q577" s="62"/>
      <c r="R577" s="61"/>
      <c r="S577" s="61"/>
    </row>
    <row r="578" spans="4:19" x14ac:dyDescent="0.25">
      <c r="D578" s="48"/>
      <c r="Q578" s="62"/>
      <c r="R578" s="61"/>
      <c r="S578" s="61"/>
    </row>
    <row r="579" spans="4:19" x14ac:dyDescent="0.25">
      <c r="D579" s="48"/>
      <c r="Q579" s="62"/>
      <c r="R579" s="61"/>
      <c r="S579" s="61"/>
    </row>
    <row r="580" spans="4:19" x14ac:dyDescent="0.25">
      <c r="D580" s="48"/>
      <c r="Q580" s="62"/>
      <c r="R580" s="61"/>
      <c r="S580" s="61"/>
    </row>
    <row r="581" spans="4:19" x14ac:dyDescent="0.25">
      <c r="D581" s="48"/>
      <c r="Q581" s="62"/>
      <c r="R581" s="61"/>
      <c r="S581" s="61"/>
    </row>
    <row r="582" spans="4:19" x14ac:dyDescent="0.25">
      <c r="D582" s="48"/>
      <c r="Q582" s="62"/>
      <c r="R582" s="61"/>
      <c r="S582" s="61"/>
    </row>
    <row r="583" spans="4:19" x14ac:dyDescent="0.25">
      <c r="D583" s="48"/>
      <c r="Q583" s="62"/>
      <c r="R583" s="61"/>
      <c r="S583" s="61"/>
    </row>
    <row r="584" spans="4:19" x14ac:dyDescent="0.25">
      <c r="D584" s="48"/>
      <c r="Q584" s="62"/>
      <c r="R584" s="61"/>
      <c r="S584" s="61"/>
    </row>
    <row r="585" spans="4:19" x14ac:dyDescent="0.25">
      <c r="D585" s="48"/>
      <c r="Q585" s="62"/>
      <c r="R585" s="61"/>
      <c r="S585" s="61"/>
    </row>
    <row r="586" spans="4:19" x14ac:dyDescent="0.25">
      <c r="D586" s="48"/>
      <c r="Q586" s="62"/>
      <c r="R586" s="61"/>
      <c r="S586" s="61"/>
    </row>
    <row r="587" spans="4:19" x14ac:dyDescent="0.25">
      <c r="D587" s="48"/>
      <c r="Q587" s="62"/>
      <c r="R587" s="61"/>
      <c r="S587" s="61"/>
    </row>
    <row r="588" spans="4:19" x14ac:dyDescent="0.25">
      <c r="D588" s="48"/>
      <c r="Q588" s="62"/>
      <c r="R588" s="61"/>
      <c r="S588" s="61"/>
    </row>
    <row r="589" spans="4:19" x14ac:dyDescent="0.25">
      <c r="D589" s="48"/>
      <c r="Q589" s="62"/>
      <c r="R589" s="61"/>
      <c r="S589" s="61"/>
    </row>
    <row r="590" spans="4:19" x14ac:dyDescent="0.25">
      <c r="D590" s="48"/>
      <c r="Q590" s="62"/>
      <c r="R590" s="61"/>
      <c r="S590" s="61"/>
    </row>
    <row r="591" spans="4:19" x14ac:dyDescent="0.25">
      <c r="D591" s="48"/>
      <c r="Q591" s="62"/>
      <c r="R591" s="61"/>
      <c r="S591" s="61"/>
    </row>
    <row r="592" spans="4:19" x14ac:dyDescent="0.25">
      <c r="D592" s="48"/>
      <c r="Q592" s="62"/>
      <c r="R592" s="61"/>
      <c r="S592" s="61"/>
    </row>
    <row r="593" spans="4:19" x14ac:dyDescent="0.25">
      <c r="D593" s="48"/>
      <c r="Q593" s="62"/>
      <c r="R593" s="61"/>
      <c r="S593" s="61"/>
    </row>
    <row r="594" spans="4:19" x14ac:dyDescent="0.25">
      <c r="D594" s="48"/>
      <c r="Q594" s="62"/>
      <c r="R594" s="61"/>
      <c r="S594" s="61"/>
    </row>
    <row r="595" spans="4:19" x14ac:dyDescent="0.25">
      <c r="D595" s="48"/>
      <c r="Q595" s="62"/>
      <c r="R595" s="61"/>
      <c r="S595" s="61"/>
    </row>
    <row r="596" spans="4:19" x14ac:dyDescent="0.25">
      <c r="D596" s="48"/>
      <c r="Q596" s="62"/>
      <c r="R596" s="61"/>
      <c r="S596" s="61"/>
    </row>
    <row r="597" spans="4:19" x14ac:dyDescent="0.25">
      <c r="D597" s="48"/>
      <c r="Q597" s="62"/>
      <c r="R597" s="61"/>
      <c r="S597" s="61"/>
    </row>
    <row r="598" spans="4:19" x14ac:dyDescent="0.25">
      <c r="D598" s="48"/>
      <c r="Q598" s="62"/>
      <c r="R598" s="61"/>
      <c r="S598" s="61"/>
    </row>
    <row r="599" spans="4:19" x14ac:dyDescent="0.25">
      <c r="D599" s="48"/>
      <c r="Q599" s="62"/>
      <c r="R599" s="61"/>
      <c r="S599" s="61"/>
    </row>
    <row r="600" spans="4:19" x14ac:dyDescent="0.25">
      <c r="D600" s="48"/>
      <c r="Q600" s="62"/>
      <c r="R600" s="61"/>
      <c r="S600" s="61"/>
    </row>
    <row r="601" spans="4:19" x14ac:dyDescent="0.25">
      <c r="D601" s="48"/>
      <c r="Q601" s="62"/>
      <c r="R601" s="61"/>
      <c r="S601" s="61"/>
    </row>
    <row r="602" spans="4:19" x14ac:dyDescent="0.25">
      <c r="D602" s="48"/>
      <c r="Q602" s="62"/>
      <c r="R602" s="61"/>
      <c r="S602" s="61"/>
    </row>
    <row r="603" spans="4:19" x14ac:dyDescent="0.25">
      <c r="D603" s="48"/>
      <c r="Q603" s="62"/>
      <c r="R603" s="61"/>
      <c r="S603" s="61"/>
    </row>
    <row r="604" spans="4:19" x14ac:dyDescent="0.25">
      <c r="D604" s="48"/>
      <c r="Q604" s="62"/>
      <c r="R604" s="61"/>
      <c r="S604" s="61"/>
    </row>
    <row r="605" spans="4:19" x14ac:dyDescent="0.25">
      <c r="D605" s="48"/>
      <c r="Q605" s="62"/>
      <c r="R605" s="61"/>
      <c r="S605" s="61"/>
    </row>
    <row r="606" spans="4:19" x14ac:dyDescent="0.25">
      <c r="D606" s="48"/>
      <c r="Q606" s="62"/>
      <c r="R606" s="61"/>
      <c r="S606" s="61"/>
    </row>
    <row r="607" spans="4:19" x14ac:dyDescent="0.25">
      <c r="D607" s="48"/>
      <c r="Q607" s="62"/>
      <c r="R607" s="61"/>
      <c r="S607" s="61"/>
    </row>
    <row r="608" spans="4:19" x14ac:dyDescent="0.25">
      <c r="D608" s="48"/>
      <c r="Q608" s="62"/>
      <c r="R608" s="61"/>
      <c r="S608" s="61"/>
    </row>
    <row r="609" spans="4:19" x14ac:dyDescent="0.25">
      <c r="D609" s="48"/>
      <c r="Q609" s="62"/>
      <c r="R609" s="61"/>
      <c r="S609" s="61"/>
    </row>
    <row r="610" spans="4:19" x14ac:dyDescent="0.25">
      <c r="D610" s="48"/>
      <c r="Q610" s="62"/>
      <c r="R610" s="61"/>
      <c r="S610" s="61"/>
    </row>
    <row r="611" spans="4:19" x14ac:dyDescent="0.25">
      <c r="D611" s="48"/>
      <c r="Q611" s="62"/>
      <c r="R611" s="61"/>
      <c r="S611" s="61"/>
    </row>
    <row r="612" spans="4:19" x14ac:dyDescent="0.25">
      <c r="D612" s="48"/>
      <c r="Q612" s="62"/>
      <c r="R612" s="61"/>
      <c r="S612" s="61"/>
    </row>
    <row r="613" spans="4:19" x14ac:dyDescent="0.25">
      <c r="D613" s="48"/>
      <c r="Q613" s="62"/>
      <c r="R613" s="61"/>
      <c r="S613" s="61"/>
    </row>
    <row r="614" spans="4:19" x14ac:dyDescent="0.25">
      <c r="D614" s="48"/>
      <c r="Q614" s="62"/>
      <c r="R614" s="61"/>
      <c r="S614" s="61"/>
    </row>
    <row r="615" spans="4:19" x14ac:dyDescent="0.25">
      <c r="D615" s="48"/>
      <c r="Q615" s="62"/>
      <c r="R615" s="61"/>
      <c r="S615" s="61"/>
    </row>
    <row r="616" spans="4:19" x14ac:dyDescent="0.25">
      <c r="D616" s="48"/>
      <c r="Q616" s="62"/>
      <c r="R616" s="61"/>
      <c r="S616" s="61"/>
    </row>
    <row r="617" spans="4:19" x14ac:dyDescent="0.25">
      <c r="D617" s="48"/>
      <c r="Q617" s="62"/>
      <c r="R617" s="61"/>
      <c r="S617" s="61"/>
    </row>
    <row r="618" spans="4:19" x14ac:dyDescent="0.25">
      <c r="D618" s="48"/>
      <c r="Q618" s="62"/>
      <c r="R618" s="61"/>
      <c r="S618" s="61"/>
    </row>
    <row r="619" spans="4:19" x14ac:dyDescent="0.25">
      <c r="D619" s="48"/>
      <c r="Q619" s="62"/>
      <c r="R619" s="61"/>
      <c r="S619" s="61"/>
    </row>
    <row r="620" spans="4:19" x14ac:dyDescent="0.25">
      <c r="D620" s="48"/>
      <c r="Q620" s="62"/>
      <c r="R620" s="61"/>
      <c r="S620" s="61"/>
    </row>
    <row r="621" spans="4:19" x14ac:dyDescent="0.25">
      <c r="D621" s="48"/>
      <c r="Q621" s="62"/>
      <c r="R621" s="61"/>
      <c r="S621" s="61"/>
    </row>
    <row r="622" spans="4:19" x14ac:dyDescent="0.25">
      <c r="D622" s="48"/>
      <c r="Q622" s="62"/>
      <c r="R622" s="61"/>
      <c r="S622" s="61"/>
    </row>
    <row r="623" spans="4:19" x14ac:dyDescent="0.25">
      <c r="D623" s="48"/>
      <c r="Q623" s="62"/>
      <c r="R623" s="61"/>
      <c r="S623" s="61"/>
    </row>
    <row r="624" spans="4:19" x14ac:dyDescent="0.25">
      <c r="D624" s="48"/>
      <c r="Q624" s="62"/>
      <c r="R624" s="61"/>
      <c r="S624" s="61"/>
    </row>
    <row r="625" spans="4:19" x14ac:dyDescent="0.25">
      <c r="D625" s="48"/>
      <c r="Q625" s="62"/>
      <c r="R625" s="61"/>
      <c r="S625" s="61"/>
    </row>
    <row r="626" spans="4:19" x14ac:dyDescent="0.25">
      <c r="D626" s="48"/>
      <c r="Q626" s="62"/>
      <c r="R626" s="61"/>
      <c r="S626" s="61"/>
    </row>
    <row r="627" spans="4:19" x14ac:dyDescent="0.25">
      <c r="D627" s="48"/>
      <c r="Q627" s="62"/>
      <c r="R627" s="61"/>
      <c r="S627" s="61"/>
    </row>
    <row r="628" spans="4:19" x14ac:dyDescent="0.25">
      <c r="D628" s="48"/>
      <c r="Q628" s="62"/>
      <c r="R628" s="61"/>
      <c r="S628" s="61"/>
    </row>
    <row r="629" spans="4:19" x14ac:dyDescent="0.25">
      <c r="D629" s="48"/>
      <c r="Q629" s="62"/>
      <c r="R629" s="61"/>
      <c r="S629" s="61"/>
    </row>
    <row r="630" spans="4:19" x14ac:dyDescent="0.25">
      <c r="D630" s="48"/>
      <c r="Q630" s="62"/>
      <c r="R630" s="61"/>
      <c r="S630" s="61"/>
    </row>
    <row r="631" spans="4:19" x14ac:dyDescent="0.25">
      <c r="D631" s="48"/>
      <c r="Q631" s="62"/>
      <c r="R631" s="61"/>
      <c r="S631" s="61"/>
    </row>
    <row r="632" spans="4:19" x14ac:dyDescent="0.25">
      <c r="D632" s="48"/>
      <c r="Q632" s="62"/>
      <c r="R632" s="61"/>
      <c r="S632" s="61"/>
    </row>
    <row r="633" spans="4:19" x14ac:dyDescent="0.25">
      <c r="D633" s="48"/>
      <c r="Q633" s="62"/>
      <c r="R633" s="61"/>
      <c r="S633" s="61"/>
    </row>
    <row r="634" spans="4:19" x14ac:dyDescent="0.25">
      <c r="D634" s="48"/>
      <c r="Q634" s="62"/>
      <c r="R634" s="61"/>
      <c r="S634" s="61"/>
    </row>
    <row r="635" spans="4:19" x14ac:dyDescent="0.25">
      <c r="D635" s="48"/>
      <c r="Q635" s="62"/>
      <c r="R635" s="61"/>
      <c r="S635" s="61"/>
    </row>
    <row r="636" spans="4:19" x14ac:dyDescent="0.25">
      <c r="D636" s="48"/>
      <c r="Q636" s="62"/>
      <c r="R636" s="61"/>
      <c r="S636" s="61"/>
    </row>
    <row r="637" spans="4:19" x14ac:dyDescent="0.25">
      <c r="D637" s="48"/>
      <c r="Q637" s="62"/>
      <c r="R637" s="61"/>
      <c r="S637" s="61"/>
    </row>
    <row r="638" spans="4:19" x14ac:dyDescent="0.25">
      <c r="D638" s="48"/>
      <c r="Q638" s="62"/>
      <c r="R638" s="61"/>
      <c r="S638" s="61"/>
    </row>
    <row r="639" spans="4:19" x14ac:dyDescent="0.25">
      <c r="D639" s="48"/>
      <c r="Q639" s="62"/>
      <c r="R639" s="61"/>
      <c r="S639" s="61"/>
    </row>
    <row r="640" spans="4:19" x14ac:dyDescent="0.25">
      <c r="D640" s="48"/>
      <c r="Q640" s="62"/>
      <c r="R640" s="61"/>
      <c r="S640" s="61"/>
    </row>
    <row r="641" spans="4:19" x14ac:dyDescent="0.25">
      <c r="D641" s="48"/>
      <c r="Q641" s="62"/>
      <c r="R641" s="61"/>
      <c r="S641" s="61"/>
    </row>
    <row r="642" spans="4:19" x14ac:dyDescent="0.25">
      <c r="D642" s="48"/>
      <c r="Q642" s="62"/>
      <c r="R642" s="61"/>
      <c r="S642" s="61"/>
    </row>
    <row r="643" spans="4:19" x14ac:dyDescent="0.25">
      <c r="D643" s="48"/>
      <c r="Q643" s="62"/>
      <c r="R643" s="61"/>
      <c r="S643" s="61"/>
    </row>
    <row r="644" spans="4:19" x14ac:dyDescent="0.25">
      <c r="D644" s="48"/>
      <c r="Q644" s="62"/>
      <c r="R644" s="61"/>
      <c r="S644" s="61"/>
    </row>
    <row r="645" spans="4:19" x14ac:dyDescent="0.25">
      <c r="D645" s="48"/>
      <c r="Q645" s="62"/>
      <c r="R645" s="61"/>
      <c r="S645" s="61"/>
    </row>
    <row r="646" spans="4:19" x14ac:dyDescent="0.25">
      <c r="D646" s="48"/>
      <c r="Q646" s="62"/>
      <c r="R646" s="61"/>
      <c r="S646" s="61"/>
    </row>
    <row r="647" spans="4:19" x14ac:dyDescent="0.25">
      <c r="D647" s="48"/>
      <c r="Q647" s="62"/>
      <c r="R647" s="61"/>
      <c r="S647" s="61"/>
    </row>
    <row r="648" spans="4:19" x14ac:dyDescent="0.25">
      <c r="D648" s="48"/>
      <c r="Q648" s="62"/>
      <c r="R648" s="61"/>
      <c r="S648" s="61"/>
    </row>
    <row r="649" spans="4:19" x14ac:dyDescent="0.25">
      <c r="D649" s="48"/>
      <c r="Q649" s="62"/>
      <c r="R649" s="61"/>
      <c r="S649" s="61"/>
    </row>
    <row r="650" spans="4:19" x14ac:dyDescent="0.25">
      <c r="D650" s="48"/>
      <c r="Q650" s="62"/>
      <c r="R650" s="61"/>
      <c r="S650" s="61"/>
    </row>
    <row r="651" spans="4:19" x14ac:dyDescent="0.25">
      <c r="D651" s="48"/>
      <c r="Q651" s="62"/>
      <c r="R651" s="61"/>
      <c r="S651" s="61"/>
    </row>
    <row r="652" spans="4:19" x14ac:dyDescent="0.25">
      <c r="D652" s="48"/>
      <c r="Q652" s="62"/>
      <c r="R652" s="61"/>
      <c r="S652" s="61"/>
    </row>
    <row r="653" spans="4:19" x14ac:dyDescent="0.25">
      <c r="D653" s="48"/>
      <c r="Q653" s="62"/>
      <c r="R653" s="61"/>
      <c r="S653" s="61"/>
    </row>
    <row r="654" spans="4:19" x14ac:dyDescent="0.25">
      <c r="D654" s="48"/>
      <c r="Q654" s="62"/>
      <c r="R654" s="61"/>
      <c r="S654" s="61"/>
    </row>
    <row r="655" spans="4:19" x14ac:dyDescent="0.25">
      <c r="D655" s="48"/>
      <c r="Q655" s="62"/>
      <c r="R655" s="61"/>
      <c r="S655" s="61"/>
    </row>
    <row r="656" spans="4:19" x14ac:dyDescent="0.25">
      <c r="D656" s="48"/>
      <c r="Q656" s="62"/>
      <c r="R656" s="61"/>
      <c r="S656" s="61"/>
    </row>
    <row r="657" spans="4:19" x14ac:dyDescent="0.25">
      <c r="D657" s="48"/>
      <c r="Q657" s="62"/>
      <c r="R657" s="61"/>
      <c r="S657" s="61"/>
    </row>
    <row r="658" spans="4:19" x14ac:dyDescent="0.25">
      <c r="D658" s="48"/>
      <c r="Q658" s="62"/>
      <c r="R658" s="61"/>
      <c r="S658" s="61"/>
    </row>
    <row r="659" spans="4:19" x14ac:dyDescent="0.25">
      <c r="D659" s="48"/>
      <c r="Q659" s="62"/>
      <c r="R659" s="61"/>
      <c r="S659" s="61"/>
    </row>
    <row r="660" spans="4:19" x14ac:dyDescent="0.25">
      <c r="D660" s="48"/>
      <c r="Q660" s="62"/>
      <c r="R660" s="61"/>
      <c r="S660" s="61"/>
    </row>
    <row r="661" spans="4:19" x14ac:dyDescent="0.25">
      <c r="D661" s="48"/>
      <c r="Q661" s="62"/>
      <c r="R661" s="61"/>
      <c r="S661" s="61"/>
    </row>
    <row r="662" spans="4:19" x14ac:dyDescent="0.25">
      <c r="D662" s="48"/>
      <c r="Q662" s="62"/>
      <c r="R662" s="61"/>
      <c r="S662" s="61"/>
    </row>
    <row r="663" spans="4:19" x14ac:dyDescent="0.25">
      <c r="D663" s="48"/>
      <c r="Q663" s="62"/>
      <c r="R663" s="61"/>
      <c r="S663" s="61"/>
    </row>
    <row r="664" spans="4:19" x14ac:dyDescent="0.25">
      <c r="D664" s="48"/>
      <c r="Q664" s="62"/>
      <c r="R664" s="61"/>
      <c r="S664" s="61"/>
    </row>
    <row r="665" spans="4:19" x14ac:dyDescent="0.25">
      <c r="D665" s="48"/>
      <c r="Q665" s="62"/>
      <c r="R665" s="61"/>
      <c r="S665" s="61"/>
    </row>
    <row r="666" spans="4:19" x14ac:dyDescent="0.25">
      <c r="D666" s="48"/>
      <c r="Q666" s="62"/>
      <c r="R666" s="61"/>
      <c r="S666" s="61"/>
    </row>
    <row r="667" spans="4:19" x14ac:dyDescent="0.25">
      <c r="D667" s="48"/>
      <c r="Q667" s="62"/>
      <c r="R667" s="61"/>
      <c r="S667" s="61"/>
    </row>
    <row r="668" spans="4:19" x14ac:dyDescent="0.25">
      <c r="D668" s="48"/>
      <c r="Q668" s="62"/>
      <c r="R668" s="61"/>
      <c r="S668" s="61"/>
    </row>
    <row r="669" spans="4:19" x14ac:dyDescent="0.25">
      <c r="D669" s="48"/>
      <c r="Q669" s="62"/>
      <c r="R669" s="61"/>
      <c r="S669" s="61"/>
    </row>
    <row r="670" spans="4:19" x14ac:dyDescent="0.25">
      <c r="D670" s="48"/>
      <c r="Q670" s="62"/>
      <c r="R670" s="61"/>
      <c r="S670" s="61"/>
    </row>
    <row r="671" spans="4:19" x14ac:dyDescent="0.25">
      <c r="D671" s="48"/>
      <c r="Q671" s="62"/>
      <c r="R671" s="61"/>
      <c r="S671" s="61"/>
    </row>
    <row r="672" spans="4:19" x14ac:dyDescent="0.25">
      <c r="D672" s="48"/>
      <c r="Q672" s="62"/>
      <c r="R672" s="61"/>
      <c r="S672" s="61"/>
    </row>
    <row r="673" spans="4:19" x14ac:dyDescent="0.25">
      <c r="D673" s="48"/>
      <c r="Q673" s="62"/>
      <c r="R673" s="61"/>
      <c r="S673" s="61"/>
    </row>
    <row r="674" spans="4:19" x14ac:dyDescent="0.25">
      <c r="D674" s="48"/>
      <c r="Q674" s="62"/>
      <c r="R674" s="61"/>
      <c r="S674" s="61"/>
    </row>
    <row r="675" spans="4:19" x14ac:dyDescent="0.25">
      <c r="D675" s="48"/>
      <c r="Q675" s="62"/>
      <c r="R675" s="61"/>
      <c r="S675" s="61"/>
    </row>
    <row r="676" spans="4:19" x14ac:dyDescent="0.25">
      <c r="D676" s="48"/>
      <c r="Q676" s="62"/>
      <c r="R676" s="61"/>
      <c r="S676" s="61"/>
    </row>
    <row r="677" spans="4:19" x14ac:dyDescent="0.25">
      <c r="D677" s="48"/>
      <c r="Q677" s="62"/>
      <c r="R677" s="61"/>
      <c r="S677" s="61"/>
    </row>
    <row r="678" spans="4:19" x14ac:dyDescent="0.25">
      <c r="D678" s="48"/>
      <c r="Q678" s="62"/>
      <c r="R678" s="61"/>
      <c r="S678" s="61"/>
    </row>
    <row r="679" spans="4:19" x14ac:dyDescent="0.25">
      <c r="D679" s="48"/>
      <c r="Q679" s="62"/>
      <c r="R679" s="61"/>
      <c r="S679" s="61"/>
    </row>
    <row r="680" spans="4:19" x14ac:dyDescent="0.25">
      <c r="D680" s="48"/>
      <c r="Q680" s="62"/>
      <c r="R680" s="61"/>
      <c r="S680" s="61"/>
    </row>
    <row r="681" spans="4:19" x14ac:dyDescent="0.25">
      <c r="D681" s="48"/>
      <c r="Q681" s="62"/>
      <c r="R681" s="61"/>
      <c r="S681" s="61"/>
    </row>
    <row r="682" spans="4:19" x14ac:dyDescent="0.25">
      <c r="D682" s="48"/>
      <c r="Q682" s="62"/>
      <c r="R682" s="61"/>
      <c r="S682" s="61"/>
    </row>
    <row r="683" spans="4:19" x14ac:dyDescent="0.25">
      <c r="D683" s="48"/>
      <c r="Q683" s="62"/>
      <c r="R683" s="61"/>
      <c r="S683" s="61"/>
    </row>
    <row r="684" spans="4:19" x14ac:dyDescent="0.25">
      <c r="D684" s="48"/>
      <c r="Q684" s="62"/>
      <c r="R684" s="61"/>
      <c r="S684" s="61"/>
    </row>
    <row r="685" spans="4:19" x14ac:dyDescent="0.25">
      <c r="D685" s="48"/>
      <c r="Q685" s="62"/>
      <c r="R685" s="61"/>
      <c r="S685" s="61"/>
    </row>
    <row r="686" spans="4:19" x14ac:dyDescent="0.25">
      <c r="D686" s="48"/>
      <c r="Q686" s="62"/>
      <c r="R686" s="61"/>
      <c r="S686" s="61"/>
    </row>
    <row r="687" spans="4:19" x14ac:dyDescent="0.25">
      <c r="D687" s="48"/>
      <c r="Q687" s="62"/>
      <c r="R687" s="61"/>
      <c r="S687" s="61"/>
    </row>
    <row r="688" spans="4:19" x14ac:dyDescent="0.25">
      <c r="D688" s="48"/>
      <c r="Q688" s="62"/>
      <c r="R688" s="61"/>
      <c r="S688" s="61"/>
    </row>
    <row r="689" spans="4:19" x14ac:dyDescent="0.25">
      <c r="D689" s="48"/>
      <c r="Q689" s="62"/>
      <c r="R689" s="61"/>
      <c r="S689" s="61"/>
    </row>
    <row r="690" spans="4:19" x14ac:dyDescent="0.25">
      <c r="D690" s="48"/>
      <c r="Q690" s="62"/>
      <c r="R690" s="61"/>
      <c r="S690" s="61"/>
    </row>
    <row r="691" spans="4:19" x14ac:dyDescent="0.25">
      <c r="D691" s="48"/>
      <c r="Q691" s="62"/>
      <c r="R691" s="61"/>
      <c r="S691" s="61"/>
    </row>
    <row r="692" spans="4:19" x14ac:dyDescent="0.25">
      <c r="D692" s="48"/>
      <c r="Q692" s="62"/>
      <c r="R692" s="61"/>
      <c r="S692" s="61"/>
    </row>
    <row r="693" spans="4:19" x14ac:dyDescent="0.25">
      <c r="D693" s="48"/>
      <c r="Q693" s="62"/>
      <c r="R693" s="61"/>
      <c r="S693" s="61"/>
    </row>
    <row r="694" spans="4:19" x14ac:dyDescent="0.25">
      <c r="D694" s="48"/>
      <c r="Q694" s="62"/>
      <c r="R694" s="61"/>
      <c r="S694" s="61"/>
    </row>
    <row r="695" spans="4:19" x14ac:dyDescent="0.25">
      <c r="D695" s="48"/>
      <c r="Q695" s="62"/>
      <c r="R695" s="61"/>
      <c r="S695" s="61"/>
    </row>
    <row r="696" spans="4:19" x14ac:dyDescent="0.25">
      <c r="D696" s="48"/>
      <c r="Q696" s="62"/>
      <c r="R696" s="61"/>
      <c r="S696" s="61"/>
    </row>
    <row r="697" spans="4:19" x14ac:dyDescent="0.25">
      <c r="D697" s="48"/>
      <c r="Q697" s="62"/>
      <c r="R697" s="61"/>
      <c r="S697" s="61"/>
    </row>
    <row r="698" spans="4:19" x14ac:dyDescent="0.25">
      <c r="D698" s="48"/>
      <c r="Q698" s="62"/>
      <c r="R698" s="61"/>
      <c r="S698" s="61"/>
    </row>
    <row r="699" spans="4:19" x14ac:dyDescent="0.25">
      <c r="D699" s="48"/>
      <c r="Q699" s="62"/>
      <c r="R699" s="61"/>
      <c r="S699" s="61"/>
    </row>
    <row r="700" spans="4:19" x14ac:dyDescent="0.25">
      <c r="D700" s="48"/>
      <c r="Q700" s="62"/>
      <c r="R700" s="61"/>
      <c r="S700" s="61"/>
    </row>
    <row r="701" spans="4:19" x14ac:dyDescent="0.25">
      <c r="D701" s="48"/>
      <c r="Q701" s="62"/>
      <c r="R701" s="61"/>
      <c r="S701" s="61"/>
    </row>
    <row r="702" spans="4:19" x14ac:dyDescent="0.25">
      <c r="D702" s="48"/>
      <c r="Q702" s="62"/>
      <c r="R702" s="61"/>
      <c r="S702" s="61"/>
    </row>
    <row r="703" spans="4:19" x14ac:dyDescent="0.25">
      <c r="D703" s="48"/>
      <c r="Q703" s="62"/>
      <c r="R703" s="61"/>
      <c r="S703" s="61"/>
    </row>
    <row r="704" spans="4:19" x14ac:dyDescent="0.25">
      <c r="D704" s="48"/>
      <c r="Q704" s="62"/>
      <c r="R704" s="61"/>
      <c r="S704" s="61"/>
    </row>
    <row r="705" spans="4:19" x14ac:dyDescent="0.25">
      <c r="D705" s="48"/>
      <c r="Q705" s="62"/>
      <c r="R705" s="61"/>
      <c r="S705" s="61"/>
    </row>
    <row r="706" spans="4:19" x14ac:dyDescent="0.25">
      <c r="D706" s="48"/>
      <c r="Q706" s="62"/>
      <c r="R706" s="61"/>
      <c r="S706" s="61"/>
    </row>
    <row r="707" spans="4:19" x14ac:dyDescent="0.25">
      <c r="D707" s="48"/>
      <c r="Q707" s="62"/>
      <c r="R707" s="61"/>
      <c r="S707" s="61"/>
    </row>
    <row r="708" spans="4:19" x14ac:dyDescent="0.25">
      <c r="D708" s="48"/>
      <c r="Q708" s="62"/>
      <c r="R708" s="61"/>
      <c r="S708" s="61"/>
    </row>
    <row r="709" spans="4:19" x14ac:dyDescent="0.25">
      <c r="D709" s="48"/>
      <c r="Q709" s="62"/>
      <c r="R709" s="61"/>
      <c r="S709" s="61"/>
    </row>
    <row r="710" spans="4:19" x14ac:dyDescent="0.25">
      <c r="D710" s="48"/>
      <c r="Q710" s="62"/>
      <c r="R710" s="61"/>
      <c r="S710" s="61"/>
    </row>
    <row r="711" spans="4:19" x14ac:dyDescent="0.25">
      <c r="D711" s="48"/>
      <c r="Q711" s="62"/>
      <c r="R711" s="61"/>
      <c r="S711" s="61"/>
    </row>
    <row r="712" spans="4:19" x14ac:dyDescent="0.25">
      <c r="D712" s="48"/>
      <c r="Q712" s="62"/>
      <c r="R712" s="61"/>
      <c r="S712" s="61"/>
    </row>
    <row r="713" spans="4:19" x14ac:dyDescent="0.25">
      <c r="D713" s="48"/>
      <c r="Q713" s="62"/>
      <c r="R713" s="61"/>
      <c r="S713" s="61"/>
    </row>
    <row r="714" spans="4:19" x14ac:dyDescent="0.25">
      <c r="D714" s="48"/>
      <c r="Q714" s="62"/>
      <c r="R714" s="61"/>
      <c r="S714" s="61"/>
    </row>
    <row r="715" spans="4:19" x14ac:dyDescent="0.25">
      <c r="D715" s="48"/>
      <c r="Q715" s="62"/>
      <c r="R715" s="61"/>
      <c r="S715" s="61"/>
    </row>
    <row r="716" spans="4:19" x14ac:dyDescent="0.25">
      <c r="D716" s="48"/>
      <c r="Q716" s="62"/>
      <c r="R716" s="61"/>
      <c r="S716" s="61"/>
    </row>
    <row r="717" spans="4:19" x14ac:dyDescent="0.25">
      <c r="D717" s="48"/>
      <c r="Q717" s="62"/>
      <c r="R717" s="61"/>
      <c r="S717" s="61"/>
    </row>
    <row r="718" spans="4:19" x14ac:dyDescent="0.25">
      <c r="D718" s="48"/>
      <c r="Q718" s="62"/>
      <c r="R718" s="61"/>
      <c r="S718" s="61"/>
    </row>
    <row r="719" spans="4:19" x14ac:dyDescent="0.25">
      <c r="D719" s="48"/>
      <c r="Q719" s="62"/>
      <c r="R719" s="61"/>
      <c r="S719" s="61"/>
    </row>
    <row r="720" spans="4:19" x14ac:dyDescent="0.25">
      <c r="D720" s="48"/>
      <c r="Q720" s="62"/>
      <c r="R720" s="61"/>
      <c r="S720" s="61"/>
    </row>
    <row r="721" spans="4:19" x14ac:dyDescent="0.25">
      <c r="D721" s="48"/>
      <c r="Q721" s="62"/>
      <c r="R721" s="61"/>
      <c r="S721" s="61"/>
    </row>
    <row r="722" spans="4:19" x14ac:dyDescent="0.25">
      <c r="D722" s="48"/>
      <c r="Q722" s="62"/>
      <c r="R722" s="61"/>
      <c r="S722" s="61"/>
    </row>
    <row r="723" spans="4:19" x14ac:dyDescent="0.25">
      <c r="D723" s="48"/>
      <c r="Q723" s="62"/>
      <c r="R723" s="61"/>
      <c r="S723" s="61"/>
    </row>
    <row r="724" spans="4:19" x14ac:dyDescent="0.25">
      <c r="D724" s="48"/>
      <c r="Q724" s="62"/>
      <c r="R724" s="61"/>
      <c r="S724" s="61"/>
    </row>
    <row r="725" spans="4:19" x14ac:dyDescent="0.25">
      <c r="D725" s="48"/>
      <c r="Q725" s="62"/>
      <c r="R725" s="61"/>
      <c r="S725" s="61"/>
    </row>
    <row r="726" spans="4:19" x14ac:dyDescent="0.25">
      <c r="D726" s="48"/>
      <c r="Q726" s="62"/>
      <c r="R726" s="61"/>
      <c r="S726" s="61"/>
    </row>
    <row r="727" spans="4:19" x14ac:dyDescent="0.25">
      <c r="D727" s="48"/>
      <c r="Q727" s="62"/>
      <c r="R727" s="61"/>
      <c r="S727" s="61"/>
    </row>
    <row r="728" spans="4:19" x14ac:dyDescent="0.25">
      <c r="D728" s="48"/>
      <c r="Q728" s="62"/>
      <c r="R728" s="61"/>
      <c r="S728" s="61"/>
    </row>
    <row r="729" spans="4:19" x14ac:dyDescent="0.25">
      <c r="D729" s="48"/>
      <c r="Q729" s="62"/>
      <c r="R729" s="61"/>
      <c r="S729" s="61"/>
    </row>
    <row r="730" spans="4:19" x14ac:dyDescent="0.25">
      <c r="D730" s="48"/>
      <c r="Q730" s="62"/>
      <c r="R730" s="61"/>
      <c r="S730" s="61"/>
    </row>
    <row r="731" spans="4:19" x14ac:dyDescent="0.25">
      <c r="D731" s="48"/>
      <c r="Q731" s="62"/>
      <c r="R731" s="61"/>
      <c r="S731" s="61"/>
    </row>
    <row r="732" spans="4:19" x14ac:dyDescent="0.25">
      <c r="D732" s="48"/>
      <c r="Q732" s="62"/>
      <c r="R732" s="61"/>
      <c r="S732" s="61"/>
    </row>
    <row r="733" spans="4:19" x14ac:dyDescent="0.25">
      <c r="D733" s="48"/>
      <c r="Q733" s="62"/>
      <c r="R733" s="61"/>
      <c r="S733" s="61"/>
    </row>
    <row r="734" spans="4:19" x14ac:dyDescent="0.25">
      <c r="D734" s="48"/>
      <c r="Q734" s="62"/>
      <c r="R734" s="61"/>
      <c r="S734" s="61"/>
    </row>
    <row r="735" spans="4:19" x14ac:dyDescent="0.25">
      <c r="D735" s="48"/>
      <c r="Q735" s="62"/>
      <c r="R735" s="61"/>
      <c r="S735" s="61"/>
    </row>
    <row r="736" spans="4:19" x14ac:dyDescent="0.25">
      <c r="D736" s="48"/>
      <c r="Q736" s="62"/>
      <c r="R736" s="61"/>
      <c r="S736" s="61"/>
    </row>
    <row r="737" spans="4:19" x14ac:dyDescent="0.25">
      <c r="D737" s="48"/>
      <c r="Q737" s="62"/>
      <c r="R737" s="61"/>
      <c r="S737" s="61"/>
    </row>
    <row r="738" spans="4:19" x14ac:dyDescent="0.25">
      <c r="D738" s="48"/>
      <c r="Q738" s="62"/>
      <c r="R738" s="61"/>
      <c r="S738" s="61"/>
    </row>
    <row r="739" spans="4:19" x14ac:dyDescent="0.25">
      <c r="D739" s="48"/>
      <c r="Q739" s="62"/>
      <c r="R739" s="61"/>
      <c r="S739" s="61"/>
    </row>
    <row r="740" spans="4:19" x14ac:dyDescent="0.25">
      <c r="D740" s="48"/>
      <c r="Q740" s="62"/>
      <c r="R740" s="61"/>
      <c r="S740" s="61"/>
    </row>
    <row r="741" spans="4:19" x14ac:dyDescent="0.25">
      <c r="D741" s="48"/>
      <c r="Q741" s="62"/>
      <c r="R741" s="61"/>
      <c r="S741" s="61"/>
    </row>
    <row r="742" spans="4:19" x14ac:dyDescent="0.25">
      <c r="D742" s="48"/>
      <c r="Q742" s="62"/>
      <c r="R742" s="61"/>
      <c r="S742" s="61"/>
    </row>
    <row r="743" spans="4:19" x14ac:dyDescent="0.25">
      <c r="D743" s="48"/>
      <c r="Q743" s="62"/>
      <c r="R743" s="61"/>
      <c r="S743" s="61"/>
    </row>
    <row r="744" spans="4:19" x14ac:dyDescent="0.25">
      <c r="D744" s="48"/>
      <c r="Q744" s="62"/>
      <c r="R744" s="61"/>
      <c r="S744" s="61"/>
    </row>
    <row r="745" spans="4:19" x14ac:dyDescent="0.25">
      <c r="D745" s="48"/>
      <c r="Q745" s="62"/>
      <c r="R745" s="61"/>
      <c r="S745" s="61"/>
    </row>
    <row r="746" spans="4:19" x14ac:dyDescent="0.25">
      <c r="D746" s="48"/>
      <c r="Q746" s="62"/>
      <c r="R746" s="61"/>
      <c r="S746" s="61"/>
    </row>
    <row r="747" spans="4:19" x14ac:dyDescent="0.25">
      <c r="D747" s="48"/>
      <c r="Q747" s="62"/>
      <c r="R747" s="61"/>
      <c r="S747" s="61"/>
    </row>
    <row r="748" spans="4:19" x14ac:dyDescent="0.25">
      <c r="D748" s="48"/>
      <c r="Q748" s="62"/>
      <c r="R748" s="61"/>
      <c r="S748" s="61"/>
    </row>
    <row r="749" spans="4:19" x14ac:dyDescent="0.25">
      <c r="D749" s="48"/>
      <c r="Q749" s="62"/>
      <c r="R749" s="61"/>
      <c r="S749" s="61"/>
    </row>
    <row r="750" spans="4:19" x14ac:dyDescent="0.25">
      <c r="D750" s="48"/>
      <c r="Q750" s="62"/>
      <c r="R750" s="61"/>
      <c r="S750" s="61"/>
    </row>
    <row r="751" spans="4:19" x14ac:dyDescent="0.25">
      <c r="D751" s="48"/>
      <c r="Q751" s="62"/>
      <c r="R751" s="61"/>
      <c r="S751" s="61"/>
    </row>
    <row r="752" spans="4:19" x14ac:dyDescent="0.25">
      <c r="D752" s="48"/>
      <c r="Q752" s="62"/>
      <c r="R752" s="61"/>
      <c r="S752" s="61"/>
    </row>
    <row r="753" spans="4:19" x14ac:dyDescent="0.25">
      <c r="D753" s="48"/>
      <c r="Q753" s="62"/>
      <c r="R753" s="61"/>
      <c r="S753" s="61"/>
    </row>
    <row r="754" spans="4:19" x14ac:dyDescent="0.25">
      <c r="D754" s="48"/>
      <c r="Q754" s="62"/>
      <c r="R754" s="61"/>
      <c r="S754" s="61"/>
    </row>
    <row r="755" spans="4:19" x14ac:dyDescent="0.25">
      <c r="D755" s="48"/>
      <c r="Q755" s="62"/>
      <c r="R755" s="61"/>
      <c r="S755" s="61"/>
    </row>
    <row r="756" spans="4:19" x14ac:dyDescent="0.25">
      <c r="D756" s="48"/>
      <c r="Q756" s="62"/>
      <c r="R756" s="61"/>
      <c r="S756" s="61"/>
    </row>
    <row r="757" spans="4:19" x14ac:dyDescent="0.25">
      <c r="D757" s="48"/>
      <c r="Q757" s="62"/>
      <c r="R757" s="61"/>
      <c r="S757" s="61"/>
    </row>
    <row r="758" spans="4:19" x14ac:dyDescent="0.25">
      <c r="D758" s="48"/>
      <c r="Q758" s="62"/>
      <c r="R758" s="61"/>
      <c r="S758" s="61"/>
    </row>
    <row r="759" spans="4:19" x14ac:dyDescent="0.25">
      <c r="D759" s="48"/>
      <c r="Q759" s="62"/>
      <c r="R759" s="61"/>
      <c r="S759" s="61"/>
    </row>
    <row r="760" spans="4:19" x14ac:dyDescent="0.25">
      <c r="D760" s="48"/>
      <c r="Q760" s="62"/>
      <c r="R760" s="61"/>
      <c r="S760" s="61"/>
    </row>
    <row r="761" spans="4:19" x14ac:dyDescent="0.25">
      <c r="D761" s="48"/>
      <c r="Q761" s="62"/>
      <c r="R761" s="61"/>
      <c r="S761" s="61"/>
    </row>
    <row r="762" spans="4:19" x14ac:dyDescent="0.25">
      <c r="D762" s="48"/>
      <c r="Q762" s="62"/>
      <c r="R762" s="61"/>
      <c r="S762" s="61"/>
    </row>
    <row r="763" spans="4:19" x14ac:dyDescent="0.25">
      <c r="D763" s="48"/>
      <c r="Q763" s="62"/>
      <c r="R763" s="61"/>
      <c r="S763" s="61"/>
    </row>
    <row r="764" spans="4:19" x14ac:dyDescent="0.25">
      <c r="D764" s="48"/>
      <c r="Q764" s="62"/>
      <c r="R764" s="61"/>
      <c r="S764" s="61"/>
    </row>
    <row r="765" spans="4:19" x14ac:dyDescent="0.25">
      <c r="D765" s="48"/>
      <c r="Q765" s="62"/>
      <c r="R765" s="61"/>
      <c r="S765" s="61"/>
    </row>
    <row r="766" spans="4:19" x14ac:dyDescent="0.25">
      <c r="D766" s="48"/>
      <c r="Q766" s="62"/>
      <c r="R766" s="61"/>
      <c r="S766" s="61"/>
    </row>
    <row r="767" spans="4:19" x14ac:dyDescent="0.25">
      <c r="D767" s="48"/>
      <c r="Q767" s="62"/>
      <c r="R767" s="61"/>
      <c r="S767" s="61"/>
    </row>
    <row r="768" spans="4:19" x14ac:dyDescent="0.25">
      <c r="D768" s="48"/>
      <c r="Q768" s="62"/>
      <c r="R768" s="61"/>
      <c r="S768" s="61"/>
    </row>
    <row r="769" spans="4:19" x14ac:dyDescent="0.25">
      <c r="D769" s="48"/>
      <c r="Q769" s="62"/>
      <c r="R769" s="61"/>
      <c r="S769" s="61"/>
    </row>
    <row r="770" spans="4:19" x14ac:dyDescent="0.25">
      <c r="D770" s="48"/>
      <c r="Q770" s="62"/>
      <c r="R770" s="61"/>
      <c r="S770" s="61"/>
    </row>
    <row r="771" spans="4:19" x14ac:dyDescent="0.25">
      <c r="D771" s="48"/>
      <c r="Q771" s="62"/>
      <c r="R771" s="61"/>
      <c r="S771" s="61"/>
    </row>
    <row r="772" spans="4:19" x14ac:dyDescent="0.25">
      <c r="D772" s="48"/>
      <c r="Q772" s="62"/>
      <c r="R772" s="61"/>
      <c r="S772" s="61"/>
    </row>
    <row r="773" spans="4:19" x14ac:dyDescent="0.25">
      <c r="D773" s="48"/>
      <c r="Q773" s="62"/>
      <c r="R773" s="61"/>
      <c r="S773" s="61"/>
    </row>
    <row r="774" spans="4:19" x14ac:dyDescent="0.25">
      <c r="D774" s="48"/>
      <c r="Q774" s="62"/>
      <c r="R774" s="61"/>
      <c r="S774" s="61"/>
    </row>
    <row r="775" spans="4:19" x14ac:dyDescent="0.25">
      <c r="D775" s="48"/>
      <c r="Q775" s="62"/>
      <c r="R775" s="61"/>
      <c r="S775" s="61"/>
    </row>
    <row r="776" spans="4:19" x14ac:dyDescent="0.25">
      <c r="D776" s="48"/>
      <c r="Q776" s="62"/>
      <c r="R776" s="61"/>
      <c r="S776" s="61"/>
    </row>
    <row r="777" spans="4:19" x14ac:dyDescent="0.25">
      <c r="D777" s="48"/>
      <c r="Q777" s="62"/>
      <c r="R777" s="61"/>
      <c r="S777" s="61"/>
    </row>
    <row r="778" spans="4:19" x14ac:dyDescent="0.25">
      <c r="D778" s="48"/>
      <c r="Q778" s="62"/>
      <c r="R778" s="61"/>
      <c r="S778" s="61"/>
    </row>
    <row r="779" spans="4:19" x14ac:dyDescent="0.25">
      <c r="D779" s="48"/>
      <c r="Q779" s="62"/>
      <c r="R779" s="61"/>
      <c r="S779" s="61"/>
    </row>
    <row r="780" spans="4:19" x14ac:dyDescent="0.25">
      <c r="D780" s="48"/>
      <c r="Q780" s="62"/>
      <c r="R780" s="61"/>
      <c r="S780" s="61"/>
    </row>
    <row r="781" spans="4:19" x14ac:dyDescent="0.25">
      <c r="D781" s="48"/>
      <c r="Q781" s="62"/>
      <c r="R781" s="61"/>
      <c r="S781" s="61"/>
    </row>
    <row r="782" spans="4:19" x14ac:dyDescent="0.25">
      <c r="D782" s="48"/>
      <c r="Q782" s="62"/>
      <c r="R782" s="61"/>
      <c r="S782" s="61"/>
    </row>
    <row r="783" spans="4:19" x14ac:dyDescent="0.25">
      <c r="D783" s="48"/>
      <c r="Q783" s="62"/>
      <c r="R783" s="61"/>
      <c r="S783" s="61"/>
    </row>
    <row r="784" spans="4:19" x14ac:dyDescent="0.25">
      <c r="D784" s="48"/>
      <c r="Q784" s="62"/>
      <c r="R784" s="61"/>
      <c r="S784" s="61"/>
    </row>
    <row r="785" spans="4:19" x14ac:dyDescent="0.25">
      <c r="D785" s="48"/>
      <c r="Q785" s="62"/>
      <c r="R785" s="61"/>
      <c r="S785" s="61"/>
    </row>
    <row r="786" spans="4:19" x14ac:dyDescent="0.25">
      <c r="D786" s="48"/>
      <c r="Q786" s="62"/>
      <c r="R786" s="61"/>
      <c r="S786" s="61"/>
    </row>
    <row r="787" spans="4:19" x14ac:dyDescent="0.25">
      <c r="D787" s="48"/>
      <c r="Q787" s="62"/>
      <c r="R787" s="61"/>
      <c r="S787" s="61"/>
    </row>
    <row r="788" spans="4:19" x14ac:dyDescent="0.25">
      <c r="D788" s="48"/>
      <c r="Q788" s="62"/>
      <c r="R788" s="61"/>
      <c r="S788" s="61"/>
    </row>
    <row r="789" spans="4:19" x14ac:dyDescent="0.25">
      <c r="D789" s="48"/>
      <c r="Q789" s="62"/>
      <c r="R789" s="61"/>
      <c r="S789" s="61"/>
    </row>
    <row r="790" spans="4:19" x14ac:dyDescent="0.25">
      <c r="D790" s="48"/>
      <c r="Q790" s="62"/>
      <c r="R790" s="61"/>
      <c r="S790" s="61"/>
    </row>
    <row r="791" spans="4:19" x14ac:dyDescent="0.25">
      <c r="D791" s="48"/>
      <c r="Q791" s="62"/>
      <c r="R791" s="61"/>
      <c r="S791" s="61"/>
    </row>
    <row r="792" spans="4:19" x14ac:dyDescent="0.25">
      <c r="D792" s="48"/>
      <c r="Q792" s="62"/>
      <c r="R792" s="61"/>
      <c r="S792" s="61"/>
    </row>
    <row r="793" spans="4:19" x14ac:dyDescent="0.25">
      <c r="D793" s="48"/>
      <c r="Q793" s="62"/>
      <c r="R793" s="61"/>
      <c r="S793" s="61"/>
    </row>
    <row r="794" spans="4:19" x14ac:dyDescent="0.25">
      <c r="D794" s="48"/>
      <c r="Q794" s="62"/>
      <c r="R794" s="61"/>
      <c r="S794" s="61"/>
    </row>
    <row r="795" spans="4:19" x14ac:dyDescent="0.25">
      <c r="D795" s="48"/>
      <c r="Q795" s="62"/>
      <c r="R795" s="61"/>
      <c r="S795" s="61"/>
    </row>
    <row r="796" spans="4:19" x14ac:dyDescent="0.25">
      <c r="D796" s="48"/>
      <c r="Q796" s="62"/>
      <c r="R796" s="61"/>
      <c r="S796" s="61"/>
    </row>
    <row r="797" spans="4:19" x14ac:dyDescent="0.25">
      <c r="D797" s="48"/>
      <c r="Q797" s="62"/>
      <c r="R797" s="61"/>
      <c r="S797" s="61"/>
    </row>
    <row r="798" spans="4:19" x14ac:dyDescent="0.25">
      <c r="D798" s="48"/>
      <c r="Q798" s="62"/>
      <c r="R798" s="61"/>
      <c r="S798" s="61"/>
    </row>
    <row r="799" spans="4:19" x14ac:dyDescent="0.25">
      <c r="D799" s="48"/>
      <c r="Q799" s="62"/>
      <c r="R799" s="61"/>
      <c r="S799" s="61"/>
    </row>
    <row r="800" spans="4:19" x14ac:dyDescent="0.25">
      <c r="D800" s="48"/>
      <c r="Q800" s="62"/>
      <c r="R800" s="61"/>
      <c r="S800" s="61"/>
    </row>
    <row r="801" spans="4:19" x14ac:dyDescent="0.25">
      <c r="D801" s="48"/>
      <c r="Q801" s="62"/>
      <c r="R801" s="61"/>
      <c r="S801" s="61"/>
    </row>
    <row r="802" spans="4:19" x14ac:dyDescent="0.25">
      <c r="D802" s="48"/>
      <c r="Q802" s="62"/>
      <c r="R802" s="61"/>
      <c r="S802" s="61"/>
    </row>
    <row r="803" spans="4:19" x14ac:dyDescent="0.25">
      <c r="D803" s="48"/>
      <c r="Q803" s="62"/>
      <c r="R803" s="61"/>
      <c r="S803" s="61"/>
    </row>
    <row r="804" spans="4:19" x14ac:dyDescent="0.25">
      <c r="D804" s="48"/>
      <c r="Q804" s="62"/>
      <c r="R804" s="61"/>
      <c r="S804" s="61"/>
    </row>
    <row r="805" spans="4:19" x14ac:dyDescent="0.25">
      <c r="D805" s="48"/>
      <c r="Q805" s="62"/>
      <c r="R805" s="61"/>
      <c r="S805" s="61"/>
    </row>
    <row r="806" spans="4:19" x14ac:dyDescent="0.25">
      <c r="D806" s="48"/>
      <c r="Q806" s="62"/>
      <c r="R806" s="61"/>
      <c r="S806" s="61"/>
    </row>
    <row r="807" spans="4:19" x14ac:dyDescent="0.25">
      <c r="D807" s="48"/>
      <c r="Q807" s="62"/>
      <c r="R807" s="61"/>
      <c r="S807" s="61"/>
    </row>
    <row r="808" spans="4:19" x14ac:dyDescent="0.25">
      <c r="D808" s="48"/>
      <c r="Q808" s="62"/>
      <c r="R808" s="61"/>
      <c r="S808" s="61"/>
    </row>
    <row r="809" spans="4:19" x14ac:dyDescent="0.25">
      <c r="D809" s="48"/>
      <c r="Q809" s="62"/>
      <c r="R809" s="61"/>
      <c r="S809" s="61"/>
    </row>
    <row r="810" spans="4:19" x14ac:dyDescent="0.25">
      <c r="D810" s="48"/>
      <c r="Q810" s="62"/>
      <c r="R810" s="61"/>
      <c r="S810" s="61"/>
    </row>
    <row r="811" spans="4:19" x14ac:dyDescent="0.25">
      <c r="D811" s="48"/>
      <c r="Q811" s="62"/>
      <c r="R811" s="61"/>
      <c r="S811" s="61"/>
    </row>
    <row r="812" spans="4:19" x14ac:dyDescent="0.25">
      <c r="D812" s="48"/>
      <c r="Q812" s="62"/>
      <c r="R812" s="61"/>
      <c r="S812" s="61"/>
    </row>
    <row r="813" spans="4:19" x14ac:dyDescent="0.25">
      <c r="D813" s="48"/>
      <c r="Q813" s="62"/>
      <c r="R813" s="61"/>
      <c r="S813" s="61"/>
    </row>
    <row r="814" spans="4:19" x14ac:dyDescent="0.25">
      <c r="D814" s="48"/>
      <c r="Q814" s="62"/>
      <c r="R814" s="61"/>
      <c r="S814" s="61"/>
    </row>
    <row r="815" spans="4:19" x14ac:dyDescent="0.25">
      <c r="D815" s="48"/>
      <c r="Q815" s="62"/>
      <c r="R815" s="61"/>
      <c r="S815" s="61"/>
    </row>
    <row r="816" spans="4:19" x14ac:dyDescent="0.25">
      <c r="D816" s="48"/>
      <c r="Q816" s="62"/>
      <c r="R816" s="61"/>
      <c r="S816" s="61"/>
    </row>
    <row r="817" spans="4:19" x14ac:dyDescent="0.25">
      <c r="D817" s="48"/>
      <c r="Q817" s="62"/>
      <c r="R817" s="61"/>
      <c r="S817" s="61"/>
    </row>
    <row r="818" spans="4:19" x14ac:dyDescent="0.25">
      <c r="D818" s="48"/>
      <c r="Q818" s="62"/>
      <c r="R818" s="61"/>
      <c r="S818" s="61"/>
    </row>
    <row r="819" spans="4:19" x14ac:dyDescent="0.25">
      <c r="D819" s="48"/>
      <c r="Q819" s="62"/>
      <c r="R819" s="61"/>
      <c r="S819" s="61"/>
    </row>
    <row r="820" spans="4:19" x14ac:dyDescent="0.25">
      <c r="D820" s="48"/>
      <c r="Q820" s="62"/>
      <c r="R820" s="61"/>
      <c r="S820" s="61"/>
    </row>
    <row r="821" spans="4:19" x14ac:dyDescent="0.25">
      <c r="D821" s="48"/>
      <c r="Q821" s="62"/>
      <c r="R821" s="61"/>
      <c r="S821" s="61"/>
    </row>
    <row r="822" spans="4:19" x14ac:dyDescent="0.25">
      <c r="D822" s="48"/>
      <c r="Q822" s="62"/>
      <c r="R822" s="61"/>
      <c r="S822" s="61"/>
    </row>
    <row r="823" spans="4:19" x14ac:dyDescent="0.25">
      <c r="D823" s="48"/>
      <c r="Q823" s="62"/>
      <c r="R823" s="61"/>
      <c r="S823" s="61"/>
    </row>
    <row r="824" spans="4:19" x14ac:dyDescent="0.25">
      <c r="D824" s="48"/>
      <c r="Q824" s="62"/>
      <c r="R824" s="61"/>
      <c r="S824" s="61"/>
    </row>
    <row r="825" spans="4:19" x14ac:dyDescent="0.25">
      <c r="D825" s="48"/>
      <c r="Q825" s="62"/>
      <c r="R825" s="61"/>
      <c r="S825" s="61"/>
    </row>
    <row r="826" spans="4:19" x14ac:dyDescent="0.25">
      <c r="D826" s="48"/>
      <c r="Q826" s="62"/>
      <c r="R826" s="61"/>
      <c r="S826" s="61"/>
    </row>
    <row r="827" spans="4:19" x14ac:dyDescent="0.25">
      <c r="D827" s="48"/>
      <c r="Q827" s="62"/>
      <c r="R827" s="61"/>
      <c r="S827" s="61"/>
    </row>
    <row r="828" spans="4:19" x14ac:dyDescent="0.25">
      <c r="D828" s="48"/>
      <c r="Q828" s="62"/>
      <c r="R828" s="61"/>
      <c r="S828" s="61"/>
    </row>
    <row r="829" spans="4:19" x14ac:dyDescent="0.25">
      <c r="D829" s="48"/>
      <c r="Q829" s="62"/>
      <c r="R829" s="61"/>
      <c r="S829" s="61"/>
    </row>
    <row r="830" spans="4:19" x14ac:dyDescent="0.25">
      <c r="D830" s="48"/>
      <c r="Q830" s="62"/>
      <c r="R830" s="61"/>
      <c r="S830" s="61"/>
    </row>
    <row r="831" spans="4:19" x14ac:dyDescent="0.25">
      <c r="D831" s="48"/>
      <c r="Q831" s="62"/>
      <c r="R831" s="61"/>
      <c r="S831" s="61"/>
    </row>
    <row r="832" spans="4:19" x14ac:dyDescent="0.25">
      <c r="D832" s="48"/>
      <c r="Q832" s="62"/>
      <c r="R832" s="61"/>
      <c r="S832" s="61"/>
    </row>
    <row r="833" spans="4:19" x14ac:dyDescent="0.25">
      <c r="D833" s="48"/>
      <c r="Q833" s="62"/>
      <c r="R833" s="61"/>
      <c r="S833" s="61"/>
    </row>
    <row r="834" spans="4:19" x14ac:dyDescent="0.25">
      <c r="D834" s="48"/>
      <c r="Q834" s="62"/>
      <c r="R834" s="61"/>
      <c r="S834" s="61"/>
    </row>
    <row r="835" spans="4:19" x14ac:dyDescent="0.25">
      <c r="D835" s="48"/>
      <c r="Q835" s="62"/>
      <c r="R835" s="61"/>
      <c r="S835" s="61"/>
    </row>
    <row r="836" spans="4:19" x14ac:dyDescent="0.25">
      <c r="D836" s="48"/>
      <c r="Q836" s="62"/>
      <c r="R836" s="61"/>
      <c r="S836" s="61"/>
    </row>
    <row r="837" spans="4:19" x14ac:dyDescent="0.25">
      <c r="D837" s="48"/>
      <c r="Q837" s="62"/>
      <c r="R837" s="61"/>
      <c r="S837" s="61"/>
    </row>
    <row r="838" spans="4:19" x14ac:dyDescent="0.25">
      <c r="D838" s="48"/>
      <c r="Q838" s="62"/>
      <c r="R838" s="61"/>
      <c r="S838" s="61"/>
    </row>
    <row r="839" spans="4:19" x14ac:dyDescent="0.25">
      <c r="D839" s="48"/>
      <c r="Q839" s="62"/>
      <c r="R839" s="61"/>
      <c r="S839" s="61"/>
    </row>
    <row r="840" spans="4:19" x14ac:dyDescent="0.25">
      <c r="D840" s="48"/>
      <c r="Q840" s="62"/>
      <c r="R840" s="61"/>
      <c r="S840" s="61"/>
    </row>
    <row r="841" spans="4:19" x14ac:dyDescent="0.25">
      <c r="D841" s="48"/>
      <c r="Q841" s="62"/>
      <c r="R841" s="61"/>
      <c r="S841" s="61"/>
    </row>
    <row r="842" spans="4:19" x14ac:dyDescent="0.25">
      <c r="D842" s="48"/>
      <c r="Q842" s="62"/>
      <c r="R842" s="61"/>
      <c r="S842" s="61"/>
    </row>
    <row r="843" spans="4:19" x14ac:dyDescent="0.25">
      <c r="D843" s="48"/>
      <c r="Q843" s="62"/>
      <c r="R843" s="61"/>
      <c r="S843" s="61"/>
    </row>
    <row r="844" spans="4:19" x14ac:dyDescent="0.25">
      <c r="D844" s="48"/>
      <c r="Q844" s="62"/>
      <c r="R844" s="61"/>
      <c r="S844" s="61"/>
    </row>
    <row r="845" spans="4:19" x14ac:dyDescent="0.25">
      <c r="D845" s="48"/>
      <c r="Q845" s="62"/>
      <c r="R845" s="61"/>
      <c r="S845" s="61"/>
    </row>
    <row r="846" spans="4:19" x14ac:dyDescent="0.25">
      <c r="D846" s="48"/>
      <c r="Q846" s="62"/>
      <c r="R846" s="61"/>
      <c r="S846" s="61"/>
    </row>
    <row r="847" spans="4:19" x14ac:dyDescent="0.25">
      <c r="D847" s="48"/>
      <c r="Q847" s="62"/>
      <c r="R847" s="61"/>
      <c r="S847" s="61"/>
    </row>
    <row r="848" spans="4:19" x14ac:dyDescent="0.25">
      <c r="D848" s="48"/>
      <c r="Q848" s="62"/>
      <c r="R848" s="61"/>
      <c r="S848" s="61"/>
    </row>
    <row r="849" spans="4:19" x14ac:dyDescent="0.25">
      <c r="D849" s="48"/>
      <c r="Q849" s="62"/>
      <c r="R849" s="61"/>
      <c r="S849" s="61"/>
    </row>
    <row r="850" spans="4:19" x14ac:dyDescent="0.25">
      <c r="D850" s="48"/>
      <c r="Q850" s="62"/>
      <c r="R850" s="61"/>
      <c r="S850" s="61"/>
    </row>
    <row r="851" spans="4:19" x14ac:dyDescent="0.25">
      <c r="D851" s="48"/>
      <c r="Q851" s="62"/>
      <c r="R851" s="61"/>
      <c r="S851" s="61"/>
    </row>
    <row r="852" spans="4:19" x14ac:dyDescent="0.25">
      <c r="D852" s="48"/>
      <c r="Q852" s="62"/>
      <c r="R852" s="61"/>
      <c r="S852" s="61"/>
    </row>
    <row r="853" spans="4:19" x14ac:dyDescent="0.25">
      <c r="D853" s="48"/>
      <c r="Q853" s="62"/>
      <c r="R853" s="61"/>
      <c r="S853" s="61"/>
    </row>
    <row r="854" spans="4:19" x14ac:dyDescent="0.25">
      <c r="D854" s="48"/>
      <c r="Q854" s="62"/>
      <c r="R854" s="61"/>
      <c r="S854" s="61"/>
    </row>
    <row r="855" spans="4:19" x14ac:dyDescent="0.25">
      <c r="D855" s="48"/>
      <c r="Q855" s="62"/>
      <c r="R855" s="61"/>
      <c r="S855" s="61"/>
    </row>
    <row r="856" spans="4:19" x14ac:dyDescent="0.25">
      <c r="D856" s="48"/>
      <c r="Q856" s="62"/>
      <c r="R856" s="61"/>
      <c r="S856" s="61"/>
    </row>
    <row r="857" spans="4:19" x14ac:dyDescent="0.25">
      <c r="D857" s="48"/>
      <c r="Q857" s="62"/>
      <c r="R857" s="61"/>
      <c r="S857" s="61"/>
    </row>
    <row r="858" spans="4:19" x14ac:dyDescent="0.25">
      <c r="D858" s="48"/>
      <c r="Q858" s="62"/>
      <c r="R858" s="61"/>
      <c r="S858" s="61"/>
    </row>
    <row r="859" spans="4:19" x14ac:dyDescent="0.25">
      <c r="D859" s="48"/>
      <c r="Q859" s="62"/>
      <c r="R859" s="61"/>
      <c r="S859" s="61"/>
    </row>
    <row r="860" spans="4:19" x14ac:dyDescent="0.25">
      <c r="D860" s="48"/>
      <c r="Q860" s="62"/>
      <c r="R860" s="61"/>
      <c r="S860" s="61"/>
    </row>
    <row r="861" spans="4:19" x14ac:dyDescent="0.25">
      <c r="D861" s="48"/>
      <c r="Q861" s="62"/>
      <c r="R861" s="61"/>
      <c r="S861" s="61"/>
    </row>
    <row r="862" spans="4:19" x14ac:dyDescent="0.25">
      <c r="D862" s="48"/>
      <c r="Q862" s="62"/>
      <c r="R862" s="61"/>
      <c r="S862" s="61"/>
    </row>
    <row r="863" spans="4:19" x14ac:dyDescent="0.25">
      <c r="D863" s="48"/>
      <c r="Q863" s="62"/>
      <c r="R863" s="61"/>
      <c r="S863" s="61"/>
    </row>
    <row r="864" spans="4:19" x14ac:dyDescent="0.25">
      <c r="D864" s="48"/>
      <c r="Q864" s="62"/>
      <c r="R864" s="61"/>
      <c r="S864" s="61"/>
    </row>
    <row r="865" spans="4:19" x14ac:dyDescent="0.25">
      <c r="D865" s="48"/>
      <c r="Q865" s="62"/>
      <c r="R865" s="61"/>
      <c r="S865" s="61"/>
    </row>
    <row r="866" spans="4:19" x14ac:dyDescent="0.25">
      <c r="D866" s="48"/>
      <c r="Q866" s="62"/>
      <c r="R866" s="61"/>
      <c r="S866" s="61"/>
    </row>
    <row r="867" spans="4:19" x14ac:dyDescent="0.25">
      <c r="D867" s="48"/>
      <c r="Q867" s="62"/>
      <c r="R867" s="61"/>
      <c r="S867" s="61"/>
    </row>
    <row r="868" spans="4:19" x14ac:dyDescent="0.25">
      <c r="D868" s="48"/>
      <c r="Q868" s="62"/>
      <c r="R868" s="61"/>
      <c r="S868" s="61"/>
    </row>
    <row r="869" spans="4:19" x14ac:dyDescent="0.25">
      <c r="D869" s="48"/>
      <c r="Q869" s="62"/>
      <c r="R869" s="61"/>
      <c r="S869" s="61"/>
    </row>
    <row r="870" spans="4:19" x14ac:dyDescent="0.25">
      <c r="D870" s="48"/>
      <c r="Q870" s="62"/>
      <c r="R870" s="61"/>
      <c r="S870" s="61"/>
    </row>
    <row r="871" spans="4:19" x14ac:dyDescent="0.25">
      <c r="D871" s="48"/>
      <c r="Q871" s="62"/>
      <c r="R871" s="61"/>
      <c r="S871" s="61"/>
    </row>
    <row r="872" spans="4:19" x14ac:dyDescent="0.25">
      <c r="D872" s="48"/>
      <c r="Q872" s="62"/>
      <c r="R872" s="61"/>
      <c r="S872" s="61"/>
    </row>
    <row r="873" spans="4:19" x14ac:dyDescent="0.25">
      <c r="D873" s="48"/>
      <c r="Q873" s="62"/>
      <c r="R873" s="61"/>
      <c r="S873" s="61"/>
    </row>
    <row r="874" spans="4:19" x14ac:dyDescent="0.25">
      <c r="D874" s="48"/>
      <c r="Q874" s="62"/>
      <c r="R874" s="61"/>
      <c r="S874" s="61"/>
    </row>
    <row r="875" spans="4:19" x14ac:dyDescent="0.25">
      <c r="D875" s="48"/>
      <c r="Q875" s="62"/>
      <c r="R875" s="61"/>
      <c r="S875" s="61"/>
    </row>
    <row r="876" spans="4:19" x14ac:dyDescent="0.25">
      <c r="D876" s="48"/>
      <c r="Q876" s="62"/>
      <c r="R876" s="61"/>
      <c r="S876" s="61"/>
    </row>
    <row r="877" spans="4:19" x14ac:dyDescent="0.25">
      <c r="D877" s="48"/>
      <c r="Q877" s="62"/>
      <c r="R877" s="61"/>
      <c r="S877" s="61"/>
    </row>
    <row r="878" spans="4:19" x14ac:dyDescent="0.25">
      <c r="D878" s="48"/>
      <c r="Q878" s="62"/>
      <c r="R878" s="61"/>
      <c r="S878" s="61"/>
    </row>
    <row r="879" spans="4:19" x14ac:dyDescent="0.25">
      <c r="D879" s="48"/>
      <c r="Q879" s="62"/>
      <c r="R879" s="61"/>
      <c r="S879" s="61"/>
    </row>
    <row r="880" spans="4:19" x14ac:dyDescent="0.25">
      <c r="D880" s="48"/>
      <c r="Q880" s="62"/>
      <c r="R880" s="61"/>
      <c r="S880" s="61"/>
    </row>
    <row r="881" spans="4:19" x14ac:dyDescent="0.25">
      <c r="D881" s="48"/>
      <c r="Q881" s="62"/>
      <c r="R881" s="61"/>
      <c r="S881" s="61"/>
    </row>
    <row r="882" spans="4:19" x14ac:dyDescent="0.25">
      <c r="D882" s="48"/>
      <c r="Q882" s="62"/>
      <c r="R882" s="61"/>
      <c r="S882" s="61"/>
    </row>
    <row r="883" spans="4:19" x14ac:dyDescent="0.25">
      <c r="D883" s="48"/>
      <c r="Q883" s="62"/>
      <c r="R883" s="61"/>
      <c r="S883" s="61"/>
    </row>
    <row r="884" spans="4:19" x14ac:dyDescent="0.25">
      <c r="D884" s="48"/>
      <c r="Q884" s="62"/>
      <c r="R884" s="61"/>
      <c r="S884" s="61"/>
    </row>
    <row r="885" spans="4:19" x14ac:dyDescent="0.25">
      <c r="D885" s="48"/>
      <c r="Q885" s="62"/>
      <c r="R885" s="61"/>
      <c r="S885" s="61"/>
    </row>
    <row r="886" spans="4:19" x14ac:dyDescent="0.25">
      <c r="D886" s="48"/>
      <c r="Q886" s="62"/>
      <c r="R886" s="61"/>
      <c r="S886" s="61"/>
    </row>
    <row r="887" spans="4:19" x14ac:dyDescent="0.25">
      <c r="D887" s="48"/>
      <c r="Q887" s="62"/>
      <c r="R887" s="61"/>
      <c r="S887" s="61"/>
    </row>
    <row r="888" spans="4:19" x14ac:dyDescent="0.25">
      <c r="D888" s="48"/>
      <c r="Q888" s="62"/>
      <c r="R888" s="61"/>
      <c r="S888" s="61"/>
    </row>
    <row r="889" spans="4:19" x14ac:dyDescent="0.25">
      <c r="D889" s="48"/>
      <c r="Q889" s="62"/>
      <c r="R889" s="61"/>
      <c r="S889" s="61"/>
    </row>
    <row r="890" spans="4:19" x14ac:dyDescent="0.25">
      <c r="D890" s="48"/>
      <c r="Q890" s="62"/>
      <c r="R890" s="61"/>
      <c r="S890" s="61"/>
    </row>
    <row r="891" spans="4:19" x14ac:dyDescent="0.25">
      <c r="D891" s="48"/>
      <c r="Q891" s="62"/>
      <c r="R891" s="61"/>
      <c r="S891" s="61"/>
    </row>
    <row r="892" spans="4:19" x14ac:dyDescent="0.25">
      <c r="D892" s="48"/>
      <c r="Q892" s="62"/>
      <c r="R892" s="61"/>
      <c r="S892" s="61"/>
    </row>
    <row r="893" spans="4:19" x14ac:dyDescent="0.25">
      <c r="D893" s="48"/>
      <c r="Q893" s="62"/>
      <c r="R893" s="61"/>
      <c r="S893" s="61"/>
    </row>
    <row r="894" spans="4:19" x14ac:dyDescent="0.25">
      <c r="D894" s="48"/>
      <c r="Q894" s="62"/>
      <c r="R894" s="61"/>
      <c r="S894" s="61"/>
    </row>
    <row r="895" spans="4:19" x14ac:dyDescent="0.25">
      <c r="D895" s="48"/>
      <c r="Q895" s="62"/>
      <c r="R895" s="61"/>
      <c r="S895" s="61"/>
    </row>
    <row r="896" spans="4:19" x14ac:dyDescent="0.25">
      <c r="D896" s="48"/>
      <c r="Q896" s="62"/>
      <c r="R896" s="61"/>
      <c r="S896" s="61"/>
    </row>
    <row r="897" spans="4:19" x14ac:dyDescent="0.25">
      <c r="D897" s="48"/>
      <c r="Q897" s="62"/>
      <c r="R897" s="61"/>
      <c r="S897" s="61"/>
    </row>
    <row r="898" spans="4:19" x14ac:dyDescent="0.25">
      <c r="D898" s="48"/>
      <c r="Q898" s="62"/>
      <c r="R898" s="61"/>
      <c r="S898" s="61"/>
    </row>
    <row r="899" spans="4:19" x14ac:dyDescent="0.25">
      <c r="D899" s="48"/>
      <c r="Q899" s="62"/>
      <c r="R899" s="61"/>
      <c r="S899" s="61"/>
    </row>
    <row r="900" spans="4:19" x14ac:dyDescent="0.25">
      <c r="D900" s="48"/>
      <c r="Q900" s="62"/>
      <c r="R900" s="61"/>
      <c r="S900" s="61"/>
    </row>
    <row r="901" spans="4:19" x14ac:dyDescent="0.25">
      <c r="D901" s="48"/>
      <c r="Q901" s="62"/>
      <c r="R901" s="61"/>
      <c r="S901" s="61"/>
    </row>
    <row r="902" spans="4:19" x14ac:dyDescent="0.25">
      <c r="D902" s="48"/>
      <c r="Q902" s="62"/>
      <c r="R902" s="61"/>
      <c r="S902" s="61"/>
    </row>
  </sheetData>
  <mergeCells count="33">
    <mergeCell ref="A3:D3"/>
    <mergeCell ref="V4:W4"/>
    <mergeCell ref="V5:W5"/>
    <mergeCell ref="A6:A8"/>
    <mergeCell ref="B6:B8"/>
    <mergeCell ref="C6:C8"/>
    <mergeCell ref="D6:D8"/>
    <mergeCell ref="E6:E8"/>
    <mergeCell ref="F6:F8"/>
    <mergeCell ref="G6:G8"/>
    <mergeCell ref="H6:I8"/>
    <mergeCell ref="J6:J8"/>
    <mergeCell ref="K6:L8"/>
    <mergeCell ref="M6:N8"/>
    <mergeCell ref="O6:P8"/>
    <mergeCell ref="R6:W6"/>
    <mergeCell ref="X61:X63"/>
    <mergeCell ref="X64:X66"/>
    <mergeCell ref="X67:X69"/>
    <mergeCell ref="X52:X54"/>
    <mergeCell ref="X55:X57"/>
    <mergeCell ref="X58:X60"/>
    <mergeCell ref="X43:X45"/>
    <mergeCell ref="X46:X48"/>
    <mergeCell ref="X49:X51"/>
    <mergeCell ref="X40:X42"/>
    <mergeCell ref="R7:W7"/>
    <mergeCell ref="R8:S8"/>
    <mergeCell ref="AE16:AF16"/>
    <mergeCell ref="AG16:AH16"/>
    <mergeCell ref="AA6:AA8"/>
    <mergeCell ref="AB6:AB8"/>
    <mergeCell ref="Y6:Y8"/>
  </mergeCells>
  <phoneticPr fontId="44" type="noConversion"/>
  <conditionalFormatting sqref="AA4:AB4">
    <cfRule type="cellIs" dxfId="22" priority="28" operator="lessThan">
      <formula>0</formula>
    </cfRule>
    <cfRule type="cellIs" dxfId="21" priority="29" operator="greaterThan">
      <formula>0</formula>
    </cfRule>
  </conditionalFormatting>
  <conditionalFormatting sqref="Y4">
    <cfRule type="cellIs" dxfId="20" priority="26" operator="lessThan">
      <formula>0</formula>
    </cfRule>
    <cfRule type="cellIs" dxfId="19" priority="27" operator="greaterThan">
      <formula>0</formula>
    </cfRule>
  </conditionalFormatting>
  <conditionalFormatting sqref="AA13:AB13">
    <cfRule type="cellIs" dxfId="18" priority="3" operator="lessThan">
      <formula>0</formula>
    </cfRule>
    <cfRule type="cellIs" dxfId="17" priority="4" operator="greaterThan">
      <formula>0</formula>
    </cfRule>
  </conditionalFormatting>
  <conditionalFormatting sqref="AA10:AB12">
    <cfRule type="cellIs" dxfId="16" priority="7" operator="lessThan">
      <formula>0</formula>
    </cfRule>
    <cfRule type="cellIs" dxfId="15" priority="8" operator="greaterThan">
      <formula>0</formula>
    </cfRule>
  </conditionalFormatting>
  <conditionalFormatting sqref="S4:U5 T1:W3">
    <cfRule type="cellIs" dxfId="14" priority="2" stopIfTrue="1" operator="lessThan">
      <formula>0</formula>
    </cfRule>
  </conditionalFormatting>
  <conditionalFormatting sqref="S6:W6 T8:W8">
    <cfRule type="cellIs" dxfId="0" priority="1" stopIfTrue="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005"/>
  <sheetViews>
    <sheetView showGridLines="0" topLeftCell="V1" zoomScale="80" zoomScaleNormal="80" workbookViewId="0">
      <pane ySplit="14" topLeftCell="A15" activePane="bottomLeft" state="frozen"/>
      <selection pane="bottomLeft" activeCell="AL17" sqref="AL17:AM21"/>
    </sheetView>
  </sheetViews>
  <sheetFormatPr baseColWidth="10" defaultColWidth="9.140625" defaultRowHeight="15" x14ac:dyDescent="0.25"/>
  <cols>
    <col min="1" max="1" width="13.28515625" style="123" customWidth="1"/>
    <col min="2" max="2" width="11.5703125" style="123" bestFit="1" customWidth="1"/>
    <col min="3" max="3" width="9.28515625" style="123" bestFit="1" customWidth="1"/>
    <col min="4" max="4" width="13.42578125" style="237" bestFit="1" customWidth="1"/>
    <col min="5" max="5" width="11.5703125" style="144" bestFit="1" customWidth="1"/>
    <col min="6" max="6" width="11.7109375" style="144" bestFit="1" customWidth="1"/>
    <col min="7" max="7" width="11.42578125" style="247" bestFit="1" customWidth="1"/>
    <col min="8" max="8" width="9.42578125" style="123" bestFit="1" customWidth="1"/>
    <col min="9" max="9" width="9" style="123" customWidth="1"/>
    <col min="10" max="10" width="4.5703125" style="123" bestFit="1" customWidth="1"/>
    <col min="11" max="11" width="15.7109375" style="145" bestFit="1" customWidth="1"/>
    <col min="12" max="12" width="9.42578125" style="123" bestFit="1" customWidth="1"/>
    <col min="13" max="13" width="11.5703125" style="123" bestFit="1" customWidth="1"/>
    <col min="14" max="14" width="5.140625" style="123" bestFit="1" customWidth="1"/>
    <col min="15" max="15" width="16.7109375" style="145" bestFit="1" customWidth="1"/>
    <col min="16" max="16" width="11.5703125" style="145" customWidth="1"/>
    <col min="17" max="17" width="8.5703125" style="123" bestFit="1" customWidth="1"/>
    <col min="18" max="18" width="15.7109375" style="238" bestFit="1" customWidth="1"/>
    <col min="19" max="19" width="7.85546875" style="238" customWidth="1"/>
    <col min="20" max="20" width="8.42578125" style="239" customWidth="1"/>
    <col min="21" max="21" width="4.28515625" style="239" bestFit="1" customWidth="1"/>
    <col min="22" max="22" width="1.7109375" style="123" customWidth="1"/>
    <col min="23" max="23" width="10.7109375" style="146" bestFit="1" customWidth="1"/>
    <col min="24" max="24" width="13.7109375" style="146" bestFit="1" customWidth="1"/>
    <col min="25" max="27" width="14.28515625" style="145" bestFit="1" customWidth="1"/>
    <col min="28" max="28" width="13.85546875" style="145" bestFit="1" customWidth="1"/>
    <col min="29" max="29" width="15.42578125" style="310" customWidth="1"/>
    <col min="30" max="30" width="32" style="123" customWidth="1"/>
    <col min="31" max="31" width="2.85546875" style="48" customWidth="1"/>
    <col min="32" max="33" width="14.7109375" style="48" customWidth="1"/>
    <col min="34" max="34" width="6.28515625" style="48" customWidth="1"/>
    <col min="35" max="35" width="15.7109375" style="25" bestFit="1" customWidth="1"/>
    <col min="36" max="36" width="11.85546875" style="25" bestFit="1" customWidth="1"/>
    <col min="37" max="37" width="13" style="25" customWidth="1"/>
    <col min="38" max="38" width="12.85546875" style="25" bestFit="1" customWidth="1"/>
    <col min="39" max="39" width="18" style="25" bestFit="1" customWidth="1"/>
    <col min="40" max="40" width="21" style="25" bestFit="1" customWidth="1"/>
    <col min="41" max="41" width="9.28515625" style="25" bestFit="1" customWidth="1"/>
    <col min="42" max="42" width="12.7109375" style="48" bestFit="1" customWidth="1"/>
    <col min="43" max="60" width="9.140625" style="48"/>
    <col min="61" max="16384" width="9.140625" style="123"/>
  </cols>
  <sheetData>
    <row r="1" spans="1:60" s="106" customFormat="1" ht="30.75" thickBot="1" x14ac:dyDescent="0.45">
      <c r="A1" s="99" t="s">
        <v>20</v>
      </c>
      <c r="B1" s="100"/>
      <c r="C1" s="100"/>
      <c r="D1" s="101"/>
      <c r="E1" s="102"/>
      <c r="F1" s="102"/>
      <c r="G1" s="240"/>
      <c r="H1" s="100"/>
      <c r="I1" s="100"/>
      <c r="J1" s="100"/>
      <c r="K1" s="103"/>
      <c r="L1" s="100"/>
      <c r="M1" s="100"/>
      <c r="N1" s="100"/>
      <c r="O1" s="103"/>
      <c r="P1" s="103"/>
      <c r="Q1" s="100"/>
      <c r="R1" s="104"/>
      <c r="S1" s="104"/>
      <c r="T1" s="221"/>
      <c r="U1" s="221"/>
      <c r="V1" s="222"/>
      <c r="W1" s="223"/>
      <c r="X1" s="223"/>
      <c r="Y1" s="105"/>
      <c r="Z1" s="105"/>
      <c r="AA1" s="105"/>
      <c r="AB1" s="105"/>
      <c r="AC1" s="308" t="s">
        <v>59</v>
      </c>
      <c r="AE1" s="45"/>
      <c r="AF1" s="45"/>
      <c r="AG1" s="45"/>
      <c r="AH1" s="45"/>
      <c r="AI1" s="29"/>
      <c r="AJ1" s="29"/>
      <c r="AK1" s="29"/>
      <c r="AL1" s="29"/>
      <c r="AM1" s="29"/>
      <c r="AN1" s="29"/>
      <c r="AO1" s="29"/>
      <c r="AP1" s="45"/>
      <c r="AQ1" s="45"/>
      <c r="AR1" s="45"/>
      <c r="AS1" s="45"/>
      <c r="AT1" s="45"/>
      <c r="AU1" s="45"/>
      <c r="AV1" s="45"/>
      <c r="AW1" s="45"/>
      <c r="AX1" s="45"/>
      <c r="AY1" s="45"/>
      <c r="AZ1" s="45"/>
      <c r="BA1" s="45"/>
      <c r="BB1" s="45"/>
      <c r="BC1" s="45"/>
      <c r="BD1" s="45"/>
      <c r="BE1" s="45"/>
      <c r="BF1" s="45"/>
      <c r="BG1" s="45"/>
      <c r="BH1" s="45"/>
    </row>
    <row r="2" spans="1:60" s="115" customFormat="1" ht="24" thickBot="1" x14ac:dyDescent="0.4">
      <c r="A2" s="155" t="s">
        <v>171</v>
      </c>
      <c r="B2" s="155">
        <v>42916</v>
      </c>
      <c r="C2" s="155"/>
      <c r="D2" s="108"/>
      <c r="E2" s="109"/>
      <c r="F2" s="109"/>
      <c r="G2" s="241"/>
      <c r="H2" s="110"/>
      <c r="I2" s="110"/>
      <c r="J2" s="110"/>
      <c r="K2" s="111"/>
      <c r="L2" s="110"/>
      <c r="M2" s="110"/>
      <c r="N2" s="110"/>
      <c r="O2" s="111"/>
      <c r="P2" s="111"/>
      <c r="Q2" s="110"/>
      <c r="R2" s="112"/>
      <c r="S2" s="112"/>
      <c r="T2" s="224"/>
      <c r="U2" s="224"/>
      <c r="V2" s="113"/>
      <c r="W2" s="225"/>
      <c r="X2" s="225"/>
      <c r="Y2" s="114"/>
      <c r="Z2" s="114"/>
      <c r="AA2" s="114"/>
      <c r="AB2" s="114"/>
      <c r="AC2" s="309"/>
      <c r="AE2" s="45"/>
      <c r="AF2" s="83" t="s">
        <v>46</v>
      </c>
      <c r="AG2" s="84" t="s">
        <v>47</v>
      </c>
      <c r="AH2" s="46"/>
      <c r="AI2" s="29"/>
      <c r="AJ2" s="29"/>
      <c r="AK2" s="29"/>
      <c r="AL2" s="29"/>
      <c r="AM2" s="29"/>
      <c r="AN2" s="29"/>
      <c r="AO2" s="29"/>
      <c r="AP2" s="46"/>
      <c r="AQ2" s="46"/>
      <c r="AR2" s="46"/>
      <c r="AS2" s="46"/>
      <c r="AT2" s="46"/>
      <c r="AU2" s="46"/>
      <c r="AV2" s="46"/>
      <c r="AW2" s="46"/>
      <c r="AX2" s="46"/>
      <c r="AY2" s="46"/>
      <c r="AZ2" s="46"/>
      <c r="BA2" s="46"/>
      <c r="BB2" s="46"/>
      <c r="BC2" s="46"/>
      <c r="BD2" s="46"/>
      <c r="BE2" s="46"/>
      <c r="BF2" s="46"/>
      <c r="BG2" s="46"/>
      <c r="BH2" s="46"/>
    </row>
    <row r="3" spans="1:60" s="115" customFormat="1" ht="13.5" customHeight="1" thickBot="1" x14ac:dyDescent="0.3">
      <c r="A3" s="155" t="s">
        <v>170</v>
      </c>
      <c r="B3" s="116"/>
      <c r="C3" s="116"/>
      <c r="D3" s="117"/>
      <c r="E3" s="109"/>
      <c r="F3" s="109"/>
      <c r="G3" s="241"/>
      <c r="H3" s="110"/>
      <c r="I3" s="110"/>
      <c r="J3" s="110"/>
      <c r="K3" s="111"/>
      <c r="L3" s="110"/>
      <c r="M3" s="110"/>
      <c r="N3" s="110"/>
      <c r="O3" s="111"/>
      <c r="P3" s="111"/>
      <c r="Q3" s="110"/>
      <c r="R3" s="112"/>
      <c r="S3" s="112"/>
      <c r="T3" s="224"/>
      <c r="U3" s="224"/>
      <c r="V3" s="113"/>
      <c r="W3" s="225"/>
      <c r="X3" s="225"/>
      <c r="Y3" s="114"/>
      <c r="Z3" s="114"/>
      <c r="AA3" s="114"/>
      <c r="AB3" s="114"/>
      <c r="AC3" s="309"/>
      <c r="AD3" s="116"/>
      <c r="AE3" s="46"/>
      <c r="AF3" s="46"/>
      <c r="AG3" s="46"/>
      <c r="AH3" s="46"/>
      <c r="AI3" s="46"/>
      <c r="AJ3" s="29"/>
      <c r="AK3" s="29"/>
      <c r="AL3" s="29"/>
      <c r="AM3" s="29"/>
      <c r="AN3" s="29"/>
      <c r="AO3" s="29"/>
      <c r="AP3" s="46"/>
      <c r="AQ3" s="46"/>
      <c r="AR3" s="46"/>
      <c r="AS3" s="46"/>
      <c r="AT3" s="46"/>
      <c r="AU3" s="46"/>
      <c r="AV3" s="46"/>
      <c r="AW3" s="46"/>
      <c r="AX3" s="46"/>
      <c r="AY3" s="46"/>
      <c r="AZ3" s="46"/>
      <c r="BA3" s="46"/>
      <c r="BB3" s="46"/>
      <c r="BC3" s="46"/>
      <c r="BD3" s="46"/>
      <c r="BE3" s="46"/>
      <c r="BF3" s="46"/>
      <c r="BG3" s="46"/>
      <c r="BH3" s="46"/>
    </row>
    <row r="4" spans="1:60" s="115" customFormat="1" ht="24" thickBot="1" x14ac:dyDescent="0.4">
      <c r="A4" s="155"/>
      <c r="B4" s="116"/>
      <c r="C4" s="116"/>
      <c r="D4" s="117"/>
      <c r="E4" s="109"/>
      <c r="F4" s="109"/>
      <c r="G4" s="241"/>
      <c r="H4" s="110"/>
      <c r="I4" s="110"/>
      <c r="J4" s="110"/>
      <c r="K4" s="111"/>
      <c r="L4" s="110"/>
      <c r="M4" s="110"/>
      <c r="N4" s="110"/>
      <c r="O4" s="111"/>
      <c r="P4" s="111"/>
      <c r="Q4" s="110"/>
      <c r="R4" s="112"/>
      <c r="S4" s="112"/>
      <c r="T4" s="224"/>
      <c r="U4" s="224"/>
      <c r="V4" s="113"/>
      <c r="W4" s="225"/>
      <c r="X4" s="225"/>
      <c r="Y4" s="114"/>
      <c r="Z4" s="114"/>
      <c r="AA4" s="114"/>
      <c r="AB4" s="114"/>
      <c r="AC4" s="309"/>
      <c r="AD4" s="79" t="s">
        <v>75</v>
      </c>
      <c r="AE4" s="45"/>
      <c r="AF4" s="87">
        <f>SUM(AF6:AF10)</f>
        <v>-96664.112073043201</v>
      </c>
      <c r="AG4" s="88">
        <f>SUM(AG6:AG10)</f>
        <v>128919.86401178123</v>
      </c>
      <c r="AH4" s="46"/>
      <c r="AI4" s="86"/>
      <c r="AJ4" s="29"/>
      <c r="AK4" s="29"/>
      <c r="AL4" s="29"/>
      <c r="AM4" s="29"/>
      <c r="AN4" s="29"/>
      <c r="AO4" s="29"/>
      <c r="AP4" s="46"/>
      <c r="AQ4" s="46"/>
      <c r="AR4" s="46"/>
      <c r="AS4" s="46"/>
      <c r="AT4" s="46"/>
      <c r="AU4" s="46"/>
      <c r="AV4" s="46"/>
      <c r="AW4" s="46"/>
      <c r="AX4" s="46"/>
      <c r="AY4" s="46"/>
      <c r="AZ4" s="46"/>
      <c r="BA4" s="46"/>
      <c r="BB4" s="46"/>
      <c r="BC4" s="46"/>
      <c r="BD4" s="46"/>
      <c r="BE4" s="46"/>
      <c r="BF4" s="46"/>
      <c r="BG4" s="46"/>
      <c r="BH4" s="46"/>
    </row>
    <row r="5" spans="1:60" s="115" customFormat="1" ht="5.25" customHeight="1" thickBot="1" x14ac:dyDescent="0.4">
      <c r="A5" s="155"/>
      <c r="B5" s="116"/>
      <c r="C5" s="116"/>
      <c r="D5" s="117"/>
      <c r="E5" s="109"/>
      <c r="F5" s="109"/>
      <c r="G5" s="241"/>
      <c r="H5" s="110"/>
      <c r="I5" s="110"/>
      <c r="J5" s="110"/>
      <c r="K5" s="111"/>
      <c r="L5" s="110"/>
      <c r="M5" s="110"/>
      <c r="N5" s="110"/>
      <c r="O5" s="111"/>
      <c r="P5" s="111"/>
      <c r="Q5" s="110"/>
      <c r="R5" s="112"/>
      <c r="S5" s="112"/>
      <c r="T5" s="224"/>
      <c r="U5" s="224"/>
      <c r="V5" s="113"/>
      <c r="W5" s="225"/>
      <c r="X5" s="225"/>
      <c r="Y5" s="114"/>
      <c r="Z5" s="114"/>
      <c r="AA5" s="114"/>
      <c r="AB5" s="114"/>
      <c r="AC5" s="309"/>
      <c r="AD5" s="46"/>
      <c r="AE5" s="45"/>
      <c r="AF5" s="89"/>
      <c r="AG5" s="89"/>
      <c r="AH5" s="46"/>
      <c r="AI5" s="29"/>
      <c r="AJ5" s="29"/>
      <c r="AK5" s="29"/>
      <c r="AL5" s="29"/>
      <c r="AM5" s="29"/>
      <c r="AN5" s="29"/>
      <c r="AO5" s="29"/>
      <c r="AP5" s="46"/>
      <c r="AQ5" s="46"/>
      <c r="AR5" s="46"/>
      <c r="AS5" s="46"/>
      <c r="AT5" s="46"/>
      <c r="AU5" s="46"/>
      <c r="AV5" s="46"/>
      <c r="AW5" s="46"/>
      <c r="AX5" s="46"/>
      <c r="AY5" s="46"/>
      <c r="AZ5" s="46"/>
      <c r="BA5" s="46"/>
      <c r="BB5" s="46"/>
      <c r="BC5" s="46"/>
      <c r="BD5" s="46"/>
      <c r="BE5" s="46"/>
      <c r="BF5" s="46"/>
      <c r="BG5" s="46"/>
      <c r="BH5" s="46"/>
    </row>
    <row r="6" spans="1:60" s="115" customFormat="1" ht="23.25" x14ac:dyDescent="0.35">
      <c r="A6" s="155"/>
      <c r="B6" s="116"/>
      <c r="C6" s="116"/>
      <c r="D6" s="117"/>
      <c r="E6" s="109"/>
      <c r="F6" s="109"/>
      <c r="G6" s="241"/>
      <c r="H6" s="110"/>
      <c r="I6" s="110"/>
      <c r="J6" s="110"/>
      <c r="K6" s="111"/>
      <c r="L6" s="110"/>
      <c r="M6" s="110"/>
      <c r="N6" s="110"/>
      <c r="O6" s="111"/>
      <c r="P6" s="111"/>
      <c r="Q6" s="110"/>
      <c r="R6" s="112"/>
      <c r="S6" s="112"/>
      <c r="T6" s="224"/>
      <c r="U6" s="224"/>
      <c r="V6" s="113"/>
      <c r="W6" s="225"/>
      <c r="X6" s="225"/>
      <c r="Y6" s="114"/>
      <c r="Z6" s="114"/>
      <c r="AA6" s="114"/>
      <c r="AB6" s="114"/>
      <c r="AC6" s="309"/>
      <c r="AD6" s="80" t="s">
        <v>24</v>
      </c>
      <c r="AE6" s="45"/>
      <c r="AF6" s="90">
        <f>SUMIF($Q$15:$Q$484,$AD$6,$AF$15:$AF$484)</f>
        <v>-482.36557375436701</v>
      </c>
      <c r="AG6" s="91">
        <f>SUMIF($Q$15:$Q$484,$AD$6,$AG$15:$AG$484)</f>
        <v>0</v>
      </c>
      <c r="AH6" s="46"/>
      <c r="AI6" s="29"/>
      <c r="AJ6" s="29"/>
      <c r="AK6" s="29"/>
      <c r="AL6" s="29"/>
      <c r="AM6" s="29"/>
      <c r="AN6" s="29"/>
      <c r="AO6" s="29"/>
      <c r="AP6" s="46"/>
      <c r="AQ6" s="46"/>
      <c r="AR6" s="46"/>
      <c r="AS6" s="46"/>
      <c r="AT6" s="46"/>
      <c r="AU6" s="46"/>
      <c r="AV6" s="46"/>
      <c r="AW6" s="46"/>
      <c r="AX6" s="46"/>
      <c r="AY6" s="46"/>
      <c r="AZ6" s="46"/>
      <c r="BA6" s="46"/>
      <c r="BB6" s="46"/>
      <c r="BC6" s="46"/>
      <c r="BD6" s="46"/>
      <c r="BE6" s="46"/>
      <c r="BF6" s="46"/>
      <c r="BG6" s="46"/>
      <c r="BH6" s="46"/>
    </row>
    <row r="7" spans="1:60" s="115" customFormat="1" ht="23.25" x14ac:dyDescent="0.35">
      <c r="A7" s="155"/>
      <c r="B7" s="116"/>
      <c r="C7" s="116"/>
      <c r="D7" s="117"/>
      <c r="E7" s="109"/>
      <c r="F7" s="109"/>
      <c r="G7" s="241"/>
      <c r="H7" s="110"/>
      <c r="I7" s="110"/>
      <c r="J7" s="110"/>
      <c r="K7" s="111"/>
      <c r="L7" s="110"/>
      <c r="M7" s="110"/>
      <c r="N7" s="110"/>
      <c r="O7" s="111"/>
      <c r="P7" s="111"/>
      <c r="Q7" s="110"/>
      <c r="R7" s="112"/>
      <c r="S7" s="112"/>
      <c r="T7" s="224"/>
      <c r="U7" s="224"/>
      <c r="V7" s="113"/>
      <c r="W7" s="225"/>
      <c r="X7" s="225"/>
      <c r="Y7" s="114"/>
      <c r="Z7" s="114"/>
      <c r="AA7" s="114"/>
      <c r="AB7" s="114"/>
      <c r="AC7" s="309"/>
      <c r="AD7" s="81" t="s">
        <v>74</v>
      </c>
      <c r="AE7" s="45"/>
      <c r="AF7" s="92">
        <f>SUMIF($Q$15:$Q$484,$AD$7,$AF$15:$AF$484)</f>
        <v>0</v>
      </c>
      <c r="AG7" s="93">
        <f>SUMIF($Q$15:$Q$484,$AD$7,$AG$15:$AG$484)</f>
        <v>0</v>
      </c>
      <c r="AH7" s="46"/>
      <c r="AI7" s="29"/>
      <c r="AJ7" s="29"/>
      <c r="AK7" s="29"/>
      <c r="AL7" s="29"/>
      <c r="AM7" s="29"/>
      <c r="AN7" s="29"/>
      <c r="AO7" s="29"/>
      <c r="AP7" s="46"/>
      <c r="AQ7" s="46"/>
      <c r="AR7" s="46"/>
      <c r="AS7" s="46"/>
      <c r="AT7" s="46"/>
      <c r="AU7" s="46"/>
      <c r="AV7" s="46"/>
      <c r="AW7" s="46"/>
      <c r="AX7" s="46"/>
      <c r="AY7" s="46"/>
      <c r="AZ7" s="46"/>
      <c r="BA7" s="46"/>
      <c r="BB7" s="46"/>
      <c r="BC7" s="46"/>
      <c r="BD7" s="46"/>
      <c r="BE7" s="46"/>
      <c r="BF7" s="46"/>
      <c r="BG7" s="46"/>
      <c r="BH7" s="46"/>
    </row>
    <row r="8" spans="1:60" s="115" customFormat="1" ht="23.25" x14ac:dyDescent="0.35">
      <c r="A8" s="155"/>
      <c r="B8" s="116"/>
      <c r="C8" s="116"/>
      <c r="D8" s="117"/>
      <c r="E8" s="109"/>
      <c r="F8" s="109"/>
      <c r="G8" s="241"/>
      <c r="H8" s="110"/>
      <c r="I8" s="110"/>
      <c r="J8" s="110"/>
      <c r="K8" s="111"/>
      <c r="L8" s="110"/>
      <c r="M8" s="110"/>
      <c r="N8" s="110"/>
      <c r="O8" s="111"/>
      <c r="P8" s="111"/>
      <c r="Q8" s="110"/>
      <c r="R8" s="112"/>
      <c r="S8" s="112"/>
      <c r="T8" s="224"/>
      <c r="U8" s="224"/>
      <c r="V8" s="113"/>
      <c r="W8" s="225"/>
      <c r="X8" s="225"/>
      <c r="Y8" s="114"/>
      <c r="Z8" s="114"/>
      <c r="AA8" s="114"/>
      <c r="AB8" s="114"/>
      <c r="AC8" s="309"/>
      <c r="AD8" s="81" t="s">
        <v>27</v>
      </c>
      <c r="AE8" s="45"/>
      <c r="AF8" s="92">
        <f>SUMIF($Q$15:$Q$484,$AD$8,$AF$15:$AF$484)</f>
        <v>-95622.09501056053</v>
      </c>
      <c r="AG8" s="93">
        <f>SUMIF($Q$15:$Q$484,$AD$8,$AG$15:$AG$484)</f>
        <v>128606.48295425641</v>
      </c>
      <c r="AH8" s="46"/>
      <c r="AI8" s="29"/>
      <c r="AJ8" s="29"/>
      <c r="AK8" s="29"/>
      <c r="AL8" s="29"/>
      <c r="AM8" s="29"/>
      <c r="AN8" s="29"/>
      <c r="AO8" s="29"/>
      <c r="AP8" s="46"/>
      <c r="AQ8" s="46"/>
      <c r="AR8" s="46"/>
      <c r="AS8" s="46"/>
      <c r="AT8" s="46"/>
      <c r="AU8" s="46"/>
      <c r="AV8" s="46"/>
      <c r="AW8" s="46"/>
      <c r="AX8" s="46"/>
      <c r="AY8" s="46"/>
      <c r="AZ8" s="46"/>
      <c r="BA8" s="46"/>
      <c r="BB8" s="46"/>
      <c r="BC8" s="46"/>
      <c r="BD8" s="46"/>
      <c r="BE8" s="46"/>
      <c r="BF8" s="46"/>
      <c r="BG8" s="46"/>
      <c r="BH8" s="46"/>
    </row>
    <row r="9" spans="1:60" s="115" customFormat="1" ht="23.25" x14ac:dyDescent="0.35">
      <c r="A9" s="155"/>
      <c r="B9" s="116"/>
      <c r="C9" s="116"/>
      <c r="D9" s="117"/>
      <c r="E9" s="109"/>
      <c r="F9" s="109"/>
      <c r="G9" s="241"/>
      <c r="H9" s="110"/>
      <c r="I9" s="110"/>
      <c r="J9" s="110"/>
      <c r="K9" s="111"/>
      <c r="L9" s="110"/>
      <c r="M9" s="110"/>
      <c r="N9" s="110"/>
      <c r="O9" s="111"/>
      <c r="P9" s="111"/>
      <c r="Q9" s="110"/>
      <c r="R9" s="112"/>
      <c r="S9" s="112"/>
      <c r="T9" s="224"/>
      <c r="U9" s="224"/>
      <c r="V9" s="113"/>
      <c r="W9" s="225"/>
      <c r="X9" s="225"/>
      <c r="Y9" s="114"/>
      <c r="Z9" s="114"/>
      <c r="AA9" s="114"/>
      <c r="AB9" s="114"/>
      <c r="AC9" s="309"/>
      <c r="AD9" s="81" t="s">
        <v>31</v>
      </c>
      <c r="AE9" s="45"/>
      <c r="AF9" s="92">
        <f>SUMIF($Q$15:$Q$484,$AD$9,$AF$15:$AF$484)</f>
        <v>-486.16539465884665</v>
      </c>
      <c r="AG9" s="93">
        <f>SUMIF($Q$15:$Q$484,$AD$9,$AG$15:$AG$484)</f>
        <v>5.1329146526520537</v>
      </c>
      <c r="AH9" s="46"/>
      <c r="AI9" s="29"/>
      <c r="AJ9" s="29"/>
      <c r="AK9" s="29"/>
      <c r="AL9" s="29"/>
      <c r="AM9" s="29"/>
      <c r="AN9" s="29"/>
      <c r="AO9" s="29"/>
      <c r="AP9" s="46"/>
      <c r="AQ9" s="46"/>
      <c r="AR9" s="46"/>
      <c r="AS9" s="46"/>
      <c r="AT9" s="46"/>
      <c r="AU9" s="46"/>
      <c r="AV9" s="46"/>
      <c r="AW9" s="46"/>
      <c r="AX9" s="46"/>
      <c r="AY9" s="46"/>
      <c r="AZ9" s="46"/>
      <c r="BA9" s="46"/>
      <c r="BB9" s="46"/>
      <c r="BC9" s="46"/>
      <c r="BD9" s="46"/>
      <c r="BE9" s="46"/>
      <c r="BF9" s="46"/>
      <c r="BG9" s="46"/>
      <c r="BH9" s="46"/>
    </row>
    <row r="10" spans="1:60" s="115" customFormat="1" ht="24" thickBot="1" x14ac:dyDescent="0.4">
      <c r="B10" s="178"/>
      <c r="C10" s="178"/>
      <c r="D10" s="117"/>
      <c r="E10" s="109"/>
      <c r="F10" s="109"/>
      <c r="G10" s="241"/>
      <c r="H10" s="110"/>
      <c r="I10" s="110"/>
      <c r="J10" s="110"/>
      <c r="K10" s="111"/>
      <c r="L10" s="110"/>
      <c r="M10" s="110"/>
      <c r="N10" s="110"/>
      <c r="O10" s="111"/>
      <c r="P10" s="111"/>
      <c r="Q10" s="110"/>
      <c r="R10" s="112"/>
      <c r="S10" s="112"/>
      <c r="T10" s="224"/>
      <c r="U10" s="224"/>
      <c r="V10" s="113"/>
      <c r="W10" s="225"/>
      <c r="X10" s="225"/>
      <c r="Y10" s="114"/>
      <c r="Z10" s="114"/>
      <c r="AA10" s="114"/>
      <c r="AB10" s="114"/>
      <c r="AC10" s="309"/>
      <c r="AD10" s="82" t="s">
        <v>131</v>
      </c>
      <c r="AE10" s="45"/>
      <c r="AF10" s="94">
        <f>SUMIF($Q$15:$Q$484,$AD$10,$AF$15:$AF$484)</f>
        <v>-73.486094069442458</v>
      </c>
      <c r="AG10" s="95">
        <f>SUMIF($Q$15:$Q$484,$AD$10,$AG$15:$AG$484)</f>
        <v>308.24814287217202</v>
      </c>
      <c r="AH10" s="46"/>
      <c r="AI10" s="29"/>
      <c r="AJ10" s="29"/>
      <c r="AK10" s="29"/>
      <c r="AL10" s="29"/>
      <c r="AM10" s="29"/>
      <c r="AN10" s="29"/>
      <c r="AO10" s="29"/>
      <c r="AP10" s="46"/>
      <c r="AQ10" s="46"/>
      <c r="AR10" s="46"/>
      <c r="AS10" s="46"/>
      <c r="AT10" s="46"/>
      <c r="AU10" s="46"/>
      <c r="AV10" s="46"/>
      <c r="AW10" s="46"/>
      <c r="AX10" s="46"/>
      <c r="AY10" s="46"/>
      <c r="AZ10" s="46"/>
      <c r="BA10" s="46"/>
      <c r="BB10" s="46"/>
      <c r="BC10" s="46"/>
      <c r="BD10" s="46"/>
      <c r="BE10" s="46"/>
      <c r="BF10" s="46"/>
      <c r="BG10" s="46"/>
      <c r="BH10" s="46"/>
    </row>
    <row r="11" spans="1:60" s="115" customFormat="1" ht="5.25" customHeight="1" x14ac:dyDescent="0.35">
      <c r="B11" s="178"/>
      <c r="C11" s="178"/>
      <c r="D11" s="117"/>
      <c r="E11" s="109"/>
      <c r="F11" s="109"/>
      <c r="G11" s="241"/>
      <c r="H11" s="110"/>
      <c r="I11" s="110"/>
      <c r="J11" s="110"/>
      <c r="K11" s="111"/>
      <c r="L11" s="110"/>
      <c r="M11" s="110"/>
      <c r="N11" s="110"/>
      <c r="O11" s="111"/>
      <c r="P11" s="111"/>
      <c r="Q11" s="110"/>
      <c r="R11" s="112"/>
      <c r="S11" s="112"/>
      <c r="T11" s="224"/>
      <c r="U11" s="224"/>
      <c r="V11" s="113"/>
      <c r="W11" s="225"/>
      <c r="X11" s="225"/>
      <c r="Y11" s="226"/>
      <c r="Z11" s="226"/>
      <c r="AA11" s="114"/>
      <c r="AB11" s="114"/>
      <c r="AC11" s="309"/>
      <c r="AD11" s="178"/>
      <c r="AE11" s="45"/>
      <c r="AF11" s="46"/>
      <c r="AG11" s="46"/>
      <c r="AH11" s="46"/>
      <c r="AI11" s="29"/>
      <c r="AJ11" s="29"/>
      <c r="AK11" s="29"/>
      <c r="AL11" s="29"/>
      <c r="AM11" s="29"/>
      <c r="AN11" s="29"/>
      <c r="AO11" s="29"/>
      <c r="AP11" s="46"/>
      <c r="AQ11" s="46"/>
      <c r="AR11" s="46"/>
      <c r="AS11" s="46"/>
      <c r="AT11" s="46"/>
      <c r="AU11" s="46"/>
      <c r="AV11" s="46"/>
      <c r="AW11" s="46"/>
      <c r="AX11" s="46"/>
      <c r="AY11" s="46"/>
      <c r="AZ11" s="46"/>
      <c r="BA11" s="46"/>
      <c r="BB11" s="46"/>
      <c r="BC11" s="46"/>
      <c r="BD11" s="46"/>
      <c r="BE11" s="46"/>
      <c r="BF11" s="46"/>
      <c r="BG11" s="46"/>
      <c r="BH11" s="46"/>
    </row>
    <row r="12" spans="1:60" s="229" customFormat="1" ht="23.25" x14ac:dyDescent="0.35">
      <c r="A12" s="195" t="s">
        <v>0</v>
      </c>
      <c r="B12" s="198" t="s">
        <v>1</v>
      </c>
      <c r="C12" s="198" t="s">
        <v>2</v>
      </c>
      <c r="D12" s="198" t="s">
        <v>3</v>
      </c>
      <c r="E12" s="202" t="s">
        <v>4</v>
      </c>
      <c r="F12" s="202" t="s">
        <v>5</v>
      </c>
      <c r="G12" s="202" t="s">
        <v>6</v>
      </c>
      <c r="H12" s="205" t="s">
        <v>7</v>
      </c>
      <c r="I12" s="199" t="s">
        <v>8</v>
      </c>
      <c r="J12" s="205" t="s">
        <v>9</v>
      </c>
      <c r="K12" s="206"/>
      <c r="L12" s="205" t="s">
        <v>7</v>
      </c>
      <c r="M12" s="199" t="s">
        <v>8</v>
      </c>
      <c r="N12" s="205" t="s">
        <v>10</v>
      </c>
      <c r="O12" s="206"/>
      <c r="P12" s="195" t="s">
        <v>77</v>
      </c>
      <c r="Q12" s="205" t="s">
        <v>11</v>
      </c>
      <c r="R12" s="206"/>
      <c r="S12" s="199" t="s">
        <v>60</v>
      </c>
      <c r="T12" s="205" t="s">
        <v>19</v>
      </c>
      <c r="U12" s="206"/>
      <c r="V12" s="227"/>
      <c r="W12" s="228" t="s">
        <v>12</v>
      </c>
      <c r="X12" s="211"/>
      <c r="Y12" s="211"/>
      <c r="Z12" s="211"/>
      <c r="AA12" s="211"/>
      <c r="AB12" s="212"/>
      <c r="AC12" s="202" t="s">
        <v>44</v>
      </c>
      <c r="AD12" s="198" t="s">
        <v>18</v>
      </c>
      <c r="AE12" s="45"/>
      <c r="AF12" s="216" t="s">
        <v>46</v>
      </c>
      <c r="AG12" s="216" t="s">
        <v>47</v>
      </c>
      <c r="AH12" s="46"/>
      <c r="AI12" s="30"/>
      <c r="AJ12" s="30"/>
      <c r="AK12" s="30"/>
      <c r="AL12" s="30"/>
      <c r="AM12" s="30"/>
      <c r="AN12" s="30"/>
      <c r="AO12" s="30"/>
      <c r="AP12" s="47"/>
      <c r="AQ12" s="47"/>
      <c r="AR12" s="47"/>
      <c r="AS12" s="47"/>
      <c r="AT12" s="47"/>
      <c r="AU12" s="47"/>
      <c r="AV12" s="47"/>
      <c r="AW12" s="47"/>
      <c r="AX12" s="47"/>
      <c r="AY12" s="47"/>
      <c r="AZ12" s="47"/>
      <c r="BA12" s="47"/>
      <c r="BB12" s="47"/>
      <c r="BC12" s="47"/>
      <c r="BD12" s="47"/>
      <c r="BE12" s="47"/>
      <c r="BF12" s="47"/>
      <c r="BG12" s="47"/>
      <c r="BH12" s="47"/>
    </row>
    <row r="13" spans="1:60" s="229" customFormat="1" ht="23.25" x14ac:dyDescent="0.35">
      <c r="A13" s="196"/>
      <c r="B13" s="198"/>
      <c r="C13" s="198"/>
      <c r="D13" s="198"/>
      <c r="E13" s="203"/>
      <c r="F13" s="203"/>
      <c r="G13" s="203"/>
      <c r="H13" s="207"/>
      <c r="I13" s="200"/>
      <c r="J13" s="207"/>
      <c r="K13" s="208"/>
      <c r="L13" s="207"/>
      <c r="M13" s="200"/>
      <c r="N13" s="207"/>
      <c r="O13" s="208"/>
      <c r="P13" s="196"/>
      <c r="Q13" s="207"/>
      <c r="R13" s="208"/>
      <c r="S13" s="200"/>
      <c r="T13" s="207"/>
      <c r="U13" s="208"/>
      <c r="V13" s="227"/>
      <c r="W13" s="230" t="s">
        <v>13</v>
      </c>
      <c r="X13" s="230" t="s">
        <v>14</v>
      </c>
      <c r="Y13" s="228" t="s">
        <v>23</v>
      </c>
      <c r="Z13" s="211"/>
      <c r="AA13" s="211"/>
      <c r="AB13" s="212"/>
      <c r="AC13" s="203"/>
      <c r="AD13" s="198"/>
      <c r="AE13" s="45"/>
      <c r="AF13" s="216"/>
      <c r="AG13" s="216"/>
      <c r="AH13" s="46"/>
      <c r="AI13" s="30"/>
      <c r="AJ13" s="30"/>
      <c r="AK13" s="30"/>
      <c r="AL13" s="30"/>
      <c r="AM13" s="30"/>
      <c r="AN13" s="30"/>
      <c r="AO13" s="30"/>
      <c r="AP13" s="47"/>
      <c r="AQ13" s="47"/>
      <c r="AR13" s="47"/>
      <c r="AS13" s="47"/>
      <c r="AT13" s="47"/>
      <c r="AU13" s="47"/>
      <c r="AV13" s="47"/>
      <c r="AW13" s="47"/>
      <c r="AX13" s="47"/>
      <c r="AY13" s="47"/>
      <c r="AZ13" s="47"/>
      <c r="BA13" s="47"/>
      <c r="BB13" s="47"/>
      <c r="BC13" s="47"/>
      <c r="BD13" s="47"/>
      <c r="BE13" s="47"/>
      <c r="BF13" s="47"/>
      <c r="BG13" s="47"/>
      <c r="BH13" s="47"/>
    </row>
    <row r="14" spans="1:60" s="229" customFormat="1" ht="23.25" x14ac:dyDescent="0.35">
      <c r="A14" s="197"/>
      <c r="B14" s="198"/>
      <c r="C14" s="198"/>
      <c r="D14" s="198"/>
      <c r="E14" s="204"/>
      <c r="F14" s="204"/>
      <c r="G14" s="204"/>
      <c r="H14" s="209"/>
      <c r="I14" s="201"/>
      <c r="J14" s="209"/>
      <c r="K14" s="210"/>
      <c r="L14" s="209"/>
      <c r="M14" s="201"/>
      <c r="N14" s="209"/>
      <c r="O14" s="210"/>
      <c r="P14" s="197"/>
      <c r="Q14" s="209"/>
      <c r="R14" s="210"/>
      <c r="S14" s="201"/>
      <c r="T14" s="209"/>
      <c r="U14" s="210"/>
      <c r="V14" s="227"/>
      <c r="W14" s="231"/>
      <c r="X14" s="231"/>
      <c r="Y14" s="232" t="s">
        <v>15</v>
      </c>
      <c r="Z14" s="233"/>
      <c r="AA14" s="234" t="s">
        <v>16</v>
      </c>
      <c r="AB14" s="234" t="s">
        <v>17</v>
      </c>
      <c r="AC14" s="204"/>
      <c r="AD14" s="198"/>
      <c r="AE14" s="45"/>
      <c r="AF14" s="216"/>
      <c r="AG14" s="216"/>
      <c r="AH14" s="46"/>
      <c r="AI14" s="30"/>
      <c r="AJ14" s="30"/>
      <c r="AK14" s="30"/>
      <c r="AL14" s="30"/>
      <c r="AM14" s="30"/>
      <c r="AN14" s="30"/>
      <c r="AO14" s="30"/>
      <c r="AP14" s="47"/>
      <c r="AQ14" s="47"/>
      <c r="AR14" s="47"/>
      <c r="AS14" s="47"/>
      <c r="AT14" s="47"/>
      <c r="AU14" s="47"/>
      <c r="AV14" s="47"/>
      <c r="AW14" s="47"/>
      <c r="AX14" s="47"/>
      <c r="AY14" s="47"/>
      <c r="AZ14" s="47"/>
      <c r="BA14" s="47"/>
      <c r="BB14" s="47"/>
      <c r="BC14" s="47"/>
      <c r="BD14" s="47"/>
      <c r="BE14" s="47"/>
      <c r="BF14" s="47"/>
      <c r="BG14" s="47"/>
      <c r="BH14" s="47"/>
    </row>
    <row r="15" spans="1:60" ht="23.25" x14ac:dyDescent="0.35">
      <c r="A15" s="119"/>
      <c r="B15" s="119"/>
      <c r="C15" s="119"/>
      <c r="D15" s="119"/>
      <c r="E15" s="120"/>
      <c r="F15" s="120"/>
      <c r="G15" s="242"/>
      <c r="H15" s="119"/>
      <c r="I15" s="119"/>
      <c r="J15" s="119"/>
      <c r="K15" s="121"/>
      <c r="L15" s="119"/>
      <c r="M15" s="119"/>
      <c r="N15" s="119"/>
      <c r="O15" s="121"/>
      <c r="P15" s="119"/>
      <c r="Q15" s="119"/>
      <c r="R15" s="122"/>
      <c r="S15" s="122"/>
      <c r="T15" s="121"/>
      <c r="U15" s="121"/>
      <c r="V15" s="119"/>
      <c r="W15" s="122"/>
      <c r="X15" s="122"/>
      <c r="Y15" s="121"/>
      <c r="Z15" s="121"/>
      <c r="AA15" s="121"/>
      <c r="AB15" s="121"/>
      <c r="AD15" s="119"/>
      <c r="AE15" s="45"/>
    </row>
    <row r="16" spans="1:60" s="235" customFormat="1" ht="15.75" x14ac:dyDescent="0.25">
      <c r="A16" s="124">
        <v>2017</v>
      </c>
      <c r="B16" s="124" t="s">
        <v>84</v>
      </c>
      <c r="C16" s="124">
        <v>804</v>
      </c>
      <c r="D16" s="124" t="s">
        <v>22</v>
      </c>
      <c r="E16" s="125">
        <v>42517</v>
      </c>
      <c r="F16" s="125"/>
      <c r="G16" s="243">
        <v>42947</v>
      </c>
      <c r="H16" s="124" t="s">
        <v>82</v>
      </c>
      <c r="I16" s="124" t="s">
        <v>83</v>
      </c>
      <c r="J16" s="124" t="s">
        <v>23</v>
      </c>
      <c r="K16" s="179">
        <v>-2000000</v>
      </c>
      <c r="L16" s="124" t="s">
        <v>78</v>
      </c>
      <c r="M16" s="124" t="s">
        <v>83</v>
      </c>
      <c r="N16" s="124" t="s">
        <v>81</v>
      </c>
      <c r="O16" s="180">
        <v>53746000</v>
      </c>
      <c r="P16" s="124"/>
      <c r="Q16" s="124" t="s">
        <v>24</v>
      </c>
      <c r="R16" s="126">
        <v>26.873000000000001</v>
      </c>
      <c r="S16" s="126"/>
      <c r="T16" s="180"/>
      <c r="U16" s="180">
        <v>0</v>
      </c>
      <c r="V16" s="124"/>
      <c r="W16" s="126">
        <v>26.196999999999996</v>
      </c>
      <c r="X16" s="126">
        <v>26.189330012474898</v>
      </c>
      <c r="Y16" s="180">
        <v>52175.176828341719</v>
      </c>
      <c r="Z16" s="180">
        <v>52175.176828341719</v>
      </c>
      <c r="AA16" s="180">
        <v>52175.176828341719</v>
      </c>
      <c r="AB16" s="180">
        <v>0</v>
      </c>
      <c r="AC16" s="96">
        <f>VLOOKUP(G16,$AK$17:$AP$21,6,TRUE)+1</f>
        <v>22</v>
      </c>
      <c r="AD16" s="124" t="s">
        <v>68</v>
      </c>
      <c r="AE16" s="49"/>
      <c r="AF16" s="66">
        <f>-IF($Y16&gt;0,$Y16*(1-VLOOKUP($D16,$AI$27:$AN$39,6,FALSE))*VLOOKUP($D16,$AI$27:$AN$39,IF(($G16-$B$2)/365&lt;1,4,5),FALSE),0)</f>
        <v>-56.349190974609051</v>
      </c>
      <c r="AG16" s="66">
        <f>-IF($Y16&lt;0,$Y16*(1-VLOOKUP($AC16,$AI$18:$AN$21,6,FALSE))*VLOOKUP($AC16,$AI$18:$AN$21,5,FALSE),0)</f>
        <v>0</v>
      </c>
      <c r="AH16" s="55"/>
      <c r="AI16" s="35" t="s">
        <v>73</v>
      </c>
      <c r="AJ16" s="35" t="s">
        <v>40</v>
      </c>
      <c r="AK16" s="35" t="s">
        <v>41</v>
      </c>
      <c r="AL16" s="36" t="s">
        <v>34</v>
      </c>
      <c r="AM16" s="36" t="s">
        <v>35</v>
      </c>
      <c r="AN16" s="36" t="s">
        <v>42</v>
      </c>
      <c r="AO16" s="32" t="s">
        <v>43</v>
      </c>
      <c r="AP16" s="35" t="s">
        <v>39</v>
      </c>
      <c r="AQ16" s="54"/>
      <c r="AR16" s="54"/>
      <c r="AS16" s="54"/>
      <c r="AT16" s="54"/>
      <c r="AU16" s="54"/>
      <c r="AV16" s="54"/>
      <c r="AW16" s="54"/>
      <c r="AX16" s="54"/>
      <c r="AY16" s="54"/>
      <c r="AZ16" s="54"/>
      <c r="BA16" s="54"/>
      <c r="BB16" s="54"/>
      <c r="BC16" s="54"/>
      <c r="BD16" s="54"/>
      <c r="BE16" s="54"/>
      <c r="BF16" s="54"/>
      <c r="BG16" s="54"/>
      <c r="BH16" s="54"/>
    </row>
    <row r="17" spans="1:60" s="235" customFormat="1" ht="15.75" x14ac:dyDescent="0.25">
      <c r="A17" s="124">
        <v>2017</v>
      </c>
      <c r="B17" s="124" t="s">
        <v>85</v>
      </c>
      <c r="C17" s="124">
        <v>805</v>
      </c>
      <c r="D17" s="124" t="s">
        <v>22</v>
      </c>
      <c r="E17" s="125">
        <v>42517</v>
      </c>
      <c r="F17" s="125"/>
      <c r="G17" s="243">
        <v>42978</v>
      </c>
      <c r="H17" s="124" t="s">
        <v>82</v>
      </c>
      <c r="I17" s="124" t="s">
        <v>83</v>
      </c>
      <c r="J17" s="124" t="s">
        <v>23</v>
      </c>
      <c r="K17" s="179">
        <v>-2000000</v>
      </c>
      <c r="L17" s="124" t="s">
        <v>78</v>
      </c>
      <c r="M17" s="124" t="s">
        <v>83</v>
      </c>
      <c r="N17" s="124" t="s">
        <v>81</v>
      </c>
      <c r="O17" s="180">
        <v>53744000</v>
      </c>
      <c r="P17" s="124"/>
      <c r="Q17" s="124" t="s">
        <v>24</v>
      </c>
      <c r="R17" s="126">
        <v>26.872</v>
      </c>
      <c r="S17" s="126"/>
      <c r="T17" s="180"/>
      <c r="U17" s="180">
        <v>0</v>
      </c>
      <c r="V17" s="124"/>
      <c r="W17" s="126">
        <v>26.196999999999996</v>
      </c>
      <c r="X17" s="126">
        <v>26.181673940510855</v>
      </c>
      <c r="Y17" s="180">
        <v>52663.61430026107</v>
      </c>
      <c r="Z17" s="180">
        <v>52663.61430026107</v>
      </c>
      <c r="AA17" s="180">
        <v>52663.61430026107</v>
      </c>
      <c r="AB17" s="180">
        <v>0</v>
      </c>
      <c r="AC17" s="96">
        <f t="shared" ref="AC17:AC80" si="0">VLOOKUP(G17,$AK$17:$AP$21,6,TRUE)+1</f>
        <v>22</v>
      </c>
      <c r="AD17" s="124" t="s">
        <v>68</v>
      </c>
      <c r="AE17" s="49"/>
      <c r="AF17" s="66">
        <f t="shared" ref="AF17:AF80" si="1">-IF($Y17&gt;0,$Y17*(1-VLOOKUP($D17,$AI$27:$AN$39,6,FALSE))*VLOOKUP($D17,$AI$27:$AN$39,IF(($G17-$B$2)/365&lt;1,4,5),FALSE),0)</f>
        <v>-56.876703444281951</v>
      </c>
      <c r="AG17" s="66">
        <f t="shared" ref="AG17:AG80" si="2">-IF($Y17&lt;0,$Y17*(1-VLOOKUP($AC17,$AI$18:$AN$21,6,FALSE))*VLOOKUP($AC17,$AI$18:$AN$21,5,FALSE),0)</f>
        <v>0</v>
      </c>
      <c r="AH17" s="55"/>
      <c r="AI17" s="35"/>
      <c r="AJ17" s="35"/>
      <c r="AK17" s="57">
        <v>42906</v>
      </c>
      <c r="AL17" s="36"/>
      <c r="AM17" s="36"/>
      <c r="AN17" s="36"/>
      <c r="AO17" s="32"/>
      <c r="AP17" s="54">
        <v>21</v>
      </c>
      <c r="AQ17" s="54"/>
      <c r="AR17" s="54"/>
      <c r="AS17" s="54"/>
      <c r="AT17" s="54"/>
      <c r="AU17" s="54"/>
      <c r="AV17" s="54"/>
      <c r="AW17" s="54"/>
      <c r="AX17" s="54"/>
      <c r="AY17" s="54"/>
      <c r="AZ17" s="54"/>
      <c r="BA17" s="54"/>
      <c r="BB17" s="54"/>
      <c r="BC17" s="54"/>
      <c r="BD17" s="54"/>
      <c r="BE17" s="54"/>
      <c r="BF17" s="54"/>
      <c r="BG17" s="54"/>
      <c r="BH17" s="54"/>
    </row>
    <row r="18" spans="1:60" s="235" customFormat="1" ht="15.75" x14ac:dyDescent="0.25">
      <c r="A18" s="124">
        <v>2017</v>
      </c>
      <c r="B18" s="124" t="s">
        <v>86</v>
      </c>
      <c r="C18" s="124">
        <v>806</v>
      </c>
      <c r="D18" s="124" t="s">
        <v>22</v>
      </c>
      <c r="E18" s="125">
        <v>42517</v>
      </c>
      <c r="F18" s="125"/>
      <c r="G18" s="243">
        <v>43007</v>
      </c>
      <c r="H18" s="124" t="s">
        <v>82</v>
      </c>
      <c r="I18" s="124" t="s">
        <v>83</v>
      </c>
      <c r="J18" s="124" t="s">
        <v>23</v>
      </c>
      <c r="K18" s="179">
        <v>-2000000</v>
      </c>
      <c r="L18" s="124" t="s">
        <v>78</v>
      </c>
      <c r="M18" s="124" t="s">
        <v>83</v>
      </c>
      <c r="N18" s="124" t="s">
        <v>81</v>
      </c>
      <c r="O18" s="180">
        <v>53730000</v>
      </c>
      <c r="P18" s="124"/>
      <c r="Q18" s="124" t="s">
        <v>24</v>
      </c>
      <c r="R18" s="126">
        <v>26.864999999999998</v>
      </c>
      <c r="S18" s="126"/>
      <c r="T18" s="180"/>
      <c r="U18" s="180">
        <v>0</v>
      </c>
      <c r="V18" s="124"/>
      <c r="W18" s="126">
        <v>26.196999999999996</v>
      </c>
      <c r="X18" s="126">
        <v>26.17600511450631</v>
      </c>
      <c r="Y18" s="180">
        <v>52543.833955789654</v>
      </c>
      <c r="Z18" s="180">
        <v>52543.833955789654</v>
      </c>
      <c r="AA18" s="180">
        <v>52543.833955789654</v>
      </c>
      <c r="AB18" s="180">
        <v>0</v>
      </c>
      <c r="AC18" s="96">
        <f t="shared" si="0"/>
        <v>22</v>
      </c>
      <c r="AD18" s="124" t="s">
        <v>68</v>
      </c>
      <c r="AE18" s="49"/>
      <c r="AF18" s="66">
        <f t="shared" si="1"/>
        <v>-56.747340672252818</v>
      </c>
      <c r="AG18" s="66">
        <f t="shared" si="2"/>
        <v>0</v>
      </c>
      <c r="AH18" s="55"/>
      <c r="AI18" s="35">
        <v>22</v>
      </c>
      <c r="AJ18" s="56">
        <v>41902</v>
      </c>
      <c r="AK18" s="57">
        <v>43089</v>
      </c>
      <c r="AL18" s="329">
        <v>57.85</v>
      </c>
      <c r="AM18" s="330">
        <v>4.5999999999999999E-3</v>
      </c>
      <c r="AN18" s="176">
        <v>0.4</v>
      </c>
      <c r="AO18" s="177">
        <f>+AO17+0.5</f>
        <v>0.5</v>
      </c>
      <c r="AP18" s="54">
        <f>AI18</f>
        <v>22</v>
      </c>
      <c r="AQ18" s="54"/>
      <c r="AR18" s="54"/>
      <c r="AS18" s="54"/>
      <c r="AT18" s="54"/>
      <c r="AU18" s="54"/>
      <c r="AV18" s="54"/>
      <c r="AW18" s="54"/>
      <c r="AX18" s="54"/>
      <c r="AY18" s="54"/>
      <c r="AZ18" s="54"/>
      <c r="BA18" s="54"/>
      <c r="BB18" s="54"/>
      <c r="BC18" s="54"/>
      <c r="BD18" s="54"/>
      <c r="BE18" s="54"/>
      <c r="BF18" s="54"/>
      <c r="BG18" s="54"/>
      <c r="BH18" s="54"/>
    </row>
    <row r="19" spans="1:60" s="235" customFormat="1" ht="15.75" x14ac:dyDescent="0.25">
      <c r="A19" s="124">
        <v>2017</v>
      </c>
      <c r="B19" s="124" t="s">
        <v>87</v>
      </c>
      <c r="C19" s="124">
        <v>807</v>
      </c>
      <c r="D19" s="124" t="s">
        <v>22</v>
      </c>
      <c r="E19" s="125">
        <v>42517</v>
      </c>
      <c r="F19" s="125"/>
      <c r="G19" s="243">
        <v>43039</v>
      </c>
      <c r="H19" s="124" t="s">
        <v>82</v>
      </c>
      <c r="I19" s="124" t="s">
        <v>83</v>
      </c>
      <c r="J19" s="124" t="s">
        <v>23</v>
      </c>
      <c r="K19" s="179">
        <v>-2000000</v>
      </c>
      <c r="L19" s="124" t="s">
        <v>78</v>
      </c>
      <c r="M19" s="124" t="s">
        <v>83</v>
      </c>
      <c r="N19" s="124" t="s">
        <v>81</v>
      </c>
      <c r="O19" s="180">
        <v>53726000</v>
      </c>
      <c r="P19" s="124"/>
      <c r="Q19" s="124" t="s">
        <v>24</v>
      </c>
      <c r="R19" s="126">
        <v>26.863</v>
      </c>
      <c r="S19" s="126"/>
      <c r="T19" s="180"/>
      <c r="U19" s="180">
        <v>0</v>
      </c>
      <c r="V19" s="124"/>
      <c r="W19" s="126">
        <v>26.196999999999996</v>
      </c>
      <c r="X19" s="126">
        <v>26.172138590367997</v>
      </c>
      <c r="Y19" s="180">
        <v>52666.017561646426</v>
      </c>
      <c r="Z19" s="180">
        <v>52666.017561646426</v>
      </c>
      <c r="AA19" s="180">
        <v>52666.017561646426</v>
      </c>
      <c r="AB19" s="180">
        <v>0</v>
      </c>
      <c r="AC19" s="96">
        <f t="shared" si="0"/>
        <v>22</v>
      </c>
      <c r="AD19" s="124" t="s">
        <v>68</v>
      </c>
      <c r="AE19" s="49"/>
      <c r="AF19" s="66">
        <f t="shared" si="1"/>
        <v>-56.879298966578133</v>
      </c>
      <c r="AG19" s="66">
        <f t="shared" si="2"/>
        <v>0</v>
      </c>
      <c r="AH19" s="55"/>
      <c r="AI19" s="35">
        <v>23</v>
      </c>
      <c r="AJ19" s="56">
        <v>42083</v>
      </c>
      <c r="AK19" s="57">
        <v>43271</v>
      </c>
      <c r="AL19" s="329">
        <v>55.68</v>
      </c>
      <c r="AM19" s="330">
        <v>9.1000000000000004E-3</v>
      </c>
      <c r="AN19" s="176">
        <v>0.4</v>
      </c>
      <c r="AO19" s="177">
        <f>+AO18+0.5</f>
        <v>1</v>
      </c>
      <c r="AP19" s="54">
        <f>AI19</f>
        <v>23</v>
      </c>
      <c r="AQ19" s="54"/>
      <c r="AR19" s="54"/>
      <c r="AS19" s="54"/>
      <c r="AT19" s="54"/>
      <c r="AU19" s="54"/>
      <c r="AV19" s="54"/>
      <c r="AW19" s="54"/>
      <c r="AX19" s="54"/>
      <c r="AY19" s="54"/>
      <c r="AZ19" s="54"/>
      <c r="BA19" s="54"/>
      <c r="BB19" s="54"/>
      <c r="BC19" s="54"/>
      <c r="BD19" s="54"/>
      <c r="BE19" s="54"/>
      <c r="BF19" s="54"/>
      <c r="BG19" s="54"/>
      <c r="BH19" s="54"/>
    </row>
    <row r="20" spans="1:60" s="235" customFormat="1" ht="15.75" x14ac:dyDescent="0.25">
      <c r="A20" s="124">
        <v>2017</v>
      </c>
      <c r="B20" s="124" t="s">
        <v>88</v>
      </c>
      <c r="C20" s="124">
        <v>808</v>
      </c>
      <c r="D20" s="124" t="s">
        <v>22</v>
      </c>
      <c r="E20" s="125">
        <v>42517</v>
      </c>
      <c r="F20" s="125"/>
      <c r="G20" s="243">
        <v>43069</v>
      </c>
      <c r="H20" s="124" t="s">
        <v>82</v>
      </c>
      <c r="I20" s="124" t="s">
        <v>83</v>
      </c>
      <c r="J20" s="124" t="s">
        <v>23</v>
      </c>
      <c r="K20" s="179">
        <v>-2000000</v>
      </c>
      <c r="L20" s="124" t="s">
        <v>78</v>
      </c>
      <c r="M20" s="124" t="s">
        <v>83</v>
      </c>
      <c r="N20" s="124" t="s">
        <v>81</v>
      </c>
      <c r="O20" s="180">
        <v>53710000</v>
      </c>
      <c r="P20" s="124"/>
      <c r="Q20" s="124" t="s">
        <v>24</v>
      </c>
      <c r="R20" s="126">
        <v>26.855</v>
      </c>
      <c r="S20" s="126"/>
      <c r="T20" s="180"/>
      <c r="U20" s="180">
        <v>0</v>
      </c>
      <c r="V20" s="124"/>
      <c r="W20" s="126">
        <v>26.196999999999996</v>
      </c>
      <c r="X20" s="126">
        <v>26.161724717610745</v>
      </c>
      <c r="Y20" s="180">
        <v>52831.073415044135</v>
      </c>
      <c r="Z20" s="180">
        <v>52831.073415044135</v>
      </c>
      <c r="AA20" s="180">
        <v>52831.073415044135</v>
      </c>
      <c r="AB20" s="180">
        <v>0</v>
      </c>
      <c r="AC20" s="96">
        <f t="shared" si="0"/>
        <v>22</v>
      </c>
      <c r="AD20" s="124" t="s">
        <v>68</v>
      </c>
      <c r="AE20" s="49"/>
      <c r="AF20" s="66">
        <f t="shared" si="1"/>
        <v>-57.05755928824766</v>
      </c>
      <c r="AG20" s="66">
        <f t="shared" si="2"/>
        <v>0</v>
      </c>
      <c r="AH20" s="55"/>
      <c r="AI20" s="35">
        <v>24</v>
      </c>
      <c r="AJ20" s="56">
        <v>42267</v>
      </c>
      <c r="AK20" s="57">
        <v>43454</v>
      </c>
      <c r="AL20" s="329">
        <v>78.66</v>
      </c>
      <c r="AM20" s="330">
        <v>1.9400000000000001E-2</v>
      </c>
      <c r="AN20" s="176">
        <v>0.4</v>
      </c>
      <c r="AO20" s="177">
        <f>+AO19+0.5</f>
        <v>1.5</v>
      </c>
      <c r="AP20" s="54">
        <f>AI20</f>
        <v>24</v>
      </c>
      <c r="AQ20" s="54"/>
      <c r="AR20" s="54"/>
      <c r="AS20" s="54"/>
      <c r="AT20" s="54"/>
      <c r="AU20" s="54"/>
      <c r="AV20" s="54"/>
      <c r="AW20" s="54"/>
      <c r="AX20" s="54"/>
      <c r="AY20" s="54"/>
      <c r="AZ20" s="54"/>
      <c r="BA20" s="54"/>
      <c r="BB20" s="54"/>
      <c r="BC20" s="54"/>
      <c r="BD20" s="54"/>
      <c r="BE20" s="54"/>
      <c r="BF20" s="54"/>
      <c r="BG20" s="54"/>
      <c r="BH20" s="54"/>
    </row>
    <row r="21" spans="1:60" s="235" customFormat="1" ht="15.75" x14ac:dyDescent="0.25">
      <c r="A21" s="127">
        <v>2017</v>
      </c>
      <c r="B21" s="127" t="s">
        <v>89</v>
      </c>
      <c r="C21" s="127">
        <v>809</v>
      </c>
      <c r="D21" s="127" t="s">
        <v>22</v>
      </c>
      <c r="E21" s="128">
        <v>42517</v>
      </c>
      <c r="F21" s="128"/>
      <c r="G21" s="244">
        <v>43098</v>
      </c>
      <c r="H21" s="127" t="s">
        <v>82</v>
      </c>
      <c r="I21" s="127" t="s">
        <v>83</v>
      </c>
      <c r="J21" s="127" t="s">
        <v>23</v>
      </c>
      <c r="K21" s="129">
        <v>-2000000</v>
      </c>
      <c r="L21" s="127" t="s">
        <v>78</v>
      </c>
      <c r="M21" s="127" t="s">
        <v>83</v>
      </c>
      <c r="N21" s="127" t="s">
        <v>81</v>
      </c>
      <c r="O21" s="181">
        <v>53688000</v>
      </c>
      <c r="P21" s="127"/>
      <c r="Q21" s="127" t="s">
        <v>24</v>
      </c>
      <c r="R21" s="130">
        <v>26.844000000000001</v>
      </c>
      <c r="S21" s="130"/>
      <c r="T21" s="181"/>
      <c r="U21" s="181">
        <v>0</v>
      </c>
      <c r="V21" s="127"/>
      <c r="W21" s="130">
        <v>26.196999999999996</v>
      </c>
      <c r="X21" s="130">
        <v>26.12183345025522</v>
      </c>
      <c r="Y21" s="181">
        <v>55013.649220799969</v>
      </c>
      <c r="Z21" s="181">
        <v>55013.649220799969</v>
      </c>
      <c r="AA21" s="181">
        <v>55013.649220799969</v>
      </c>
      <c r="AB21" s="181">
        <v>0</v>
      </c>
      <c r="AC21" s="96">
        <f t="shared" si="0"/>
        <v>23</v>
      </c>
      <c r="AD21" s="127" t="s">
        <v>68</v>
      </c>
      <c r="AE21" s="49"/>
      <c r="AF21" s="66">
        <f t="shared" si="1"/>
        <v>-59.414741158463954</v>
      </c>
      <c r="AG21" s="66">
        <f t="shared" si="2"/>
        <v>0</v>
      </c>
      <c r="AH21" s="55"/>
      <c r="AI21" s="35">
        <v>25</v>
      </c>
      <c r="AJ21" s="56">
        <v>42449</v>
      </c>
      <c r="AK21" s="57">
        <v>43636</v>
      </c>
      <c r="AL21" s="329">
        <v>119.72499999999999</v>
      </c>
      <c r="AM21" s="330">
        <v>3.9100000000000003E-2</v>
      </c>
      <c r="AN21" s="176">
        <v>0.4</v>
      </c>
      <c r="AO21" s="177">
        <f>+AO20+0.5</f>
        <v>2</v>
      </c>
      <c r="AP21" s="54">
        <f>AI21</f>
        <v>25</v>
      </c>
      <c r="AQ21" s="54"/>
      <c r="AR21" s="54"/>
      <c r="AS21" s="54"/>
      <c r="AT21" s="54"/>
      <c r="AU21" s="54"/>
      <c r="AV21" s="54"/>
      <c r="AW21" s="54"/>
      <c r="AX21" s="54"/>
      <c r="AY21" s="54"/>
      <c r="AZ21" s="54"/>
      <c r="BA21" s="54"/>
      <c r="BB21" s="54"/>
      <c r="BC21" s="54"/>
      <c r="BD21" s="54"/>
      <c r="BE21" s="54"/>
      <c r="BF21" s="54"/>
      <c r="BG21" s="54"/>
      <c r="BH21" s="54"/>
    </row>
    <row r="22" spans="1:60" s="236" customFormat="1" ht="15.75" x14ac:dyDescent="0.25">
      <c r="A22" s="131"/>
      <c r="B22" s="131"/>
      <c r="C22" s="131"/>
      <c r="D22" s="131"/>
      <c r="E22" s="132"/>
      <c r="F22" s="132"/>
      <c r="G22" s="245"/>
      <c r="H22" s="131"/>
      <c r="I22" s="131"/>
      <c r="J22" s="131"/>
      <c r="K22" s="133">
        <v>-12000000</v>
      </c>
      <c r="L22" s="131"/>
      <c r="M22" s="131"/>
      <c r="N22" s="131"/>
      <c r="O22" s="134">
        <v>322344000</v>
      </c>
      <c r="P22" s="131"/>
      <c r="Q22" s="131"/>
      <c r="R22" s="135">
        <v>26.861999999999998</v>
      </c>
      <c r="S22" s="135"/>
      <c r="T22" s="134"/>
      <c r="U22" s="134"/>
      <c r="V22" s="131"/>
      <c r="W22" s="135"/>
      <c r="X22" s="135"/>
      <c r="Y22" s="134">
        <v>317893.36528188293</v>
      </c>
      <c r="Z22" s="134">
        <v>317893.36528188293</v>
      </c>
      <c r="AA22" s="134">
        <v>317893.36528188293</v>
      </c>
      <c r="AB22" s="134">
        <v>0</v>
      </c>
      <c r="AC22" s="96"/>
      <c r="AD22" s="131"/>
      <c r="AE22" s="58"/>
      <c r="AF22" s="66"/>
      <c r="AG22" s="66"/>
      <c r="AH22" s="55"/>
      <c r="AI22" s="35"/>
      <c r="AJ22" s="56"/>
      <c r="AK22" s="57"/>
      <c r="AL22" s="174"/>
      <c r="AM22" s="175"/>
      <c r="AN22" s="176"/>
      <c r="AO22" s="177"/>
      <c r="AP22" s="54"/>
      <c r="AQ22" s="54"/>
      <c r="AR22" s="54"/>
      <c r="AS22" s="54"/>
      <c r="AT22" s="54"/>
      <c r="AU22" s="54"/>
      <c r="AV22" s="54"/>
      <c r="AW22" s="54"/>
      <c r="AX22" s="54"/>
      <c r="AY22" s="54"/>
      <c r="AZ22" s="54"/>
      <c r="BA22" s="54"/>
      <c r="BB22" s="54"/>
      <c r="BC22" s="54"/>
      <c r="BD22" s="54"/>
      <c r="BE22" s="54"/>
      <c r="BF22" s="54"/>
      <c r="BG22" s="54"/>
      <c r="BH22" s="54"/>
    </row>
    <row r="23" spans="1:60" s="236" customFormat="1" ht="15.75" x14ac:dyDescent="0.25">
      <c r="A23" s="131"/>
      <c r="B23" s="131"/>
      <c r="C23" s="131"/>
      <c r="D23" s="131"/>
      <c r="E23" s="132"/>
      <c r="F23" s="132"/>
      <c r="G23" s="245"/>
      <c r="H23" s="131"/>
      <c r="I23" s="131"/>
      <c r="J23" s="131"/>
      <c r="K23" s="134"/>
      <c r="L23" s="131"/>
      <c r="M23" s="131"/>
      <c r="N23" s="131"/>
      <c r="O23" s="134"/>
      <c r="P23" s="131"/>
      <c r="Q23" s="131"/>
      <c r="R23" s="135"/>
      <c r="S23" s="135"/>
      <c r="T23" s="134"/>
      <c r="U23" s="134"/>
      <c r="V23" s="131"/>
      <c r="W23" s="135"/>
      <c r="X23" s="135"/>
      <c r="Y23" s="134"/>
      <c r="Z23" s="134"/>
      <c r="AA23" s="134"/>
      <c r="AB23" s="134"/>
      <c r="AC23" s="96"/>
      <c r="AD23" s="131"/>
      <c r="AE23" s="49"/>
      <c r="AF23" s="66"/>
      <c r="AG23" s="66"/>
      <c r="AH23" s="55"/>
      <c r="AI23" s="35"/>
      <c r="AJ23" s="56"/>
      <c r="AK23" s="57"/>
      <c r="AL23" s="174"/>
      <c r="AM23" s="175"/>
      <c r="AN23" s="176"/>
      <c r="AO23" s="177"/>
      <c r="AP23" s="54"/>
      <c r="AQ23" s="54"/>
      <c r="AR23" s="54"/>
      <c r="AS23" s="54"/>
      <c r="AT23" s="54"/>
      <c r="AU23" s="54"/>
      <c r="AV23" s="54"/>
      <c r="AW23" s="54"/>
      <c r="AX23" s="54"/>
      <c r="AY23" s="54"/>
      <c r="AZ23" s="54"/>
      <c r="BA23" s="54"/>
      <c r="BB23" s="54"/>
      <c r="BC23" s="54"/>
      <c r="BD23" s="54"/>
      <c r="BE23" s="54"/>
      <c r="BF23" s="54"/>
      <c r="BG23" s="54"/>
      <c r="BH23" s="54"/>
    </row>
    <row r="24" spans="1:60" s="235" customFormat="1" ht="15.75" x14ac:dyDescent="0.25">
      <c r="A24" s="124">
        <v>2018</v>
      </c>
      <c r="B24" s="124" t="s">
        <v>162</v>
      </c>
      <c r="C24" s="124">
        <v>906</v>
      </c>
      <c r="D24" s="124" t="s">
        <v>22</v>
      </c>
      <c r="E24" s="125">
        <v>42825</v>
      </c>
      <c r="F24" s="125"/>
      <c r="G24" s="243">
        <v>43131</v>
      </c>
      <c r="H24" s="124" t="s">
        <v>82</v>
      </c>
      <c r="I24" s="124" t="s">
        <v>83</v>
      </c>
      <c r="J24" s="124" t="s">
        <v>23</v>
      </c>
      <c r="K24" s="179">
        <v>-2000000</v>
      </c>
      <c r="L24" s="124" t="s">
        <v>78</v>
      </c>
      <c r="M24" s="124" t="s">
        <v>83</v>
      </c>
      <c r="N24" s="124" t="s">
        <v>81</v>
      </c>
      <c r="O24" s="180">
        <v>53240000</v>
      </c>
      <c r="P24" s="124"/>
      <c r="Q24" s="124" t="s">
        <v>24</v>
      </c>
      <c r="R24" s="126">
        <v>26.62</v>
      </c>
      <c r="S24" s="126"/>
      <c r="T24" s="180"/>
      <c r="U24" s="180">
        <v>0</v>
      </c>
      <c r="V24" s="124"/>
      <c r="W24" s="126">
        <v>26.196999999999996</v>
      </c>
      <c r="X24" s="126">
        <v>26.099163599389573</v>
      </c>
      <c r="Y24" s="180">
        <v>39660.940163059066</v>
      </c>
      <c r="Z24" s="180">
        <v>39660.940163059066</v>
      </c>
      <c r="AA24" s="180">
        <v>39660.940163059066</v>
      </c>
      <c r="AB24" s="180">
        <v>0</v>
      </c>
      <c r="AC24" s="96">
        <f t="shared" si="0"/>
        <v>23</v>
      </c>
      <c r="AD24" s="124" t="s">
        <v>68</v>
      </c>
      <c r="AE24" s="49"/>
      <c r="AF24" s="66">
        <f t="shared" si="1"/>
        <v>-42.833815376103786</v>
      </c>
      <c r="AG24" s="66">
        <f t="shared" si="2"/>
        <v>0</v>
      </c>
      <c r="AH24" s="55"/>
      <c r="AI24" s="35"/>
      <c r="AJ24" s="56"/>
      <c r="AK24" s="57"/>
      <c r="AL24" s="37"/>
      <c r="AM24" s="27"/>
      <c r="AN24" s="38"/>
      <c r="AO24" s="34"/>
      <c r="AP24" s="54"/>
      <c r="AQ24" s="54"/>
      <c r="AR24" s="54"/>
      <c r="AS24" s="249"/>
      <c r="AT24" s="54"/>
      <c r="AU24" s="54"/>
      <c r="AV24" s="54"/>
      <c r="AW24" s="54"/>
      <c r="AX24" s="54"/>
      <c r="AY24" s="54"/>
      <c r="AZ24" s="54"/>
      <c r="BA24" s="54"/>
      <c r="BB24" s="54"/>
      <c r="BC24" s="54"/>
      <c r="BD24" s="54"/>
      <c r="BE24" s="54"/>
      <c r="BF24" s="54"/>
      <c r="BG24" s="54"/>
      <c r="BH24" s="54"/>
    </row>
    <row r="25" spans="1:60" s="235" customFormat="1" ht="15.75" x14ac:dyDescent="0.2">
      <c r="A25" s="127">
        <v>2018</v>
      </c>
      <c r="B25" s="127" t="s">
        <v>163</v>
      </c>
      <c r="C25" s="127">
        <v>905</v>
      </c>
      <c r="D25" s="127" t="s">
        <v>22</v>
      </c>
      <c r="E25" s="128">
        <v>42825</v>
      </c>
      <c r="F25" s="128"/>
      <c r="G25" s="244">
        <v>43312</v>
      </c>
      <c r="H25" s="127" t="s">
        <v>82</v>
      </c>
      <c r="I25" s="127" t="s">
        <v>83</v>
      </c>
      <c r="J25" s="127" t="s">
        <v>23</v>
      </c>
      <c r="K25" s="129">
        <v>-2000000</v>
      </c>
      <c r="L25" s="127" t="s">
        <v>78</v>
      </c>
      <c r="M25" s="127" t="s">
        <v>83</v>
      </c>
      <c r="N25" s="127" t="s">
        <v>81</v>
      </c>
      <c r="O25" s="181">
        <v>53020000</v>
      </c>
      <c r="P25" s="127"/>
      <c r="Q25" s="127" t="s">
        <v>24</v>
      </c>
      <c r="R25" s="130">
        <v>26.51</v>
      </c>
      <c r="S25" s="130"/>
      <c r="T25" s="181"/>
      <c r="U25" s="181">
        <v>0</v>
      </c>
      <c r="V25" s="127"/>
      <c r="W25" s="130">
        <v>26.196999999999996</v>
      </c>
      <c r="X25" s="130">
        <v>26.104037716476281</v>
      </c>
      <c r="Y25" s="181">
        <v>30835.552523663388</v>
      </c>
      <c r="Z25" s="181">
        <v>30835.552523663388</v>
      </c>
      <c r="AA25" s="181">
        <v>30835.552523663388</v>
      </c>
      <c r="AB25" s="181">
        <v>0</v>
      </c>
      <c r="AC25" s="96">
        <f t="shared" si="0"/>
        <v>24</v>
      </c>
      <c r="AD25" s="127" t="s">
        <v>68</v>
      </c>
      <c r="AE25" s="49"/>
      <c r="AF25" s="66">
        <f t="shared" si="1"/>
        <v>-96.206923873829751</v>
      </c>
      <c r="AG25" s="66">
        <f t="shared" si="2"/>
        <v>0</v>
      </c>
      <c r="AH25" s="55"/>
      <c r="AI25" s="31"/>
      <c r="AJ25" s="31"/>
      <c r="AK25" s="31"/>
      <c r="AL25" s="31"/>
      <c r="AM25" s="31"/>
      <c r="AN25" s="31"/>
      <c r="AO25" s="31"/>
      <c r="AP25" s="54"/>
      <c r="AQ25" s="54"/>
      <c r="AR25" s="54"/>
      <c r="AS25" s="249"/>
      <c r="AT25" s="54"/>
      <c r="AU25" s="54"/>
      <c r="AV25" s="54"/>
      <c r="AW25" s="54"/>
      <c r="AX25" s="54"/>
      <c r="AY25" s="54"/>
      <c r="AZ25" s="54"/>
      <c r="BA25" s="54"/>
      <c r="BB25" s="54"/>
      <c r="BC25" s="54"/>
      <c r="BD25" s="54"/>
      <c r="BE25" s="54"/>
      <c r="BF25" s="54"/>
      <c r="BG25" s="54"/>
      <c r="BH25" s="54"/>
    </row>
    <row r="26" spans="1:60" s="236" customFormat="1" ht="15.75" x14ac:dyDescent="0.2">
      <c r="A26" s="131"/>
      <c r="B26" s="131"/>
      <c r="C26" s="131"/>
      <c r="D26" s="131"/>
      <c r="E26" s="132"/>
      <c r="F26" s="132"/>
      <c r="G26" s="245"/>
      <c r="H26" s="131"/>
      <c r="I26" s="131"/>
      <c r="J26" s="131"/>
      <c r="K26" s="133">
        <v>-4000000</v>
      </c>
      <c r="L26" s="131"/>
      <c r="M26" s="131"/>
      <c r="N26" s="131"/>
      <c r="O26" s="134">
        <v>106260000</v>
      </c>
      <c r="P26" s="131"/>
      <c r="Q26" s="131"/>
      <c r="R26" s="135">
        <v>26.565000000000001</v>
      </c>
      <c r="S26" s="135"/>
      <c r="T26" s="134"/>
      <c r="U26" s="134"/>
      <c r="V26" s="131"/>
      <c r="W26" s="135"/>
      <c r="X26" s="135"/>
      <c r="Y26" s="134">
        <v>70496.492686722457</v>
      </c>
      <c r="Z26" s="134">
        <v>70496.492686722457</v>
      </c>
      <c r="AA26" s="134">
        <v>70496.492686722457</v>
      </c>
      <c r="AB26" s="134">
        <v>0</v>
      </c>
      <c r="AC26" s="96"/>
      <c r="AD26" s="131"/>
      <c r="AE26" s="49"/>
      <c r="AF26" s="66"/>
      <c r="AG26" s="66"/>
      <c r="AH26" s="55"/>
      <c r="AI26" s="311"/>
      <c r="AJ26" s="28" t="s">
        <v>36</v>
      </c>
      <c r="AK26" s="28" t="s">
        <v>37</v>
      </c>
      <c r="AL26" s="28" t="s">
        <v>36</v>
      </c>
      <c r="AM26" s="28" t="s">
        <v>37</v>
      </c>
      <c r="AN26" s="28"/>
      <c r="AO26" s="31"/>
      <c r="AP26" s="54"/>
      <c r="AQ26" s="54"/>
      <c r="AR26" s="54"/>
      <c r="AS26" s="250"/>
      <c r="AT26" s="54"/>
      <c r="AU26" s="54"/>
      <c r="AV26" s="54"/>
      <c r="AW26" s="54"/>
      <c r="AX26" s="54"/>
      <c r="AY26" s="54"/>
      <c r="AZ26" s="54"/>
      <c r="BA26" s="54"/>
      <c r="BB26" s="54"/>
      <c r="BC26" s="54"/>
      <c r="BD26" s="54"/>
      <c r="BE26" s="54"/>
      <c r="BF26" s="54"/>
      <c r="BG26" s="54"/>
      <c r="BH26" s="54"/>
    </row>
    <row r="27" spans="1:60" s="236" customFormat="1" ht="15.75" x14ac:dyDescent="0.2">
      <c r="A27" s="131"/>
      <c r="B27" s="131"/>
      <c r="C27" s="131"/>
      <c r="D27" s="131"/>
      <c r="E27" s="132"/>
      <c r="F27" s="132"/>
      <c r="G27" s="245"/>
      <c r="H27" s="131"/>
      <c r="I27" s="131"/>
      <c r="J27" s="131"/>
      <c r="K27" s="134"/>
      <c r="L27" s="131"/>
      <c r="M27" s="131"/>
      <c r="N27" s="131"/>
      <c r="O27" s="134"/>
      <c r="P27" s="131"/>
      <c r="Q27" s="131"/>
      <c r="R27" s="135"/>
      <c r="S27" s="135"/>
      <c r="T27" s="134"/>
      <c r="U27" s="134"/>
      <c r="V27" s="131"/>
      <c r="W27" s="135"/>
      <c r="X27" s="135"/>
      <c r="Y27" s="134"/>
      <c r="Z27" s="134"/>
      <c r="AA27" s="134"/>
      <c r="AB27" s="134"/>
      <c r="AC27" s="96"/>
      <c r="AD27" s="131"/>
      <c r="AE27" s="49"/>
      <c r="AF27" s="66"/>
      <c r="AG27" s="66"/>
      <c r="AH27" s="55"/>
      <c r="AI27" s="312" t="s">
        <v>32</v>
      </c>
      <c r="AJ27" s="313">
        <v>10.9175</v>
      </c>
      <c r="AK27" s="314">
        <v>16.5044</v>
      </c>
      <c r="AL27" s="315">
        <v>1.8E-3</v>
      </c>
      <c r="AM27" s="316">
        <v>5.4999999999999997E-3</v>
      </c>
      <c r="AN27" s="316">
        <v>0.4</v>
      </c>
      <c r="AO27" s="31"/>
      <c r="AP27" s="54"/>
      <c r="AQ27" s="54"/>
      <c r="AR27" s="54"/>
      <c r="AS27" s="250"/>
      <c r="AT27" s="54"/>
      <c r="AU27" s="54"/>
      <c r="AV27" s="54"/>
      <c r="AW27" s="54"/>
      <c r="AX27" s="54"/>
      <c r="AY27" s="54"/>
      <c r="AZ27" s="54"/>
      <c r="BA27" s="54"/>
      <c r="BB27" s="54"/>
      <c r="BC27" s="54"/>
      <c r="BD27" s="54"/>
      <c r="BE27" s="54"/>
      <c r="BF27" s="54"/>
      <c r="BG27" s="54"/>
      <c r="BH27" s="54"/>
    </row>
    <row r="28" spans="1:60" s="236" customFormat="1" ht="15.75" x14ac:dyDescent="0.2">
      <c r="A28" s="131"/>
      <c r="B28" s="131"/>
      <c r="C28" s="131"/>
      <c r="D28" s="131"/>
      <c r="E28" s="132"/>
      <c r="F28" s="132"/>
      <c r="G28" s="245"/>
      <c r="H28" s="131"/>
      <c r="I28" s="131" t="s">
        <v>90</v>
      </c>
      <c r="J28" s="131"/>
      <c r="K28" s="136">
        <v>-16000000</v>
      </c>
      <c r="L28" s="137"/>
      <c r="M28" s="137"/>
      <c r="N28" s="137"/>
      <c r="O28" s="138">
        <v>428604000</v>
      </c>
      <c r="P28" s="137"/>
      <c r="Q28" s="137"/>
      <c r="R28" s="139">
        <v>26.787749999999999</v>
      </c>
      <c r="S28" s="139"/>
      <c r="T28" s="138"/>
      <c r="U28" s="138"/>
      <c r="V28" s="137"/>
      <c r="W28" s="139"/>
      <c r="X28" s="139"/>
      <c r="Y28" s="138">
        <v>388389.85796860536</v>
      </c>
      <c r="Z28" s="138">
        <v>388389.85796860536</v>
      </c>
      <c r="AA28" s="138">
        <v>388389.85796860536</v>
      </c>
      <c r="AB28" s="138">
        <v>0</v>
      </c>
      <c r="AC28" s="96"/>
      <c r="AD28" s="131"/>
      <c r="AE28" s="49"/>
      <c r="AF28" s="66"/>
      <c r="AG28" s="66"/>
      <c r="AH28" s="55"/>
      <c r="AI28" s="317" t="s">
        <v>33</v>
      </c>
      <c r="AJ28" s="318">
        <v>7.4850000000000003</v>
      </c>
      <c r="AK28" s="319">
        <v>13.803699999999999</v>
      </c>
      <c r="AL28" s="320">
        <v>1.1999999999999999E-3</v>
      </c>
      <c r="AM28" s="321">
        <v>4.5999999999999999E-3</v>
      </c>
      <c r="AN28" s="321">
        <v>0.4</v>
      </c>
      <c r="AO28" s="31"/>
      <c r="AP28" s="54"/>
      <c r="AQ28" s="54"/>
      <c r="AR28" s="54"/>
      <c r="AS28" s="250"/>
      <c r="AT28" s="54"/>
      <c r="AU28" s="54"/>
      <c r="AV28" s="54"/>
      <c r="AW28" s="54"/>
      <c r="AX28" s="54"/>
      <c r="AY28" s="54"/>
      <c r="AZ28" s="54"/>
      <c r="BA28" s="54"/>
      <c r="BB28" s="54"/>
      <c r="BC28" s="54"/>
      <c r="BD28" s="54"/>
      <c r="BE28" s="54"/>
      <c r="BF28" s="54"/>
      <c r="BG28" s="54"/>
      <c r="BH28" s="54"/>
    </row>
    <row r="29" spans="1:60" s="236" customFormat="1" ht="15.75" x14ac:dyDescent="0.2">
      <c r="A29" s="131"/>
      <c r="B29" s="131"/>
      <c r="C29" s="131"/>
      <c r="D29" s="131"/>
      <c r="E29" s="132"/>
      <c r="F29" s="132"/>
      <c r="G29" s="245"/>
      <c r="H29" s="131"/>
      <c r="I29" s="131"/>
      <c r="J29" s="131"/>
      <c r="K29" s="134"/>
      <c r="L29" s="131"/>
      <c r="M29" s="131"/>
      <c r="N29" s="131"/>
      <c r="O29" s="134"/>
      <c r="P29" s="131"/>
      <c r="Q29" s="131"/>
      <c r="R29" s="135"/>
      <c r="S29" s="135"/>
      <c r="T29" s="134"/>
      <c r="U29" s="134"/>
      <c r="V29" s="131"/>
      <c r="W29" s="135"/>
      <c r="X29" s="135"/>
      <c r="Y29" s="134"/>
      <c r="Z29" s="134"/>
      <c r="AA29" s="134"/>
      <c r="AB29" s="134"/>
      <c r="AC29" s="96"/>
      <c r="AD29" s="131"/>
      <c r="AE29" s="49"/>
      <c r="AF29" s="66"/>
      <c r="AG29" s="66"/>
      <c r="AH29" s="55"/>
      <c r="AI29" s="317" t="s">
        <v>28</v>
      </c>
      <c r="AJ29" s="318">
        <v>7.4850000000000003</v>
      </c>
      <c r="AK29" s="319">
        <v>13.803699999999999</v>
      </c>
      <c r="AL29" s="320">
        <v>1.1999999999999999E-3</v>
      </c>
      <c r="AM29" s="321">
        <v>4.5999999999999999E-3</v>
      </c>
      <c r="AN29" s="321">
        <v>0.4</v>
      </c>
      <c r="AO29" s="31"/>
      <c r="AP29" s="54"/>
      <c r="AQ29" s="54"/>
      <c r="AR29" s="54"/>
      <c r="AS29" s="250"/>
      <c r="AT29" s="54"/>
      <c r="AU29" s="54"/>
      <c r="AV29" s="54"/>
      <c r="AW29" s="54"/>
      <c r="AX29" s="54"/>
      <c r="AY29" s="54"/>
      <c r="AZ29" s="54"/>
      <c r="BA29" s="54"/>
      <c r="BB29" s="54"/>
      <c r="BC29" s="54"/>
      <c r="BD29" s="54"/>
      <c r="BE29" s="54"/>
      <c r="BF29" s="54"/>
      <c r="BG29" s="54"/>
      <c r="BH29" s="54"/>
    </row>
    <row r="30" spans="1:60" s="235" customFormat="1" ht="15.75" x14ac:dyDescent="0.2">
      <c r="A30" s="124">
        <v>2017</v>
      </c>
      <c r="B30" s="124" t="s">
        <v>93</v>
      </c>
      <c r="C30" s="124">
        <v>651</v>
      </c>
      <c r="D30" s="124" t="s">
        <v>66</v>
      </c>
      <c r="E30" s="125">
        <v>42300</v>
      </c>
      <c r="F30" s="125">
        <v>42943</v>
      </c>
      <c r="G30" s="243">
        <v>42947</v>
      </c>
      <c r="H30" s="124" t="s">
        <v>78</v>
      </c>
      <c r="I30" s="124" t="s">
        <v>80</v>
      </c>
      <c r="J30" s="124" t="s">
        <v>23</v>
      </c>
      <c r="K30" s="180">
        <v>25762129.669385999</v>
      </c>
      <c r="L30" s="124" t="s">
        <v>78</v>
      </c>
      <c r="M30" s="124" t="s">
        <v>79</v>
      </c>
      <c r="N30" s="124" t="s">
        <v>91</v>
      </c>
      <c r="O30" s="179">
        <v>-30000000</v>
      </c>
      <c r="P30" s="124"/>
      <c r="Q30" s="124" t="s">
        <v>27</v>
      </c>
      <c r="R30" s="126">
        <v>1.1645000000000001</v>
      </c>
      <c r="S30" s="126"/>
      <c r="T30" s="180"/>
      <c r="U30" s="180">
        <v>0</v>
      </c>
      <c r="V30" s="124"/>
      <c r="W30" s="126">
        <v>1.1412</v>
      </c>
      <c r="X30" s="126">
        <v>1.1427410786765966</v>
      </c>
      <c r="Y30" s="180">
        <v>49416.210093795824</v>
      </c>
      <c r="Z30" s="214">
        <v>49399.640533155383</v>
      </c>
      <c r="AA30" s="180">
        <v>0</v>
      </c>
      <c r="AB30" s="180">
        <v>49416.210093795824</v>
      </c>
      <c r="AC30" s="96">
        <f t="shared" si="0"/>
        <v>22</v>
      </c>
      <c r="AD30" s="124" t="s">
        <v>25</v>
      </c>
      <c r="AE30" s="49"/>
      <c r="AF30" s="66">
        <f t="shared" si="1"/>
        <v>-106.73901380259898</v>
      </c>
      <c r="AG30" s="66">
        <f t="shared" si="2"/>
        <v>0</v>
      </c>
      <c r="AH30" s="55"/>
      <c r="AI30" s="317" t="s">
        <v>64</v>
      </c>
      <c r="AJ30" s="318">
        <v>3.9649999999999999</v>
      </c>
      <c r="AK30" s="319">
        <v>9.16</v>
      </c>
      <c r="AL30" s="320">
        <v>6.9999999999999999E-4</v>
      </c>
      <c r="AM30" s="321">
        <v>3.0000000000000001E-3</v>
      </c>
      <c r="AN30" s="321">
        <v>0.4</v>
      </c>
      <c r="AO30" s="31"/>
      <c r="AP30" s="54"/>
      <c r="AQ30" s="54"/>
      <c r="AR30" s="54"/>
      <c r="AS30" s="249"/>
      <c r="AT30" s="54"/>
      <c r="AU30" s="54"/>
      <c r="AV30" s="54"/>
      <c r="AW30" s="54"/>
      <c r="AX30" s="54"/>
      <c r="AY30" s="54"/>
      <c r="AZ30" s="54"/>
      <c r="BA30" s="54"/>
      <c r="BB30" s="54"/>
      <c r="BC30" s="54"/>
      <c r="BD30" s="54"/>
      <c r="BE30" s="54"/>
      <c r="BF30" s="54"/>
      <c r="BG30" s="54"/>
      <c r="BH30" s="54"/>
    </row>
    <row r="31" spans="1:60" s="235" customFormat="1" ht="15.75" x14ac:dyDescent="0.2">
      <c r="A31" s="124">
        <v>2017</v>
      </c>
      <c r="B31" s="124" t="s">
        <v>93</v>
      </c>
      <c r="C31" s="124">
        <v>652</v>
      </c>
      <c r="D31" s="124" t="s">
        <v>66</v>
      </c>
      <c r="E31" s="125">
        <v>42300</v>
      </c>
      <c r="F31" s="125">
        <v>42943</v>
      </c>
      <c r="G31" s="243">
        <v>42947</v>
      </c>
      <c r="H31" s="124" t="s">
        <v>82</v>
      </c>
      <c r="I31" s="124" t="s">
        <v>79</v>
      </c>
      <c r="J31" s="124" t="s">
        <v>23</v>
      </c>
      <c r="K31" s="180">
        <v>28571428.571428601</v>
      </c>
      <c r="L31" s="124" t="s">
        <v>82</v>
      </c>
      <c r="M31" s="124" t="s">
        <v>80</v>
      </c>
      <c r="N31" s="124" t="s">
        <v>91</v>
      </c>
      <c r="O31" s="179">
        <v>-30000000</v>
      </c>
      <c r="P31" s="124"/>
      <c r="Q31" s="124" t="s">
        <v>27</v>
      </c>
      <c r="R31" s="126">
        <v>1.05</v>
      </c>
      <c r="S31" s="126"/>
      <c r="T31" s="180"/>
      <c r="U31" s="180">
        <v>0</v>
      </c>
      <c r="V31" s="124"/>
      <c r="W31" s="126">
        <v>1.1412</v>
      </c>
      <c r="X31" s="126">
        <v>1.1427410786765966</v>
      </c>
      <c r="Y31" s="179">
        <v>-0.71681746878164987</v>
      </c>
      <c r="Z31" s="214"/>
      <c r="AA31" s="180">
        <v>0</v>
      </c>
      <c r="AB31" s="179">
        <v>-0.71681746878164987</v>
      </c>
      <c r="AC31" s="96">
        <f t="shared" si="0"/>
        <v>22</v>
      </c>
      <c r="AD31" s="124" t="s">
        <v>25</v>
      </c>
      <c r="AE31" s="49"/>
      <c r="AF31" s="66">
        <f t="shared" si="1"/>
        <v>0</v>
      </c>
      <c r="AG31" s="66">
        <f t="shared" si="2"/>
        <v>1.9784162138373534E-3</v>
      </c>
      <c r="AH31" s="55"/>
      <c r="AI31" s="317" t="s">
        <v>63</v>
      </c>
      <c r="AJ31" s="318">
        <v>3.9649999999999999</v>
      </c>
      <c r="AK31" s="319">
        <v>9.16</v>
      </c>
      <c r="AL31" s="320">
        <v>6.9999999999999999E-4</v>
      </c>
      <c r="AM31" s="321">
        <v>3.0000000000000001E-3</v>
      </c>
      <c r="AN31" s="321">
        <v>0.4</v>
      </c>
      <c r="AO31" s="31"/>
      <c r="AP31" s="54"/>
      <c r="AQ31" s="54"/>
      <c r="AR31" s="54"/>
      <c r="AS31" s="249"/>
      <c r="AT31" s="54"/>
      <c r="AU31" s="54"/>
      <c r="AV31" s="54"/>
      <c r="AW31" s="54"/>
      <c r="AX31" s="54"/>
      <c r="AY31" s="54"/>
      <c r="AZ31" s="54"/>
      <c r="BA31" s="54"/>
      <c r="BB31" s="54"/>
      <c r="BC31" s="54"/>
      <c r="BD31" s="54"/>
      <c r="BE31" s="54"/>
      <c r="BF31" s="54"/>
      <c r="BG31" s="54"/>
      <c r="BH31" s="54"/>
    </row>
    <row r="32" spans="1:60" s="235" customFormat="1" ht="15.75" x14ac:dyDescent="0.2">
      <c r="A32" s="124">
        <v>2017</v>
      </c>
      <c r="B32" s="124" t="s">
        <v>93</v>
      </c>
      <c r="C32" s="124">
        <v>653</v>
      </c>
      <c r="D32" s="124" t="s">
        <v>66</v>
      </c>
      <c r="E32" s="125">
        <v>42300</v>
      </c>
      <c r="F32" s="125">
        <v>42943</v>
      </c>
      <c r="G32" s="243">
        <v>42947</v>
      </c>
      <c r="H32" s="124" t="s">
        <v>82</v>
      </c>
      <c r="I32" s="124" t="s">
        <v>79</v>
      </c>
      <c r="J32" s="124" t="s">
        <v>23</v>
      </c>
      <c r="K32" s="180">
        <v>26086956.521739099</v>
      </c>
      <c r="L32" s="124" t="s">
        <v>82</v>
      </c>
      <c r="M32" s="124" t="s">
        <v>80</v>
      </c>
      <c r="N32" s="124" t="s">
        <v>91</v>
      </c>
      <c r="O32" s="179">
        <v>-30000000</v>
      </c>
      <c r="P32" s="124"/>
      <c r="Q32" s="124" t="s">
        <v>27</v>
      </c>
      <c r="R32" s="126">
        <v>1.1499999999999999</v>
      </c>
      <c r="S32" s="126">
        <v>1.05</v>
      </c>
      <c r="T32" s="180"/>
      <c r="U32" s="180">
        <v>0</v>
      </c>
      <c r="V32" s="124"/>
      <c r="W32" s="126">
        <v>1.1412</v>
      </c>
      <c r="X32" s="126">
        <v>1.1427410786765966</v>
      </c>
      <c r="Y32" s="179">
        <v>-15.852743171655872</v>
      </c>
      <c r="Z32" s="214"/>
      <c r="AA32" s="180">
        <v>0</v>
      </c>
      <c r="AB32" s="179">
        <v>-15.852743171655872</v>
      </c>
      <c r="AC32" s="96">
        <f t="shared" si="0"/>
        <v>22</v>
      </c>
      <c r="AD32" s="124" t="s">
        <v>67</v>
      </c>
      <c r="AE32" s="49"/>
      <c r="AF32" s="66">
        <f t="shared" si="1"/>
        <v>0</v>
      </c>
      <c r="AG32" s="66">
        <f t="shared" si="2"/>
        <v>4.3753571153770203E-2</v>
      </c>
      <c r="AH32" s="54"/>
      <c r="AI32" s="317" t="s">
        <v>61</v>
      </c>
      <c r="AJ32" s="318">
        <v>3.9649999999999999</v>
      </c>
      <c r="AK32" s="319">
        <v>9.16</v>
      </c>
      <c r="AL32" s="320">
        <v>6.9999999999999999E-4</v>
      </c>
      <c r="AM32" s="321">
        <v>3.0000000000000001E-3</v>
      </c>
      <c r="AN32" s="321">
        <v>0.4</v>
      </c>
      <c r="AO32" s="31"/>
      <c r="AP32" s="173"/>
      <c r="AQ32" s="54"/>
      <c r="AR32" s="54"/>
      <c r="AS32" s="249"/>
      <c r="AT32" s="54"/>
      <c r="AU32" s="54"/>
      <c r="AV32" s="54"/>
      <c r="AW32" s="54"/>
      <c r="AX32" s="54"/>
      <c r="AY32" s="54"/>
      <c r="AZ32" s="54"/>
      <c r="BA32" s="54"/>
      <c r="BB32" s="54"/>
      <c r="BC32" s="54"/>
      <c r="BD32" s="54"/>
      <c r="BE32" s="54"/>
      <c r="BF32" s="54"/>
      <c r="BG32" s="54"/>
      <c r="BH32" s="54"/>
    </row>
    <row r="33" spans="1:60" s="235" customFormat="1" ht="15.75" x14ac:dyDescent="0.2">
      <c r="A33" s="124">
        <v>2017</v>
      </c>
      <c r="B33" s="124" t="s">
        <v>94</v>
      </c>
      <c r="C33" s="124">
        <v>633</v>
      </c>
      <c r="D33" s="124" t="s">
        <v>66</v>
      </c>
      <c r="E33" s="125">
        <v>42306</v>
      </c>
      <c r="F33" s="125">
        <v>42975</v>
      </c>
      <c r="G33" s="243">
        <v>42977</v>
      </c>
      <c r="H33" s="124" t="s">
        <v>78</v>
      </c>
      <c r="I33" s="124" t="s">
        <v>80</v>
      </c>
      <c r="J33" s="124" t="s">
        <v>23</v>
      </c>
      <c r="K33" s="180">
        <v>13100436.6812227</v>
      </c>
      <c r="L33" s="124" t="s">
        <v>78</v>
      </c>
      <c r="M33" s="124" t="s">
        <v>79</v>
      </c>
      <c r="N33" s="124" t="s">
        <v>91</v>
      </c>
      <c r="O33" s="179">
        <v>-15000000</v>
      </c>
      <c r="P33" s="124"/>
      <c r="Q33" s="124" t="s">
        <v>27</v>
      </c>
      <c r="R33" s="126">
        <v>1.145</v>
      </c>
      <c r="S33" s="126"/>
      <c r="T33" s="180"/>
      <c r="U33" s="180">
        <v>0</v>
      </c>
      <c r="V33" s="124"/>
      <c r="W33" s="126">
        <v>1.1412</v>
      </c>
      <c r="X33" s="126">
        <v>1.1444954135014005</v>
      </c>
      <c r="Y33" s="180">
        <v>137518.28208557513</v>
      </c>
      <c r="Z33" s="214">
        <v>136097.9539814966</v>
      </c>
      <c r="AA33" s="180">
        <v>0</v>
      </c>
      <c r="AB33" s="180">
        <v>137518.28208557513</v>
      </c>
      <c r="AC33" s="96">
        <f t="shared" si="0"/>
        <v>22</v>
      </c>
      <c r="AD33" s="124" t="s">
        <v>25</v>
      </c>
      <c r="AE33" s="49"/>
      <c r="AF33" s="66">
        <f t="shared" si="1"/>
        <v>-297.03948930484228</v>
      </c>
      <c r="AG33" s="66">
        <f t="shared" si="2"/>
        <v>0</v>
      </c>
      <c r="AH33" s="55"/>
      <c r="AI33" s="312" t="s">
        <v>29</v>
      </c>
      <c r="AJ33" s="322">
        <v>6.99</v>
      </c>
      <c r="AK33" s="323">
        <v>12.3</v>
      </c>
      <c r="AL33" s="324">
        <v>1.1000000000000001E-3</v>
      </c>
      <c r="AM33" s="220">
        <v>4.1000000000000003E-3</v>
      </c>
      <c r="AN33" s="220">
        <v>0.4</v>
      </c>
      <c r="AO33" s="31"/>
      <c r="AP33" s="54"/>
      <c r="AQ33" s="54"/>
      <c r="AR33" s="54"/>
      <c r="AS33" s="249"/>
      <c r="AT33" s="54"/>
      <c r="AU33" s="54"/>
      <c r="AV33" s="54"/>
      <c r="AW33" s="54"/>
      <c r="AX33" s="54"/>
      <c r="AY33" s="54"/>
      <c r="AZ33" s="54"/>
      <c r="BA33" s="54"/>
      <c r="BB33" s="54"/>
      <c r="BC33" s="54"/>
      <c r="BD33" s="54"/>
      <c r="BE33" s="54"/>
      <c r="BF33" s="54"/>
      <c r="BG33" s="54"/>
      <c r="BH33" s="54"/>
    </row>
    <row r="34" spans="1:60" s="235" customFormat="1" ht="15.75" x14ac:dyDescent="0.2">
      <c r="A34" s="124">
        <v>2017</v>
      </c>
      <c r="B34" s="124" t="s">
        <v>94</v>
      </c>
      <c r="C34" s="124">
        <v>634</v>
      </c>
      <c r="D34" s="124" t="s">
        <v>66</v>
      </c>
      <c r="E34" s="125">
        <v>42306</v>
      </c>
      <c r="F34" s="125">
        <v>42975</v>
      </c>
      <c r="G34" s="243">
        <v>42977</v>
      </c>
      <c r="H34" s="124" t="s">
        <v>82</v>
      </c>
      <c r="I34" s="124" t="s">
        <v>79</v>
      </c>
      <c r="J34" s="124" t="s">
        <v>23</v>
      </c>
      <c r="K34" s="180">
        <v>14423076.9230769</v>
      </c>
      <c r="L34" s="124" t="s">
        <v>82</v>
      </c>
      <c r="M34" s="124" t="s">
        <v>80</v>
      </c>
      <c r="N34" s="124" t="s">
        <v>91</v>
      </c>
      <c r="O34" s="179">
        <v>-15000000</v>
      </c>
      <c r="P34" s="124"/>
      <c r="Q34" s="124" t="s">
        <v>27</v>
      </c>
      <c r="R34" s="126">
        <v>1.04</v>
      </c>
      <c r="S34" s="126"/>
      <c r="T34" s="180"/>
      <c r="U34" s="180">
        <v>0</v>
      </c>
      <c r="V34" s="124"/>
      <c r="W34" s="126">
        <v>1.1412</v>
      </c>
      <c r="X34" s="126">
        <v>1.1444954135014005</v>
      </c>
      <c r="Y34" s="179">
        <v>-55.632267534692843</v>
      </c>
      <c r="Z34" s="214"/>
      <c r="AA34" s="180">
        <v>0</v>
      </c>
      <c r="AB34" s="179">
        <v>-55.632267534692843</v>
      </c>
      <c r="AC34" s="96">
        <f t="shared" si="0"/>
        <v>22</v>
      </c>
      <c r="AD34" s="124" t="s">
        <v>25</v>
      </c>
      <c r="AE34" s="49"/>
      <c r="AF34" s="66">
        <f t="shared" si="1"/>
        <v>0</v>
      </c>
      <c r="AG34" s="66">
        <f t="shared" si="2"/>
        <v>0.15354505839575222</v>
      </c>
      <c r="AH34" s="55"/>
      <c r="AI34" s="312" t="s">
        <v>30</v>
      </c>
      <c r="AJ34" s="322">
        <v>15.345000000000001</v>
      </c>
      <c r="AK34" s="323">
        <v>21.95</v>
      </c>
      <c r="AL34" s="324">
        <v>2.5000000000000001E-3</v>
      </c>
      <c r="AM34" s="220">
        <v>7.3000000000000001E-3</v>
      </c>
      <c r="AN34" s="220">
        <v>0.4</v>
      </c>
      <c r="AO34" s="31"/>
      <c r="AP34" s="54"/>
      <c r="AQ34" s="54"/>
      <c r="AR34" s="54"/>
      <c r="AS34" s="249"/>
      <c r="AT34" s="54"/>
      <c r="AU34" s="54"/>
      <c r="AV34" s="54"/>
      <c r="AW34" s="54"/>
      <c r="AX34" s="54"/>
      <c r="AY34" s="54"/>
      <c r="AZ34" s="54"/>
      <c r="BA34" s="54"/>
      <c r="BB34" s="54"/>
      <c r="BC34" s="54"/>
      <c r="BD34" s="54"/>
      <c r="BE34" s="54"/>
      <c r="BF34" s="54"/>
      <c r="BG34" s="54"/>
      <c r="BH34" s="54"/>
    </row>
    <row r="35" spans="1:60" s="235" customFormat="1" ht="15.75" x14ac:dyDescent="0.2">
      <c r="A35" s="124">
        <v>2017</v>
      </c>
      <c r="B35" s="124" t="s">
        <v>94</v>
      </c>
      <c r="C35" s="124">
        <v>635</v>
      </c>
      <c r="D35" s="124" t="s">
        <v>66</v>
      </c>
      <c r="E35" s="125">
        <v>42306</v>
      </c>
      <c r="F35" s="125">
        <v>42975</v>
      </c>
      <c r="G35" s="243">
        <v>42977</v>
      </c>
      <c r="H35" s="124" t="s">
        <v>82</v>
      </c>
      <c r="I35" s="124" t="s">
        <v>79</v>
      </c>
      <c r="J35" s="124" t="s">
        <v>23</v>
      </c>
      <c r="K35" s="180">
        <v>13392857.142857101</v>
      </c>
      <c r="L35" s="124" t="s">
        <v>82</v>
      </c>
      <c r="M35" s="124" t="s">
        <v>80</v>
      </c>
      <c r="N35" s="124" t="s">
        <v>91</v>
      </c>
      <c r="O35" s="179">
        <v>-15000000</v>
      </c>
      <c r="P35" s="124"/>
      <c r="Q35" s="124" t="s">
        <v>27</v>
      </c>
      <c r="R35" s="126">
        <v>1.1200000000000001</v>
      </c>
      <c r="S35" s="126">
        <v>1.04</v>
      </c>
      <c r="T35" s="180"/>
      <c r="U35" s="180">
        <v>0</v>
      </c>
      <c r="V35" s="124"/>
      <c r="W35" s="126">
        <v>1.1412</v>
      </c>
      <c r="X35" s="126">
        <v>1.1444954135014005</v>
      </c>
      <c r="Y35" s="179">
        <v>-1364.6958365438391</v>
      </c>
      <c r="Z35" s="214"/>
      <c r="AA35" s="180">
        <v>0</v>
      </c>
      <c r="AB35" s="179">
        <v>-1364.6958365438391</v>
      </c>
      <c r="AC35" s="96">
        <f t="shared" si="0"/>
        <v>22</v>
      </c>
      <c r="AD35" s="124" t="s">
        <v>67</v>
      </c>
      <c r="AE35" s="49"/>
      <c r="AF35" s="66">
        <f t="shared" si="1"/>
        <v>0</v>
      </c>
      <c r="AG35" s="66">
        <f t="shared" si="2"/>
        <v>3.7665605088609957</v>
      </c>
      <c r="AH35" s="55"/>
      <c r="AI35" s="312" t="s">
        <v>26</v>
      </c>
      <c r="AJ35" s="322">
        <v>12.205</v>
      </c>
      <c r="AK35" s="323">
        <v>18.375</v>
      </c>
      <c r="AL35" s="324">
        <v>1.8E-3</v>
      </c>
      <c r="AM35" s="220">
        <v>5.5999999999999999E-3</v>
      </c>
      <c r="AN35" s="220">
        <v>0.35</v>
      </c>
      <c r="AO35" s="31"/>
      <c r="AP35" s="54"/>
      <c r="AQ35" s="54"/>
      <c r="AR35" s="54"/>
      <c r="AS35" s="249"/>
      <c r="AT35" s="54"/>
      <c r="AU35" s="54"/>
      <c r="AV35" s="54"/>
      <c r="AW35" s="54"/>
      <c r="AX35" s="54"/>
      <c r="AY35" s="54"/>
      <c r="AZ35" s="54"/>
      <c r="BA35" s="54"/>
      <c r="BB35" s="54"/>
      <c r="BC35" s="54"/>
      <c r="BD35" s="54"/>
      <c r="BE35" s="54"/>
      <c r="BF35" s="54"/>
      <c r="BG35" s="54"/>
      <c r="BH35" s="54"/>
    </row>
    <row r="36" spans="1:60" s="235" customFormat="1" ht="15.75" x14ac:dyDescent="0.2">
      <c r="A36" s="124">
        <v>2017</v>
      </c>
      <c r="B36" s="124" t="s">
        <v>95</v>
      </c>
      <c r="C36" s="124">
        <v>525</v>
      </c>
      <c r="D36" s="124" t="s">
        <v>65</v>
      </c>
      <c r="E36" s="125">
        <v>42221</v>
      </c>
      <c r="F36" s="125">
        <v>42976</v>
      </c>
      <c r="G36" s="243">
        <v>42978</v>
      </c>
      <c r="H36" s="124" t="s">
        <v>78</v>
      </c>
      <c r="I36" s="124" t="s">
        <v>80</v>
      </c>
      <c r="J36" s="124" t="s">
        <v>23</v>
      </c>
      <c r="K36" s="180">
        <v>8403361.3445378207</v>
      </c>
      <c r="L36" s="124" t="s">
        <v>78</v>
      </c>
      <c r="M36" s="124" t="s">
        <v>79</v>
      </c>
      <c r="N36" s="124" t="s">
        <v>91</v>
      </c>
      <c r="O36" s="179">
        <v>-10000000</v>
      </c>
      <c r="P36" s="124"/>
      <c r="Q36" s="124" t="s">
        <v>27</v>
      </c>
      <c r="R36" s="126">
        <v>1.19</v>
      </c>
      <c r="S36" s="126">
        <v>0.94799999999999995</v>
      </c>
      <c r="T36" s="180"/>
      <c r="U36" s="180">
        <v>0</v>
      </c>
      <c r="V36" s="124"/>
      <c r="W36" s="126">
        <v>1.1412</v>
      </c>
      <c r="X36" s="126">
        <v>1.1445544074207112</v>
      </c>
      <c r="Y36" s="180">
        <v>14427.072289603309</v>
      </c>
      <c r="Z36" s="214">
        <v>14427.072289603244</v>
      </c>
      <c r="AA36" s="180">
        <v>0</v>
      </c>
      <c r="AB36" s="180">
        <v>14427.072289603309</v>
      </c>
      <c r="AC36" s="96">
        <f t="shared" si="0"/>
        <v>22</v>
      </c>
      <c r="AD36" s="124" t="s">
        <v>69</v>
      </c>
      <c r="AE36" s="49"/>
      <c r="AF36" s="66">
        <f t="shared" si="1"/>
        <v>-38.087470844552733</v>
      </c>
      <c r="AG36" s="66">
        <f t="shared" si="2"/>
        <v>0</v>
      </c>
      <c r="AH36" s="55"/>
      <c r="AI36" s="312" t="s">
        <v>62</v>
      </c>
      <c r="AJ36" s="322">
        <v>12.914999999999999</v>
      </c>
      <c r="AK36" s="323">
        <v>23.39</v>
      </c>
      <c r="AL36" s="324">
        <v>2.0999999999999999E-3</v>
      </c>
      <c r="AM36" s="220">
        <v>7.7999999999999996E-3</v>
      </c>
      <c r="AN36" s="220">
        <v>0.4</v>
      </c>
      <c r="AO36" s="31"/>
      <c r="AP36" s="54"/>
      <c r="AQ36" s="54"/>
      <c r="AR36" s="54"/>
      <c r="AS36" s="249"/>
      <c r="AT36" s="54"/>
      <c r="AU36" s="54"/>
      <c r="AV36" s="54"/>
      <c r="AW36" s="54"/>
      <c r="AX36" s="54"/>
      <c r="AY36" s="54"/>
      <c r="AZ36" s="54"/>
      <c r="BA36" s="54"/>
      <c r="BB36" s="54"/>
      <c r="BC36" s="54"/>
      <c r="BD36" s="54"/>
      <c r="BE36" s="54"/>
      <c r="BF36" s="54"/>
      <c r="BG36" s="54"/>
      <c r="BH36" s="54"/>
    </row>
    <row r="37" spans="1:60" s="235" customFormat="1" ht="15.75" x14ac:dyDescent="0.2">
      <c r="A37" s="124">
        <v>2017</v>
      </c>
      <c r="B37" s="124" t="s">
        <v>95</v>
      </c>
      <c r="C37" s="124">
        <v>526</v>
      </c>
      <c r="D37" s="124" t="s">
        <v>65</v>
      </c>
      <c r="E37" s="125">
        <v>42221</v>
      </c>
      <c r="F37" s="125">
        <v>42976</v>
      </c>
      <c r="G37" s="243">
        <v>42978</v>
      </c>
      <c r="H37" s="124" t="s">
        <v>78</v>
      </c>
      <c r="I37" s="124" t="s">
        <v>80</v>
      </c>
      <c r="J37" s="124" t="s">
        <v>23</v>
      </c>
      <c r="K37" s="180">
        <v>8791208.7912087906</v>
      </c>
      <c r="L37" s="124" t="s">
        <v>78</v>
      </c>
      <c r="M37" s="124" t="s">
        <v>79</v>
      </c>
      <c r="N37" s="124" t="s">
        <v>91</v>
      </c>
      <c r="O37" s="179">
        <v>-10000000</v>
      </c>
      <c r="P37" s="124"/>
      <c r="Q37" s="124" t="s">
        <v>27</v>
      </c>
      <c r="R37" s="126">
        <v>1.1375</v>
      </c>
      <c r="S37" s="126">
        <v>0.94799999999999995</v>
      </c>
      <c r="T37" s="180"/>
      <c r="U37" s="180">
        <v>0</v>
      </c>
      <c r="V37" s="124"/>
      <c r="W37" s="126">
        <v>1.1412</v>
      </c>
      <c r="X37" s="126">
        <v>1.1445544074207112</v>
      </c>
      <c r="Y37" s="179">
        <v>-5.8310032805943134E-11</v>
      </c>
      <c r="Z37" s="214"/>
      <c r="AA37" s="180">
        <v>0</v>
      </c>
      <c r="AB37" s="179">
        <v>-5.8310032805943134E-11</v>
      </c>
      <c r="AC37" s="96">
        <f t="shared" si="0"/>
        <v>22</v>
      </c>
      <c r="AD37" s="124" t="s">
        <v>70</v>
      </c>
      <c r="AE37" s="49"/>
      <c r="AF37" s="66">
        <f t="shared" si="1"/>
        <v>0</v>
      </c>
      <c r="AG37" s="66">
        <f t="shared" si="2"/>
        <v>1.6093569054440303E-13</v>
      </c>
      <c r="AH37" s="55"/>
      <c r="AI37" s="312" t="s">
        <v>22</v>
      </c>
      <c r="AJ37" s="322">
        <v>11.1791</v>
      </c>
      <c r="AK37" s="323">
        <v>15.5488</v>
      </c>
      <c r="AL37" s="324">
        <v>1.8E-3</v>
      </c>
      <c r="AM37" s="220">
        <v>5.1999999999999998E-3</v>
      </c>
      <c r="AN37" s="220">
        <v>0.4</v>
      </c>
      <c r="AO37" s="31"/>
      <c r="AP37" s="54"/>
      <c r="AQ37" s="54"/>
      <c r="AR37" s="54"/>
      <c r="AS37" s="249"/>
      <c r="AT37" s="54"/>
      <c r="AU37" s="54"/>
      <c r="AV37" s="54"/>
      <c r="AW37" s="54"/>
      <c r="AX37" s="54"/>
      <c r="AY37" s="54"/>
      <c r="AZ37" s="54"/>
      <c r="BA37" s="54"/>
      <c r="BB37" s="54"/>
      <c r="BC37" s="54"/>
      <c r="BD37" s="54"/>
      <c r="BE37" s="54"/>
      <c r="BF37" s="54"/>
      <c r="BG37" s="54"/>
      <c r="BH37" s="54"/>
    </row>
    <row r="38" spans="1:60" s="235" customFormat="1" ht="15.75" x14ac:dyDescent="0.2">
      <c r="A38" s="124">
        <v>2017</v>
      </c>
      <c r="B38" s="124" t="s">
        <v>95</v>
      </c>
      <c r="C38" s="124">
        <v>527</v>
      </c>
      <c r="D38" s="124" t="s">
        <v>65</v>
      </c>
      <c r="E38" s="125">
        <v>42221</v>
      </c>
      <c r="F38" s="125">
        <v>42976</v>
      </c>
      <c r="G38" s="243">
        <v>42978</v>
      </c>
      <c r="H38" s="124" t="s">
        <v>82</v>
      </c>
      <c r="I38" s="124" t="s">
        <v>79</v>
      </c>
      <c r="J38" s="124" t="s">
        <v>23</v>
      </c>
      <c r="K38" s="180">
        <v>8791208.7912087906</v>
      </c>
      <c r="L38" s="124" t="s">
        <v>82</v>
      </c>
      <c r="M38" s="124" t="s">
        <v>80</v>
      </c>
      <c r="N38" s="124" t="s">
        <v>91</v>
      </c>
      <c r="O38" s="179">
        <v>-10000000</v>
      </c>
      <c r="P38" s="124"/>
      <c r="Q38" s="124" t="s">
        <v>27</v>
      </c>
      <c r="R38" s="126">
        <v>1.1375</v>
      </c>
      <c r="S38" s="126">
        <v>0.94799999999999995</v>
      </c>
      <c r="T38" s="180"/>
      <c r="U38" s="180">
        <v>0</v>
      </c>
      <c r="V38" s="124"/>
      <c r="W38" s="126">
        <v>1.1412</v>
      </c>
      <c r="X38" s="126">
        <v>1.1445544074207112</v>
      </c>
      <c r="Y38" s="179">
        <v>-7.2887541007428918E-12</v>
      </c>
      <c r="Z38" s="214"/>
      <c r="AA38" s="180">
        <v>0</v>
      </c>
      <c r="AB38" s="179">
        <v>-7.2887541007428918E-12</v>
      </c>
      <c r="AC38" s="96">
        <f t="shared" si="0"/>
        <v>22</v>
      </c>
      <c r="AD38" s="124" t="s">
        <v>71</v>
      </c>
      <c r="AE38" s="49"/>
      <c r="AF38" s="66">
        <f t="shared" si="1"/>
        <v>0</v>
      </c>
      <c r="AG38" s="66">
        <f t="shared" si="2"/>
        <v>2.0116961318050379E-14</v>
      </c>
      <c r="AH38" s="55"/>
      <c r="AI38" s="312" t="s">
        <v>66</v>
      </c>
      <c r="AJ38" s="318">
        <v>21.65</v>
      </c>
      <c r="AK38" s="323">
        <v>32.624699999999997</v>
      </c>
      <c r="AL38" s="320">
        <v>3.5999999999999999E-3</v>
      </c>
      <c r="AM38" s="220">
        <v>1.2500000000000001E-2</v>
      </c>
      <c r="AN38" s="220">
        <v>0.4</v>
      </c>
      <c r="AO38" s="31"/>
      <c r="AP38" s="54"/>
      <c r="AQ38" s="54"/>
      <c r="AR38" s="54"/>
      <c r="AS38" s="249"/>
      <c r="AT38" s="54"/>
      <c r="AU38" s="54"/>
      <c r="AV38" s="54"/>
      <c r="AW38" s="54"/>
      <c r="AX38" s="54"/>
      <c r="AY38" s="54"/>
      <c r="AZ38" s="54"/>
      <c r="BA38" s="54"/>
      <c r="BB38" s="54"/>
      <c r="BC38" s="54"/>
      <c r="BD38" s="54"/>
      <c r="BE38" s="54"/>
      <c r="BF38" s="54"/>
      <c r="BG38" s="54"/>
      <c r="BH38" s="54"/>
    </row>
    <row r="39" spans="1:60" s="235" customFormat="1" ht="15.75" x14ac:dyDescent="0.2">
      <c r="A39" s="124">
        <v>2017</v>
      </c>
      <c r="B39" s="124" t="s">
        <v>96</v>
      </c>
      <c r="C39" s="124">
        <v>528</v>
      </c>
      <c r="D39" s="124" t="s">
        <v>65</v>
      </c>
      <c r="E39" s="125">
        <v>42221</v>
      </c>
      <c r="F39" s="125">
        <v>43005</v>
      </c>
      <c r="G39" s="243">
        <v>43007</v>
      </c>
      <c r="H39" s="124" t="s">
        <v>78</v>
      </c>
      <c r="I39" s="124" t="s">
        <v>80</v>
      </c>
      <c r="J39" s="124" t="s">
        <v>23</v>
      </c>
      <c r="K39" s="180">
        <v>8403361.3445378207</v>
      </c>
      <c r="L39" s="124" t="s">
        <v>78</v>
      </c>
      <c r="M39" s="124" t="s">
        <v>79</v>
      </c>
      <c r="N39" s="124" t="s">
        <v>91</v>
      </c>
      <c r="O39" s="179">
        <v>-10000000</v>
      </c>
      <c r="P39" s="124"/>
      <c r="Q39" s="124" t="s">
        <v>27</v>
      </c>
      <c r="R39" s="126">
        <v>1.19</v>
      </c>
      <c r="S39" s="126">
        <v>0.94799999999999995</v>
      </c>
      <c r="T39" s="180"/>
      <c r="U39" s="180">
        <v>0</v>
      </c>
      <c r="V39" s="124"/>
      <c r="W39" s="126">
        <v>1.1412</v>
      </c>
      <c r="X39" s="126">
        <v>1.146360237451145</v>
      </c>
      <c r="Y39" s="180">
        <v>15079.380477787428</v>
      </c>
      <c r="Z39" s="214">
        <v>15077.473666923956</v>
      </c>
      <c r="AA39" s="180">
        <v>0</v>
      </c>
      <c r="AB39" s="180">
        <v>15079.380477787428</v>
      </c>
      <c r="AC39" s="96">
        <f t="shared" si="0"/>
        <v>22</v>
      </c>
      <c r="AD39" s="124" t="s">
        <v>69</v>
      </c>
      <c r="AE39" s="49"/>
      <c r="AF39" s="66">
        <f t="shared" si="1"/>
        <v>-39.809564461358811</v>
      </c>
      <c r="AG39" s="66">
        <f t="shared" si="2"/>
        <v>0</v>
      </c>
      <c r="AH39" s="55"/>
      <c r="AI39" s="312" t="s">
        <v>65</v>
      </c>
      <c r="AJ39" s="325">
        <v>26.6509</v>
      </c>
      <c r="AK39" s="326">
        <v>27.686199999999999</v>
      </c>
      <c r="AL39" s="327">
        <v>4.4000000000000003E-3</v>
      </c>
      <c r="AM39" s="328">
        <v>9.1999999999999998E-3</v>
      </c>
      <c r="AN39" s="328">
        <v>0.4</v>
      </c>
      <c r="AO39" s="31"/>
      <c r="AP39" s="54"/>
      <c r="AQ39" s="54"/>
      <c r="AR39" s="54"/>
      <c r="AS39" s="249"/>
      <c r="AT39" s="54"/>
      <c r="AU39" s="54"/>
      <c r="AV39" s="54"/>
      <c r="AW39" s="54"/>
      <c r="AX39" s="54"/>
      <c r="AY39" s="54"/>
      <c r="AZ39" s="54"/>
      <c r="BA39" s="54"/>
      <c r="BB39" s="54"/>
      <c r="BC39" s="54"/>
      <c r="BD39" s="54"/>
      <c r="BE39" s="54"/>
      <c r="BF39" s="54"/>
      <c r="BG39" s="54"/>
      <c r="BH39" s="54"/>
    </row>
    <row r="40" spans="1:60" s="235" customFormat="1" ht="15.75" x14ac:dyDescent="0.2">
      <c r="A40" s="124">
        <v>2017</v>
      </c>
      <c r="B40" s="124" t="s">
        <v>96</v>
      </c>
      <c r="C40" s="124">
        <v>529</v>
      </c>
      <c r="D40" s="124" t="s">
        <v>65</v>
      </c>
      <c r="E40" s="125">
        <v>42221</v>
      </c>
      <c r="F40" s="125">
        <v>43005</v>
      </c>
      <c r="G40" s="243">
        <v>43007</v>
      </c>
      <c r="H40" s="124" t="s">
        <v>78</v>
      </c>
      <c r="I40" s="124" t="s">
        <v>80</v>
      </c>
      <c r="J40" s="124" t="s">
        <v>23</v>
      </c>
      <c r="K40" s="180">
        <v>8791208.7912087906</v>
      </c>
      <c r="L40" s="124" t="s">
        <v>78</v>
      </c>
      <c r="M40" s="124" t="s">
        <v>79</v>
      </c>
      <c r="N40" s="124" t="s">
        <v>91</v>
      </c>
      <c r="O40" s="179">
        <v>-10000000</v>
      </c>
      <c r="P40" s="124"/>
      <c r="Q40" s="124" t="s">
        <v>27</v>
      </c>
      <c r="R40" s="126">
        <v>1.1375</v>
      </c>
      <c r="S40" s="126">
        <v>0.94799999999999995</v>
      </c>
      <c r="T40" s="180"/>
      <c r="U40" s="180">
        <v>0</v>
      </c>
      <c r="V40" s="124"/>
      <c r="W40" s="126">
        <v>1.1412</v>
      </c>
      <c r="X40" s="126">
        <v>1.146360237451145</v>
      </c>
      <c r="Y40" s="179">
        <v>-1.5250316272323594E-11</v>
      </c>
      <c r="Z40" s="214"/>
      <c r="AA40" s="180">
        <v>0</v>
      </c>
      <c r="AB40" s="179">
        <v>-1.5250316272323594E-11</v>
      </c>
      <c r="AC40" s="96">
        <f t="shared" si="0"/>
        <v>22</v>
      </c>
      <c r="AD40" s="124" t="s">
        <v>70</v>
      </c>
      <c r="AE40" s="49"/>
      <c r="AF40" s="66">
        <f t="shared" si="1"/>
        <v>0</v>
      </c>
      <c r="AG40" s="66">
        <f t="shared" si="2"/>
        <v>4.2090872911613116E-14</v>
      </c>
      <c r="AH40" s="55"/>
      <c r="AI40" s="31"/>
      <c r="AJ40" s="31"/>
      <c r="AK40" s="31"/>
      <c r="AL40" s="31"/>
      <c r="AM40" s="31"/>
      <c r="AN40" s="31"/>
      <c r="AO40" s="31"/>
      <c r="AP40" s="54"/>
      <c r="AQ40" s="54"/>
      <c r="AR40" s="54"/>
      <c r="AS40" s="249"/>
      <c r="AT40" s="54"/>
      <c r="AU40" s="54"/>
      <c r="AV40" s="54"/>
      <c r="AW40" s="54"/>
      <c r="AX40" s="54"/>
      <c r="AY40" s="54"/>
      <c r="AZ40" s="54"/>
      <c r="BA40" s="54"/>
      <c r="BB40" s="54"/>
      <c r="BC40" s="54"/>
      <c r="BD40" s="54"/>
      <c r="BE40" s="54"/>
      <c r="BF40" s="54"/>
      <c r="BG40" s="54"/>
      <c r="BH40" s="54"/>
    </row>
    <row r="41" spans="1:60" s="235" customFormat="1" ht="15.75" x14ac:dyDescent="0.2">
      <c r="A41" s="124">
        <v>2017</v>
      </c>
      <c r="B41" s="124" t="s">
        <v>96</v>
      </c>
      <c r="C41" s="124">
        <v>530</v>
      </c>
      <c r="D41" s="124" t="s">
        <v>65</v>
      </c>
      <c r="E41" s="125">
        <v>42221</v>
      </c>
      <c r="F41" s="125">
        <v>43005</v>
      </c>
      <c r="G41" s="243">
        <v>43007</v>
      </c>
      <c r="H41" s="124" t="s">
        <v>82</v>
      </c>
      <c r="I41" s="124" t="s">
        <v>79</v>
      </c>
      <c r="J41" s="124" t="s">
        <v>23</v>
      </c>
      <c r="K41" s="180">
        <v>8791208.7912087906</v>
      </c>
      <c r="L41" s="124" t="s">
        <v>82</v>
      </c>
      <c r="M41" s="124" t="s">
        <v>80</v>
      </c>
      <c r="N41" s="124" t="s">
        <v>91</v>
      </c>
      <c r="O41" s="179">
        <v>-10000000</v>
      </c>
      <c r="P41" s="124"/>
      <c r="Q41" s="124" t="s">
        <v>27</v>
      </c>
      <c r="R41" s="126">
        <v>1.1375</v>
      </c>
      <c r="S41" s="126">
        <v>0.94799999999999995</v>
      </c>
      <c r="T41" s="180"/>
      <c r="U41" s="180">
        <v>0</v>
      </c>
      <c r="V41" s="124"/>
      <c r="W41" s="126">
        <v>1.1412</v>
      </c>
      <c r="X41" s="126">
        <v>1.146360237451145</v>
      </c>
      <c r="Y41" s="179">
        <v>-1.9068108634569612</v>
      </c>
      <c r="Z41" s="214"/>
      <c r="AA41" s="180">
        <v>0</v>
      </c>
      <c r="AB41" s="179">
        <v>-1.9068108634569612</v>
      </c>
      <c r="AC41" s="96">
        <f t="shared" si="0"/>
        <v>22</v>
      </c>
      <c r="AD41" s="124" t="s">
        <v>71</v>
      </c>
      <c r="AE41" s="49"/>
      <c r="AF41" s="66">
        <f t="shared" si="1"/>
        <v>0</v>
      </c>
      <c r="AG41" s="66">
        <f t="shared" si="2"/>
        <v>5.2627979831412122E-3</v>
      </c>
      <c r="AH41" s="55"/>
      <c r="AI41" s="31"/>
      <c r="AJ41" s="31"/>
      <c r="AK41" s="31"/>
      <c r="AL41" s="31"/>
      <c r="AM41" s="31"/>
      <c r="AN41" s="31"/>
      <c r="AO41" s="31"/>
      <c r="AP41" s="54"/>
      <c r="AQ41" s="54"/>
      <c r="AR41" s="54"/>
      <c r="AS41" s="249"/>
      <c r="AT41" s="54"/>
      <c r="AU41" s="54"/>
      <c r="AV41" s="54"/>
      <c r="AW41" s="54"/>
      <c r="AX41" s="54"/>
      <c r="AY41" s="54"/>
      <c r="AZ41" s="54"/>
      <c r="BA41" s="54"/>
      <c r="BB41" s="54"/>
      <c r="BC41" s="54"/>
      <c r="BD41" s="54"/>
      <c r="BE41" s="54"/>
      <c r="BF41" s="54"/>
      <c r="BG41" s="54"/>
      <c r="BH41" s="54"/>
    </row>
    <row r="42" spans="1:60" s="235" customFormat="1" ht="15.75" x14ac:dyDescent="0.2">
      <c r="A42" s="124">
        <v>2017</v>
      </c>
      <c r="B42" s="124" t="s">
        <v>97</v>
      </c>
      <c r="C42" s="124">
        <v>630</v>
      </c>
      <c r="D42" s="124" t="s">
        <v>66</v>
      </c>
      <c r="E42" s="125">
        <v>42303</v>
      </c>
      <c r="F42" s="125">
        <v>43005</v>
      </c>
      <c r="G42" s="243">
        <v>43007</v>
      </c>
      <c r="H42" s="124" t="s">
        <v>78</v>
      </c>
      <c r="I42" s="124" t="s">
        <v>80</v>
      </c>
      <c r="J42" s="124" t="s">
        <v>23</v>
      </c>
      <c r="K42" s="180">
        <v>17391304.347826101</v>
      </c>
      <c r="L42" s="124" t="s">
        <v>78</v>
      </c>
      <c r="M42" s="124" t="s">
        <v>79</v>
      </c>
      <c r="N42" s="124" t="s">
        <v>91</v>
      </c>
      <c r="O42" s="179">
        <v>-20000000</v>
      </c>
      <c r="P42" s="124"/>
      <c r="Q42" s="124" t="s">
        <v>27</v>
      </c>
      <c r="R42" s="126">
        <v>1.1499999999999999</v>
      </c>
      <c r="S42" s="126"/>
      <c r="T42" s="180"/>
      <c r="U42" s="180">
        <v>0</v>
      </c>
      <c r="V42" s="124"/>
      <c r="W42" s="126">
        <v>1.1412</v>
      </c>
      <c r="X42" s="126">
        <v>1.146360237451145</v>
      </c>
      <c r="Y42" s="180">
        <v>212450.95506581516</v>
      </c>
      <c r="Z42" s="214">
        <v>187012.18051649383</v>
      </c>
      <c r="AA42" s="180">
        <v>0</v>
      </c>
      <c r="AB42" s="180">
        <v>212450.95506581516</v>
      </c>
      <c r="AC42" s="96">
        <f t="shared" si="0"/>
        <v>22</v>
      </c>
      <c r="AD42" s="124" t="s">
        <v>25</v>
      </c>
      <c r="AE42" s="49"/>
      <c r="AF42" s="66">
        <f t="shared" si="1"/>
        <v>-458.8940629421607</v>
      </c>
      <c r="AG42" s="66">
        <f t="shared" si="2"/>
        <v>0</v>
      </c>
      <c r="AH42" s="55"/>
      <c r="AI42" s="31"/>
      <c r="AJ42" s="31"/>
      <c r="AK42" s="31"/>
      <c r="AL42" s="31"/>
      <c r="AM42" s="31"/>
      <c r="AN42" s="31"/>
      <c r="AO42" s="31"/>
      <c r="AP42" s="54"/>
      <c r="AQ42" s="54"/>
      <c r="AR42" s="54"/>
      <c r="AS42" s="249"/>
      <c r="AT42" s="54"/>
      <c r="AU42" s="54"/>
      <c r="AV42" s="54"/>
      <c r="AW42" s="54"/>
      <c r="AX42" s="54"/>
      <c r="AY42" s="54"/>
      <c r="AZ42" s="54"/>
      <c r="BA42" s="54"/>
      <c r="BB42" s="54"/>
      <c r="BC42" s="54"/>
      <c r="BD42" s="54"/>
      <c r="BE42" s="54"/>
      <c r="BF42" s="54"/>
      <c r="BG42" s="54"/>
      <c r="BH42" s="54"/>
    </row>
    <row r="43" spans="1:60" s="235" customFormat="1" ht="15.75" x14ac:dyDescent="0.2">
      <c r="A43" s="124">
        <v>2017</v>
      </c>
      <c r="B43" s="124" t="s">
        <v>97</v>
      </c>
      <c r="C43" s="124">
        <v>631</v>
      </c>
      <c r="D43" s="124" t="s">
        <v>66</v>
      </c>
      <c r="E43" s="125">
        <v>42303</v>
      </c>
      <c r="F43" s="125">
        <v>43005</v>
      </c>
      <c r="G43" s="243">
        <v>43007</v>
      </c>
      <c r="H43" s="124" t="s">
        <v>82</v>
      </c>
      <c r="I43" s="124" t="s">
        <v>79</v>
      </c>
      <c r="J43" s="124" t="s">
        <v>23</v>
      </c>
      <c r="K43" s="180">
        <v>19047619.047619</v>
      </c>
      <c r="L43" s="124" t="s">
        <v>82</v>
      </c>
      <c r="M43" s="124" t="s">
        <v>80</v>
      </c>
      <c r="N43" s="124" t="s">
        <v>91</v>
      </c>
      <c r="O43" s="179">
        <v>-20000000</v>
      </c>
      <c r="P43" s="124"/>
      <c r="Q43" s="124" t="s">
        <v>27</v>
      </c>
      <c r="R43" s="126">
        <v>1.05</v>
      </c>
      <c r="S43" s="126"/>
      <c r="T43" s="180"/>
      <c r="U43" s="180">
        <v>0</v>
      </c>
      <c r="V43" s="124"/>
      <c r="W43" s="126">
        <v>1.1412</v>
      </c>
      <c r="X43" s="126">
        <v>1.146360237451145</v>
      </c>
      <c r="Y43" s="179">
        <v>-2618.0523657051758</v>
      </c>
      <c r="Z43" s="214"/>
      <c r="AA43" s="180">
        <v>0</v>
      </c>
      <c r="AB43" s="179">
        <v>-2618.0523657051758</v>
      </c>
      <c r="AC43" s="96">
        <f t="shared" si="0"/>
        <v>22</v>
      </c>
      <c r="AD43" s="124" t="s">
        <v>25</v>
      </c>
      <c r="AE43" s="49"/>
      <c r="AF43" s="66">
        <f t="shared" si="1"/>
        <v>0</v>
      </c>
      <c r="AG43" s="66">
        <f t="shared" si="2"/>
        <v>7.2258245293462853</v>
      </c>
      <c r="AH43" s="55"/>
      <c r="AI43" s="85"/>
      <c r="AJ43" s="31"/>
      <c r="AK43" s="31"/>
      <c r="AL43" s="31"/>
      <c r="AM43" s="31"/>
      <c r="AN43" s="31"/>
      <c r="AO43" s="31"/>
      <c r="AP43" s="54"/>
      <c r="AQ43" s="54"/>
      <c r="AR43" s="54"/>
      <c r="AS43" s="249"/>
      <c r="AT43" s="54"/>
      <c r="AU43" s="54"/>
      <c r="AV43" s="54"/>
      <c r="AW43" s="54"/>
      <c r="AX43" s="54"/>
      <c r="AY43" s="54"/>
      <c r="AZ43" s="54"/>
      <c r="BA43" s="54"/>
      <c r="BB43" s="54"/>
      <c r="BC43" s="54"/>
      <c r="BD43" s="54"/>
      <c r="BE43" s="54"/>
      <c r="BF43" s="54"/>
      <c r="BG43" s="54"/>
      <c r="BH43" s="54"/>
    </row>
    <row r="44" spans="1:60" s="235" customFormat="1" ht="15.75" x14ac:dyDescent="0.2">
      <c r="A44" s="124">
        <v>2017</v>
      </c>
      <c r="B44" s="124" t="s">
        <v>97</v>
      </c>
      <c r="C44" s="124">
        <v>632</v>
      </c>
      <c r="D44" s="124" t="s">
        <v>66</v>
      </c>
      <c r="E44" s="125">
        <v>42303</v>
      </c>
      <c r="F44" s="125">
        <v>43005</v>
      </c>
      <c r="G44" s="243">
        <v>43007</v>
      </c>
      <c r="H44" s="124" t="s">
        <v>82</v>
      </c>
      <c r="I44" s="124" t="s">
        <v>79</v>
      </c>
      <c r="J44" s="124" t="s">
        <v>23</v>
      </c>
      <c r="K44" s="180">
        <v>17551557.700745899</v>
      </c>
      <c r="L44" s="124" t="s">
        <v>82</v>
      </c>
      <c r="M44" s="124" t="s">
        <v>80</v>
      </c>
      <c r="N44" s="124" t="s">
        <v>91</v>
      </c>
      <c r="O44" s="179">
        <v>-20000000</v>
      </c>
      <c r="P44" s="124"/>
      <c r="Q44" s="124" t="s">
        <v>27</v>
      </c>
      <c r="R44" s="126">
        <v>1.1395</v>
      </c>
      <c r="S44" s="126">
        <v>1.05</v>
      </c>
      <c r="T44" s="180"/>
      <c r="U44" s="180">
        <v>0</v>
      </c>
      <c r="V44" s="124"/>
      <c r="W44" s="126">
        <v>1.1412</v>
      </c>
      <c r="X44" s="126">
        <v>1.146360237451145</v>
      </c>
      <c r="Y44" s="179">
        <v>-22820.722183616155</v>
      </c>
      <c r="Z44" s="214"/>
      <c r="AA44" s="180">
        <v>0</v>
      </c>
      <c r="AB44" s="179">
        <v>-22820.722183616155</v>
      </c>
      <c r="AC44" s="96">
        <f t="shared" si="0"/>
        <v>22</v>
      </c>
      <c r="AD44" s="124" t="s">
        <v>67</v>
      </c>
      <c r="AE44" s="49"/>
      <c r="AF44" s="66">
        <f t="shared" si="1"/>
        <v>0</v>
      </c>
      <c r="AG44" s="66">
        <f t="shared" si="2"/>
        <v>62.985193226780581</v>
      </c>
      <c r="AH44" s="55"/>
      <c r="AI44" s="31"/>
      <c r="AJ44" s="31"/>
      <c r="AK44" s="31"/>
      <c r="AL44" s="31"/>
      <c r="AM44" s="31"/>
      <c r="AN44" s="31"/>
      <c r="AO44" s="31"/>
      <c r="AP44" s="54"/>
      <c r="AQ44" s="54"/>
      <c r="AR44" s="54"/>
      <c r="AS44" s="249"/>
      <c r="AT44" s="54"/>
      <c r="AU44" s="54"/>
      <c r="AV44" s="54"/>
      <c r="AW44" s="54"/>
      <c r="AX44" s="54"/>
      <c r="AY44" s="54"/>
      <c r="AZ44" s="54"/>
      <c r="BA44" s="54"/>
      <c r="BB44" s="54"/>
      <c r="BC44" s="54"/>
      <c r="BD44" s="54"/>
      <c r="BE44" s="54"/>
      <c r="BF44" s="54"/>
      <c r="BG44" s="54"/>
      <c r="BH44" s="54"/>
    </row>
    <row r="45" spans="1:60" s="235" customFormat="1" ht="15.75" x14ac:dyDescent="0.2">
      <c r="A45" s="124">
        <v>2017</v>
      </c>
      <c r="B45" s="124" t="s">
        <v>98</v>
      </c>
      <c r="C45" s="124">
        <v>531</v>
      </c>
      <c r="D45" s="124" t="s">
        <v>65</v>
      </c>
      <c r="E45" s="125">
        <v>42221</v>
      </c>
      <c r="F45" s="125">
        <v>43035</v>
      </c>
      <c r="G45" s="243">
        <v>43038</v>
      </c>
      <c r="H45" s="124" t="s">
        <v>78</v>
      </c>
      <c r="I45" s="124" t="s">
        <v>80</v>
      </c>
      <c r="J45" s="124" t="s">
        <v>23</v>
      </c>
      <c r="K45" s="180">
        <v>8403361.3445378207</v>
      </c>
      <c r="L45" s="124" t="s">
        <v>78</v>
      </c>
      <c r="M45" s="124" t="s">
        <v>79</v>
      </c>
      <c r="N45" s="124" t="s">
        <v>91</v>
      </c>
      <c r="O45" s="179">
        <v>-10000000</v>
      </c>
      <c r="P45" s="124"/>
      <c r="Q45" s="124" t="s">
        <v>27</v>
      </c>
      <c r="R45" s="126">
        <v>1.19</v>
      </c>
      <c r="S45" s="126">
        <v>0.94799999999999995</v>
      </c>
      <c r="T45" s="180"/>
      <c r="U45" s="180">
        <v>0</v>
      </c>
      <c r="V45" s="124"/>
      <c r="W45" s="126">
        <v>1.1412</v>
      </c>
      <c r="X45" s="126">
        <v>1.1482373917645485</v>
      </c>
      <c r="Y45" s="180">
        <v>23052.39553358838</v>
      </c>
      <c r="Z45" s="214">
        <v>22931.75423473071</v>
      </c>
      <c r="AA45" s="180">
        <v>0</v>
      </c>
      <c r="AB45" s="180">
        <v>23052.39553358838</v>
      </c>
      <c r="AC45" s="96">
        <f t="shared" si="0"/>
        <v>22</v>
      </c>
      <c r="AD45" s="124" t="s">
        <v>69</v>
      </c>
      <c r="AE45" s="49"/>
      <c r="AF45" s="66">
        <f t="shared" si="1"/>
        <v>-60.858324208673324</v>
      </c>
      <c r="AG45" s="66">
        <f t="shared" si="2"/>
        <v>0</v>
      </c>
      <c r="AH45" s="55"/>
      <c r="AI45" s="31"/>
      <c r="AJ45" s="31"/>
      <c r="AK45" s="31"/>
      <c r="AL45" s="31"/>
      <c r="AM45" s="31"/>
      <c r="AN45" s="31"/>
      <c r="AO45" s="31"/>
      <c r="AP45" s="54"/>
      <c r="AQ45" s="54"/>
      <c r="AR45" s="54"/>
      <c r="AS45" s="249"/>
      <c r="AT45" s="54"/>
      <c r="AU45" s="54"/>
      <c r="AV45" s="54"/>
      <c r="AW45" s="54"/>
      <c r="AX45" s="54"/>
      <c r="AY45" s="54"/>
      <c r="AZ45" s="54"/>
      <c r="BA45" s="54"/>
      <c r="BB45" s="54"/>
      <c r="BC45" s="54"/>
      <c r="BD45" s="54"/>
      <c r="BE45" s="54"/>
      <c r="BF45" s="54"/>
      <c r="BG45" s="54"/>
      <c r="BH45" s="54"/>
    </row>
    <row r="46" spans="1:60" s="235" customFormat="1" ht="15.75" x14ac:dyDescent="0.2">
      <c r="A46" s="124">
        <v>2017</v>
      </c>
      <c r="B46" s="124" t="s">
        <v>98</v>
      </c>
      <c r="C46" s="124">
        <v>532</v>
      </c>
      <c r="D46" s="124" t="s">
        <v>65</v>
      </c>
      <c r="E46" s="125">
        <v>42221</v>
      </c>
      <c r="F46" s="125">
        <v>43035</v>
      </c>
      <c r="G46" s="243">
        <v>43038</v>
      </c>
      <c r="H46" s="124" t="s">
        <v>78</v>
      </c>
      <c r="I46" s="124" t="s">
        <v>80</v>
      </c>
      <c r="J46" s="124" t="s">
        <v>23</v>
      </c>
      <c r="K46" s="180">
        <v>8791208.7912087906</v>
      </c>
      <c r="L46" s="124" t="s">
        <v>78</v>
      </c>
      <c r="M46" s="124" t="s">
        <v>79</v>
      </c>
      <c r="N46" s="124" t="s">
        <v>91</v>
      </c>
      <c r="O46" s="179">
        <v>-10000000</v>
      </c>
      <c r="P46" s="124"/>
      <c r="Q46" s="124" t="s">
        <v>27</v>
      </c>
      <c r="R46" s="126">
        <v>1.1375</v>
      </c>
      <c r="S46" s="126">
        <v>0.94799999999999995</v>
      </c>
      <c r="T46" s="180"/>
      <c r="U46" s="180">
        <v>0</v>
      </c>
      <c r="V46" s="124"/>
      <c r="W46" s="126">
        <v>1.1412</v>
      </c>
      <c r="X46" s="126">
        <v>1.1482373917645485</v>
      </c>
      <c r="Y46" s="180">
        <v>2.7145562964735998E-9</v>
      </c>
      <c r="Z46" s="214"/>
      <c r="AA46" s="180">
        <v>0</v>
      </c>
      <c r="AB46" s="180">
        <v>2.7145562964735998E-9</v>
      </c>
      <c r="AC46" s="96">
        <f t="shared" si="0"/>
        <v>22</v>
      </c>
      <c r="AD46" s="124" t="s">
        <v>70</v>
      </c>
      <c r="AE46" s="49"/>
      <c r="AF46" s="66">
        <f t="shared" si="1"/>
        <v>-7.1664286226903035E-12</v>
      </c>
      <c r="AG46" s="66">
        <f t="shared" si="2"/>
        <v>0</v>
      </c>
      <c r="AH46" s="55"/>
      <c r="AI46" s="31"/>
      <c r="AJ46" s="31"/>
      <c r="AK46" s="31"/>
      <c r="AL46" s="31"/>
      <c r="AM46" s="31"/>
      <c r="AN46" s="31"/>
      <c r="AO46" s="31"/>
      <c r="AP46" s="54"/>
      <c r="AQ46" s="54"/>
      <c r="AR46" s="54"/>
      <c r="AS46" s="249"/>
      <c r="AT46" s="54"/>
      <c r="AU46" s="54"/>
      <c r="AV46" s="54"/>
      <c r="AW46" s="54"/>
      <c r="AX46" s="54"/>
      <c r="AY46" s="54"/>
      <c r="AZ46" s="54"/>
      <c r="BA46" s="54"/>
      <c r="BB46" s="54"/>
      <c r="BC46" s="54"/>
      <c r="BD46" s="54"/>
      <c r="BE46" s="54"/>
      <c r="BF46" s="54"/>
      <c r="BG46" s="54"/>
      <c r="BH46" s="54"/>
    </row>
    <row r="47" spans="1:60" s="235" customFormat="1" ht="15.75" x14ac:dyDescent="0.2">
      <c r="A47" s="124">
        <v>2017</v>
      </c>
      <c r="B47" s="124" t="s">
        <v>98</v>
      </c>
      <c r="C47" s="124">
        <v>533</v>
      </c>
      <c r="D47" s="124" t="s">
        <v>65</v>
      </c>
      <c r="E47" s="125">
        <v>42221</v>
      </c>
      <c r="F47" s="125">
        <v>43035</v>
      </c>
      <c r="G47" s="243">
        <v>43038</v>
      </c>
      <c r="H47" s="124" t="s">
        <v>82</v>
      </c>
      <c r="I47" s="124" t="s">
        <v>79</v>
      </c>
      <c r="J47" s="124" t="s">
        <v>23</v>
      </c>
      <c r="K47" s="180">
        <v>8791208.7912087906</v>
      </c>
      <c r="L47" s="124" t="s">
        <v>82</v>
      </c>
      <c r="M47" s="124" t="s">
        <v>80</v>
      </c>
      <c r="N47" s="124" t="s">
        <v>91</v>
      </c>
      <c r="O47" s="179">
        <v>-10000000</v>
      </c>
      <c r="P47" s="124"/>
      <c r="Q47" s="124" t="s">
        <v>27</v>
      </c>
      <c r="R47" s="126">
        <v>1.1375</v>
      </c>
      <c r="S47" s="126">
        <v>0.94799999999999995</v>
      </c>
      <c r="T47" s="180"/>
      <c r="U47" s="180">
        <v>0</v>
      </c>
      <c r="V47" s="124"/>
      <c r="W47" s="126">
        <v>1.1412</v>
      </c>
      <c r="X47" s="126">
        <v>1.1482373917645485</v>
      </c>
      <c r="Y47" s="179">
        <v>-120.64129886038593</v>
      </c>
      <c r="Z47" s="214"/>
      <c r="AA47" s="180">
        <v>0</v>
      </c>
      <c r="AB47" s="179">
        <v>-120.64129886038593</v>
      </c>
      <c r="AC47" s="96">
        <f t="shared" si="0"/>
        <v>22</v>
      </c>
      <c r="AD47" s="124" t="s">
        <v>71</v>
      </c>
      <c r="AE47" s="49"/>
      <c r="AF47" s="66">
        <f t="shared" si="1"/>
        <v>0</v>
      </c>
      <c r="AG47" s="66">
        <f t="shared" si="2"/>
        <v>0.33296998485466517</v>
      </c>
      <c r="AH47" s="55"/>
      <c r="AI47" s="31"/>
      <c r="AJ47" s="31"/>
      <c r="AK47" s="31"/>
      <c r="AL47" s="31"/>
      <c r="AM47" s="31"/>
      <c r="AN47" s="31"/>
      <c r="AO47" s="31"/>
      <c r="AP47" s="54"/>
      <c r="AQ47" s="54"/>
      <c r="AR47" s="54"/>
      <c r="AS47" s="249"/>
      <c r="AT47" s="54"/>
      <c r="AU47" s="54"/>
      <c r="AV47" s="54"/>
      <c r="AW47" s="54"/>
      <c r="AX47" s="54"/>
      <c r="AY47" s="54"/>
      <c r="AZ47" s="54"/>
      <c r="BA47" s="54"/>
      <c r="BB47" s="54"/>
      <c r="BC47" s="54"/>
      <c r="BD47" s="54"/>
      <c r="BE47" s="54"/>
      <c r="BF47" s="54"/>
      <c r="BG47" s="54"/>
      <c r="BH47" s="54"/>
    </row>
    <row r="48" spans="1:60" s="235" customFormat="1" ht="15.75" x14ac:dyDescent="0.2">
      <c r="A48" s="124">
        <v>2017</v>
      </c>
      <c r="B48" s="124" t="s">
        <v>99</v>
      </c>
      <c r="C48" s="124">
        <v>636</v>
      </c>
      <c r="D48" s="124" t="s">
        <v>66</v>
      </c>
      <c r="E48" s="125">
        <v>42306</v>
      </c>
      <c r="F48" s="125">
        <v>43034</v>
      </c>
      <c r="G48" s="243">
        <v>43038</v>
      </c>
      <c r="H48" s="124" t="s">
        <v>78</v>
      </c>
      <c r="I48" s="124" t="s">
        <v>80</v>
      </c>
      <c r="J48" s="124" t="s">
        <v>23</v>
      </c>
      <c r="K48" s="180">
        <v>17467248.908296902</v>
      </c>
      <c r="L48" s="124" t="s">
        <v>78</v>
      </c>
      <c r="M48" s="124" t="s">
        <v>79</v>
      </c>
      <c r="N48" s="124" t="s">
        <v>91</v>
      </c>
      <c r="O48" s="179">
        <v>-20000000</v>
      </c>
      <c r="P48" s="124"/>
      <c r="Q48" s="124" t="s">
        <v>27</v>
      </c>
      <c r="R48" s="126">
        <v>1.145</v>
      </c>
      <c r="S48" s="126"/>
      <c r="T48" s="180"/>
      <c r="U48" s="180">
        <v>0</v>
      </c>
      <c r="V48" s="124"/>
      <c r="W48" s="126">
        <v>1.1412</v>
      </c>
      <c r="X48" s="126">
        <v>1.1482373917645485</v>
      </c>
      <c r="Y48" s="180">
        <v>303745.95239116799</v>
      </c>
      <c r="Z48" s="214">
        <v>272673.52253447741</v>
      </c>
      <c r="AA48" s="180">
        <v>49247.941384438425</v>
      </c>
      <c r="AB48" s="180">
        <v>254498.01100672956</v>
      </c>
      <c r="AC48" s="96">
        <f t="shared" si="0"/>
        <v>22</v>
      </c>
      <c r="AD48" s="124" t="s">
        <v>25</v>
      </c>
      <c r="AE48" s="49"/>
      <c r="AF48" s="66">
        <f t="shared" si="1"/>
        <v>-656.09125716492281</v>
      </c>
      <c r="AG48" s="66">
        <f t="shared" si="2"/>
        <v>0</v>
      </c>
      <c r="AH48" s="55"/>
      <c r="AI48" s="31"/>
      <c r="AJ48" s="31"/>
      <c r="AK48" s="31"/>
      <c r="AL48" s="31"/>
      <c r="AM48" s="31"/>
      <c r="AN48" s="31"/>
      <c r="AO48" s="31"/>
      <c r="AP48" s="54"/>
      <c r="AQ48" s="54"/>
      <c r="AR48" s="54"/>
      <c r="AS48" s="249"/>
      <c r="AT48" s="54"/>
      <c r="AU48" s="54"/>
      <c r="AV48" s="54"/>
      <c r="AW48" s="54"/>
      <c r="AX48" s="54"/>
      <c r="AY48" s="54"/>
      <c r="AZ48" s="54"/>
      <c r="BA48" s="54"/>
      <c r="BB48" s="54"/>
      <c r="BC48" s="54"/>
      <c r="BD48" s="54"/>
      <c r="BE48" s="54"/>
      <c r="BF48" s="54"/>
      <c r="BG48" s="54"/>
      <c r="BH48" s="54"/>
    </row>
    <row r="49" spans="1:60" s="235" customFormat="1" ht="15.75" x14ac:dyDescent="0.2">
      <c r="A49" s="124">
        <v>2017</v>
      </c>
      <c r="B49" s="124" t="s">
        <v>99</v>
      </c>
      <c r="C49" s="124">
        <v>637</v>
      </c>
      <c r="D49" s="124" t="s">
        <v>66</v>
      </c>
      <c r="E49" s="125">
        <v>42306</v>
      </c>
      <c r="F49" s="125">
        <v>43034</v>
      </c>
      <c r="G49" s="243">
        <v>43038</v>
      </c>
      <c r="H49" s="124" t="s">
        <v>82</v>
      </c>
      <c r="I49" s="124" t="s">
        <v>79</v>
      </c>
      <c r="J49" s="124" t="s">
        <v>23</v>
      </c>
      <c r="K49" s="180">
        <v>19230769.230769198</v>
      </c>
      <c r="L49" s="124" t="s">
        <v>82</v>
      </c>
      <c r="M49" s="124" t="s">
        <v>80</v>
      </c>
      <c r="N49" s="124" t="s">
        <v>91</v>
      </c>
      <c r="O49" s="179">
        <v>-20000000</v>
      </c>
      <c r="P49" s="124"/>
      <c r="Q49" s="124" t="s">
        <v>27</v>
      </c>
      <c r="R49" s="126">
        <v>1.04</v>
      </c>
      <c r="S49" s="126"/>
      <c r="T49" s="180"/>
      <c r="U49" s="180">
        <v>0</v>
      </c>
      <c r="V49" s="124"/>
      <c r="W49" s="126">
        <v>1.1412</v>
      </c>
      <c r="X49" s="126">
        <v>1.1482373917645485</v>
      </c>
      <c r="Y49" s="179">
        <v>-4523.4669673206417</v>
      </c>
      <c r="Z49" s="214"/>
      <c r="AA49" s="180">
        <v>0</v>
      </c>
      <c r="AB49" s="179">
        <v>-4523.4669673206417</v>
      </c>
      <c r="AC49" s="96">
        <f t="shared" si="0"/>
        <v>22</v>
      </c>
      <c r="AD49" s="124" t="s">
        <v>25</v>
      </c>
      <c r="AE49" s="49"/>
      <c r="AF49" s="66">
        <f t="shared" si="1"/>
        <v>0</v>
      </c>
      <c r="AG49" s="66">
        <f t="shared" si="2"/>
        <v>12.48476882980497</v>
      </c>
      <c r="AH49" s="55"/>
      <c r="AI49" s="31"/>
      <c r="AJ49" s="31"/>
      <c r="AK49" s="31"/>
      <c r="AL49" s="31"/>
      <c r="AM49" s="31"/>
      <c r="AN49" s="31"/>
      <c r="AO49" s="31"/>
      <c r="AP49" s="54"/>
      <c r="AQ49" s="54"/>
      <c r="AR49" s="54"/>
      <c r="AS49" s="249"/>
      <c r="AT49" s="54"/>
      <c r="AU49" s="54"/>
      <c r="AV49" s="54"/>
      <c r="AW49" s="54"/>
      <c r="AX49" s="54"/>
      <c r="AY49" s="54"/>
      <c r="AZ49" s="54"/>
      <c r="BA49" s="54"/>
      <c r="BB49" s="54"/>
      <c r="BC49" s="54"/>
      <c r="BD49" s="54"/>
      <c r="BE49" s="54"/>
      <c r="BF49" s="54"/>
      <c r="BG49" s="54"/>
      <c r="BH49" s="54"/>
    </row>
    <row r="50" spans="1:60" s="235" customFormat="1" ht="15.75" x14ac:dyDescent="0.2">
      <c r="A50" s="124">
        <v>2017</v>
      </c>
      <c r="B50" s="124" t="s">
        <v>99</v>
      </c>
      <c r="C50" s="124">
        <v>638</v>
      </c>
      <c r="D50" s="124" t="s">
        <v>66</v>
      </c>
      <c r="E50" s="125">
        <v>42306</v>
      </c>
      <c r="F50" s="125">
        <v>43034</v>
      </c>
      <c r="G50" s="243">
        <v>43038</v>
      </c>
      <c r="H50" s="124" t="s">
        <v>82</v>
      </c>
      <c r="I50" s="124" t="s">
        <v>79</v>
      </c>
      <c r="J50" s="124" t="s">
        <v>23</v>
      </c>
      <c r="K50" s="180">
        <v>17857142.857142899</v>
      </c>
      <c r="L50" s="124" t="s">
        <v>82</v>
      </c>
      <c r="M50" s="124" t="s">
        <v>80</v>
      </c>
      <c r="N50" s="124" t="s">
        <v>91</v>
      </c>
      <c r="O50" s="179">
        <v>-20000000</v>
      </c>
      <c r="P50" s="124"/>
      <c r="Q50" s="124" t="s">
        <v>27</v>
      </c>
      <c r="R50" s="126">
        <v>1.1200000000000001</v>
      </c>
      <c r="S50" s="126">
        <v>1.04</v>
      </c>
      <c r="T50" s="180"/>
      <c r="U50" s="180">
        <v>0</v>
      </c>
      <c r="V50" s="124"/>
      <c r="W50" s="126">
        <v>1.1412</v>
      </c>
      <c r="X50" s="126">
        <v>1.1482373917645485</v>
      </c>
      <c r="Y50" s="179">
        <v>-26548.962889369966</v>
      </c>
      <c r="Z50" s="214"/>
      <c r="AA50" s="180">
        <v>0</v>
      </c>
      <c r="AB50" s="179">
        <v>-26548.962889369966</v>
      </c>
      <c r="AC50" s="96">
        <f t="shared" si="0"/>
        <v>22</v>
      </c>
      <c r="AD50" s="124" t="s">
        <v>67</v>
      </c>
      <c r="AE50" s="49"/>
      <c r="AF50" s="66">
        <f t="shared" si="1"/>
        <v>0</v>
      </c>
      <c r="AG50" s="66">
        <f t="shared" si="2"/>
        <v>73.275137574661102</v>
      </c>
      <c r="AH50" s="55"/>
      <c r="AI50" s="31"/>
      <c r="AJ50" s="31"/>
      <c r="AK50" s="31"/>
      <c r="AL50" s="31"/>
      <c r="AM50" s="31"/>
      <c r="AN50" s="31"/>
      <c r="AO50" s="31"/>
      <c r="AP50" s="54"/>
      <c r="AQ50" s="54"/>
      <c r="AR50" s="54"/>
      <c r="AS50" s="249"/>
      <c r="AT50" s="54"/>
      <c r="AU50" s="54"/>
      <c r="AV50" s="54"/>
      <c r="AW50" s="54"/>
      <c r="AX50" s="54"/>
      <c r="AY50" s="54"/>
      <c r="AZ50" s="54"/>
      <c r="BA50" s="54"/>
      <c r="BB50" s="54"/>
      <c r="BC50" s="54"/>
      <c r="BD50" s="54"/>
      <c r="BE50" s="54"/>
      <c r="BF50" s="54"/>
      <c r="BG50" s="54"/>
      <c r="BH50" s="54"/>
    </row>
    <row r="51" spans="1:60" s="235" customFormat="1" ht="15.75" x14ac:dyDescent="0.2">
      <c r="A51" s="124">
        <v>2017</v>
      </c>
      <c r="B51" s="124" t="s">
        <v>92</v>
      </c>
      <c r="C51" s="124">
        <v>888</v>
      </c>
      <c r="D51" s="124" t="s">
        <v>22</v>
      </c>
      <c r="E51" s="125">
        <v>42718</v>
      </c>
      <c r="F51" s="125"/>
      <c r="G51" s="243">
        <v>43069</v>
      </c>
      <c r="H51" s="124" t="s">
        <v>78</v>
      </c>
      <c r="I51" s="124" t="s">
        <v>83</v>
      </c>
      <c r="J51" s="124" t="s">
        <v>23</v>
      </c>
      <c r="K51" s="180">
        <v>13711151.7367459</v>
      </c>
      <c r="L51" s="124" t="s">
        <v>82</v>
      </c>
      <c r="M51" s="124" t="s">
        <v>83</v>
      </c>
      <c r="N51" s="124" t="s">
        <v>91</v>
      </c>
      <c r="O51" s="179">
        <v>-15000000</v>
      </c>
      <c r="P51" s="124"/>
      <c r="Q51" s="124" t="s">
        <v>27</v>
      </c>
      <c r="R51" s="126">
        <v>1.0940000000000001</v>
      </c>
      <c r="S51" s="126"/>
      <c r="T51" s="180"/>
      <c r="U51" s="180">
        <v>0</v>
      </c>
      <c r="V51" s="124"/>
      <c r="W51" s="126">
        <v>1.1412</v>
      </c>
      <c r="X51" s="126">
        <v>1.1501388651301381</v>
      </c>
      <c r="Y51" s="180">
        <v>670713.30631196848</v>
      </c>
      <c r="Z51" s="180">
        <v>670713.30631196848</v>
      </c>
      <c r="AA51" s="180">
        <v>670713.30631196848</v>
      </c>
      <c r="AB51" s="180">
        <v>0</v>
      </c>
      <c r="AC51" s="96">
        <f t="shared" si="0"/>
        <v>22</v>
      </c>
      <c r="AD51" s="124" t="s">
        <v>161</v>
      </c>
      <c r="AE51" s="49"/>
      <c r="AF51" s="66">
        <f t="shared" si="1"/>
        <v>-724.37037081692597</v>
      </c>
      <c r="AG51" s="66">
        <f t="shared" si="2"/>
        <v>0</v>
      </c>
      <c r="AH51" s="55"/>
      <c r="AI51" s="31"/>
      <c r="AJ51" s="31"/>
      <c r="AK51" s="31"/>
      <c r="AL51" s="31"/>
      <c r="AM51" s="31"/>
      <c r="AN51" s="31"/>
      <c r="AO51" s="31"/>
      <c r="AP51" s="54"/>
      <c r="AQ51" s="54"/>
      <c r="AR51" s="54"/>
      <c r="AS51" s="249"/>
      <c r="AT51" s="54"/>
      <c r="AU51" s="54"/>
      <c r="AV51" s="54"/>
      <c r="AW51" s="54"/>
      <c r="AX51" s="54"/>
      <c r="AY51" s="54"/>
      <c r="AZ51" s="54"/>
      <c r="BA51" s="54"/>
      <c r="BB51" s="54"/>
      <c r="BC51" s="54"/>
      <c r="BD51" s="54"/>
      <c r="BE51" s="54"/>
      <c r="BF51" s="54"/>
      <c r="BG51" s="54"/>
      <c r="BH51" s="54"/>
    </row>
    <row r="52" spans="1:60" s="235" customFormat="1" ht="15.75" x14ac:dyDescent="0.2">
      <c r="A52" s="124">
        <v>2017</v>
      </c>
      <c r="B52" s="124" t="s">
        <v>100</v>
      </c>
      <c r="C52" s="124">
        <v>534</v>
      </c>
      <c r="D52" s="124" t="s">
        <v>65</v>
      </c>
      <c r="E52" s="125">
        <v>42221</v>
      </c>
      <c r="F52" s="125">
        <v>43067</v>
      </c>
      <c r="G52" s="243">
        <v>43069</v>
      </c>
      <c r="H52" s="124" t="s">
        <v>78</v>
      </c>
      <c r="I52" s="124" t="s">
        <v>80</v>
      </c>
      <c r="J52" s="124" t="s">
        <v>23</v>
      </c>
      <c r="K52" s="180">
        <v>8403361.3445378207</v>
      </c>
      <c r="L52" s="124" t="s">
        <v>78</v>
      </c>
      <c r="M52" s="124" t="s">
        <v>79</v>
      </c>
      <c r="N52" s="124" t="s">
        <v>91</v>
      </c>
      <c r="O52" s="179">
        <v>-10000000</v>
      </c>
      <c r="P52" s="124"/>
      <c r="Q52" s="124" t="s">
        <v>27</v>
      </c>
      <c r="R52" s="126">
        <v>1.19</v>
      </c>
      <c r="S52" s="126">
        <v>0.94799999999999995</v>
      </c>
      <c r="T52" s="180"/>
      <c r="U52" s="180">
        <v>0</v>
      </c>
      <c r="V52" s="124"/>
      <c r="W52" s="126">
        <v>1.1412</v>
      </c>
      <c r="X52" s="126">
        <v>1.1501388651301381</v>
      </c>
      <c r="Y52" s="180">
        <v>94601.932954191769</v>
      </c>
      <c r="Z52" s="214">
        <v>92035.716684075174</v>
      </c>
      <c r="AA52" s="180">
        <v>0</v>
      </c>
      <c r="AB52" s="180">
        <v>94601.932954191769</v>
      </c>
      <c r="AC52" s="96">
        <f t="shared" si="0"/>
        <v>22</v>
      </c>
      <c r="AD52" s="124" t="s">
        <v>69</v>
      </c>
      <c r="AE52" s="49"/>
      <c r="AF52" s="66">
        <f t="shared" si="1"/>
        <v>-249.74910299906625</v>
      </c>
      <c r="AG52" s="66">
        <f t="shared" si="2"/>
        <v>0</v>
      </c>
      <c r="AH52" s="55"/>
      <c r="AI52" s="31"/>
      <c r="AJ52" s="31"/>
      <c r="AK52" s="31"/>
      <c r="AL52" s="31"/>
      <c r="AM52" s="31"/>
      <c r="AN52" s="31"/>
      <c r="AO52" s="31"/>
      <c r="AP52" s="54"/>
      <c r="AQ52" s="54"/>
      <c r="AR52" s="54"/>
      <c r="AS52" s="249"/>
      <c r="AT52" s="54"/>
      <c r="AU52" s="54"/>
      <c r="AV52" s="54"/>
      <c r="AW52" s="54"/>
      <c r="AX52" s="54"/>
      <c r="AY52" s="54"/>
      <c r="AZ52" s="54"/>
      <c r="BA52" s="54"/>
      <c r="BB52" s="54"/>
      <c r="BC52" s="54"/>
      <c r="BD52" s="54"/>
      <c r="BE52" s="54"/>
      <c r="BF52" s="54"/>
      <c r="BG52" s="54"/>
      <c r="BH52" s="54"/>
    </row>
    <row r="53" spans="1:60" s="235" customFormat="1" ht="15.75" x14ac:dyDescent="0.2">
      <c r="A53" s="124">
        <v>2017</v>
      </c>
      <c r="B53" s="124" t="s">
        <v>100</v>
      </c>
      <c r="C53" s="124">
        <v>535</v>
      </c>
      <c r="D53" s="124" t="s">
        <v>65</v>
      </c>
      <c r="E53" s="125">
        <v>42221</v>
      </c>
      <c r="F53" s="125">
        <v>43067</v>
      </c>
      <c r="G53" s="243">
        <v>43069</v>
      </c>
      <c r="H53" s="124" t="s">
        <v>78</v>
      </c>
      <c r="I53" s="124" t="s">
        <v>80</v>
      </c>
      <c r="J53" s="124" t="s">
        <v>23</v>
      </c>
      <c r="K53" s="180">
        <v>8791208.7912087906</v>
      </c>
      <c r="L53" s="124" t="s">
        <v>78</v>
      </c>
      <c r="M53" s="124" t="s">
        <v>79</v>
      </c>
      <c r="N53" s="124" t="s">
        <v>91</v>
      </c>
      <c r="O53" s="179">
        <v>-10000000</v>
      </c>
      <c r="P53" s="124"/>
      <c r="Q53" s="124" t="s">
        <v>27</v>
      </c>
      <c r="R53" s="126">
        <v>1.1375</v>
      </c>
      <c r="S53" s="126">
        <v>0.94799999999999995</v>
      </c>
      <c r="T53" s="180"/>
      <c r="U53" s="180">
        <v>0</v>
      </c>
      <c r="V53" s="124"/>
      <c r="W53" s="126">
        <v>1.1412</v>
      </c>
      <c r="X53" s="126">
        <v>1.1501388651301381</v>
      </c>
      <c r="Y53" s="180">
        <v>3.7233494675715333E-6</v>
      </c>
      <c r="Z53" s="214"/>
      <c r="AA53" s="180">
        <v>0</v>
      </c>
      <c r="AB53" s="180">
        <v>3.7233494675715333E-6</v>
      </c>
      <c r="AC53" s="96">
        <f t="shared" si="0"/>
        <v>22</v>
      </c>
      <c r="AD53" s="124" t="s">
        <v>70</v>
      </c>
      <c r="AE53" s="49"/>
      <c r="AF53" s="66">
        <f t="shared" si="1"/>
        <v>-9.829642594388848E-9</v>
      </c>
      <c r="AG53" s="66">
        <f t="shared" si="2"/>
        <v>0</v>
      </c>
      <c r="AH53" s="55"/>
      <c r="AI53" s="31"/>
      <c r="AJ53" s="31"/>
      <c r="AK53" s="31"/>
      <c r="AL53" s="31"/>
      <c r="AM53" s="31"/>
      <c r="AN53" s="31"/>
      <c r="AO53" s="31"/>
      <c r="AP53" s="54"/>
      <c r="AQ53" s="54"/>
      <c r="AR53" s="54"/>
      <c r="AS53" s="249"/>
      <c r="AT53" s="54"/>
      <c r="AU53" s="54"/>
      <c r="AV53" s="54"/>
      <c r="AW53" s="54"/>
      <c r="AX53" s="54"/>
      <c r="AY53" s="54"/>
      <c r="AZ53" s="54"/>
      <c r="BA53" s="54"/>
      <c r="BB53" s="54"/>
      <c r="BC53" s="54"/>
      <c r="BD53" s="54"/>
      <c r="BE53" s="54"/>
      <c r="BF53" s="54"/>
      <c r="BG53" s="54"/>
      <c r="BH53" s="54"/>
    </row>
    <row r="54" spans="1:60" s="235" customFormat="1" ht="15.75" x14ac:dyDescent="0.2">
      <c r="A54" s="124">
        <v>2017</v>
      </c>
      <c r="B54" s="124" t="s">
        <v>100</v>
      </c>
      <c r="C54" s="124">
        <v>536</v>
      </c>
      <c r="D54" s="124" t="s">
        <v>65</v>
      </c>
      <c r="E54" s="125">
        <v>42221</v>
      </c>
      <c r="F54" s="125">
        <v>43067</v>
      </c>
      <c r="G54" s="243">
        <v>43069</v>
      </c>
      <c r="H54" s="124" t="s">
        <v>82</v>
      </c>
      <c r="I54" s="124" t="s">
        <v>79</v>
      </c>
      <c r="J54" s="124" t="s">
        <v>23</v>
      </c>
      <c r="K54" s="180">
        <v>8791208.7912087906</v>
      </c>
      <c r="L54" s="124" t="s">
        <v>82</v>
      </c>
      <c r="M54" s="124" t="s">
        <v>80</v>
      </c>
      <c r="N54" s="124" t="s">
        <v>91</v>
      </c>
      <c r="O54" s="179">
        <v>-10000000</v>
      </c>
      <c r="P54" s="124"/>
      <c r="Q54" s="124" t="s">
        <v>27</v>
      </c>
      <c r="R54" s="126">
        <v>1.1375</v>
      </c>
      <c r="S54" s="126">
        <v>0.94799999999999995</v>
      </c>
      <c r="T54" s="180"/>
      <c r="U54" s="180">
        <v>0</v>
      </c>
      <c r="V54" s="124"/>
      <c r="W54" s="126">
        <v>1.1412</v>
      </c>
      <c r="X54" s="126">
        <v>1.1501388651301381</v>
      </c>
      <c r="Y54" s="179">
        <v>-2566.2162738399406</v>
      </c>
      <c r="Z54" s="214"/>
      <c r="AA54" s="180">
        <v>0</v>
      </c>
      <c r="AB54" s="179">
        <v>-2566.2162738399406</v>
      </c>
      <c r="AC54" s="96">
        <f t="shared" si="0"/>
        <v>22</v>
      </c>
      <c r="AD54" s="124" t="s">
        <v>71</v>
      </c>
      <c r="AE54" s="49"/>
      <c r="AF54" s="66">
        <f t="shared" si="1"/>
        <v>0</v>
      </c>
      <c r="AG54" s="66">
        <f t="shared" si="2"/>
        <v>7.0827569157982362</v>
      </c>
      <c r="AH54" s="55"/>
      <c r="AI54" s="31"/>
      <c r="AJ54" s="31"/>
      <c r="AK54" s="31"/>
      <c r="AL54" s="31"/>
      <c r="AM54" s="31"/>
      <c r="AN54" s="31"/>
      <c r="AO54" s="31"/>
      <c r="AP54" s="54"/>
      <c r="AQ54" s="54"/>
      <c r="AR54" s="54"/>
      <c r="AS54" s="249"/>
      <c r="AT54" s="54"/>
      <c r="AU54" s="54"/>
      <c r="AV54" s="54"/>
      <c r="AW54" s="54"/>
      <c r="AX54" s="54"/>
      <c r="AY54" s="54"/>
      <c r="AZ54" s="54"/>
      <c r="BA54" s="54"/>
      <c r="BB54" s="54"/>
      <c r="BC54" s="54"/>
      <c r="BD54" s="54"/>
      <c r="BE54" s="54"/>
      <c r="BF54" s="54"/>
      <c r="BG54" s="54"/>
      <c r="BH54" s="54"/>
    </row>
    <row r="55" spans="1:60" s="235" customFormat="1" ht="15.75" x14ac:dyDescent="0.2">
      <c r="A55" s="124">
        <v>2017</v>
      </c>
      <c r="B55" s="124" t="s">
        <v>92</v>
      </c>
      <c r="C55" s="124">
        <v>889</v>
      </c>
      <c r="D55" s="124" t="s">
        <v>22</v>
      </c>
      <c r="E55" s="125">
        <v>42718</v>
      </c>
      <c r="F55" s="125"/>
      <c r="G55" s="243">
        <v>43098</v>
      </c>
      <c r="H55" s="124" t="s">
        <v>78</v>
      </c>
      <c r="I55" s="124" t="s">
        <v>83</v>
      </c>
      <c r="J55" s="124" t="s">
        <v>23</v>
      </c>
      <c r="K55" s="180">
        <v>4570383.9122486301</v>
      </c>
      <c r="L55" s="124" t="s">
        <v>82</v>
      </c>
      <c r="M55" s="124" t="s">
        <v>83</v>
      </c>
      <c r="N55" s="124" t="s">
        <v>91</v>
      </c>
      <c r="O55" s="179">
        <v>-5000000</v>
      </c>
      <c r="P55" s="124"/>
      <c r="Q55" s="124" t="s">
        <v>27</v>
      </c>
      <c r="R55" s="126">
        <v>1.0940000000000001</v>
      </c>
      <c r="S55" s="126"/>
      <c r="T55" s="180"/>
      <c r="U55" s="180">
        <v>0</v>
      </c>
      <c r="V55" s="124"/>
      <c r="W55" s="126">
        <v>1.1412</v>
      </c>
      <c r="X55" s="126">
        <v>1.1522103211207875</v>
      </c>
      <c r="Y55" s="180">
        <v>231560.0412733299</v>
      </c>
      <c r="Z55" s="180">
        <v>231560.0412733299</v>
      </c>
      <c r="AA55" s="180">
        <v>231560.0412733299</v>
      </c>
      <c r="AB55" s="180">
        <v>0</v>
      </c>
      <c r="AC55" s="96">
        <f t="shared" si="0"/>
        <v>23</v>
      </c>
      <c r="AD55" s="124" t="s">
        <v>161</v>
      </c>
      <c r="AE55" s="49"/>
      <c r="AF55" s="66">
        <f t="shared" si="1"/>
        <v>-250.08484457519629</v>
      </c>
      <c r="AG55" s="66">
        <f t="shared" si="2"/>
        <v>0</v>
      </c>
      <c r="AH55" s="55"/>
      <c r="AI55" s="31"/>
      <c r="AJ55" s="31"/>
      <c r="AK55" s="31"/>
      <c r="AL55" s="31"/>
      <c r="AM55" s="31"/>
      <c r="AN55" s="31"/>
      <c r="AO55" s="31"/>
      <c r="AP55" s="54"/>
      <c r="AQ55" s="54"/>
      <c r="AR55" s="54"/>
      <c r="AS55" s="249"/>
      <c r="AT55" s="54"/>
      <c r="AU55" s="54"/>
      <c r="AV55" s="54"/>
      <c r="AW55" s="54"/>
      <c r="AX55" s="54"/>
      <c r="AY55" s="54"/>
      <c r="AZ55" s="54"/>
      <c r="BA55" s="54"/>
      <c r="BB55" s="54"/>
      <c r="BC55" s="54"/>
      <c r="BD55" s="54"/>
      <c r="BE55" s="54"/>
      <c r="BF55" s="54"/>
      <c r="BG55" s="54"/>
      <c r="BH55" s="54"/>
    </row>
    <row r="56" spans="1:60" s="235" customFormat="1" ht="15.75" x14ac:dyDescent="0.2">
      <c r="A56" s="124">
        <v>2017</v>
      </c>
      <c r="B56" s="124" t="s">
        <v>101</v>
      </c>
      <c r="C56" s="124">
        <v>537</v>
      </c>
      <c r="D56" s="124" t="s">
        <v>65</v>
      </c>
      <c r="E56" s="125">
        <v>42221</v>
      </c>
      <c r="F56" s="125">
        <v>43096</v>
      </c>
      <c r="G56" s="243">
        <v>43098</v>
      </c>
      <c r="H56" s="124" t="s">
        <v>78</v>
      </c>
      <c r="I56" s="124" t="s">
        <v>80</v>
      </c>
      <c r="J56" s="124" t="s">
        <v>23</v>
      </c>
      <c r="K56" s="180">
        <v>12605042.016806699</v>
      </c>
      <c r="L56" s="124" t="s">
        <v>78</v>
      </c>
      <c r="M56" s="124" t="s">
        <v>79</v>
      </c>
      <c r="N56" s="124" t="s">
        <v>91</v>
      </c>
      <c r="O56" s="179">
        <v>-15000000</v>
      </c>
      <c r="P56" s="124"/>
      <c r="Q56" s="124" t="s">
        <v>27</v>
      </c>
      <c r="R56" s="126">
        <v>1.19</v>
      </c>
      <c r="S56" s="126">
        <v>0.94799999999999995</v>
      </c>
      <c r="T56" s="180"/>
      <c r="U56" s="180">
        <v>0</v>
      </c>
      <c r="V56" s="124"/>
      <c r="W56" s="126">
        <v>1.1412</v>
      </c>
      <c r="X56" s="126">
        <v>1.1522103211207875</v>
      </c>
      <c r="Y56" s="180">
        <v>38251.584334103158</v>
      </c>
      <c r="Z56" s="214">
        <v>33441.891680988672</v>
      </c>
      <c r="AA56" s="180">
        <v>0</v>
      </c>
      <c r="AB56" s="180">
        <v>38251.584334103158</v>
      </c>
      <c r="AC56" s="96">
        <f t="shared" si="0"/>
        <v>23</v>
      </c>
      <c r="AD56" s="124" t="s">
        <v>69</v>
      </c>
      <c r="AE56" s="49"/>
      <c r="AF56" s="66">
        <f t="shared" si="1"/>
        <v>-100.98418264203234</v>
      </c>
      <c r="AG56" s="66">
        <f t="shared" si="2"/>
        <v>0</v>
      </c>
      <c r="AH56" s="55"/>
      <c r="AI56" s="31"/>
      <c r="AJ56" s="31"/>
      <c r="AK56" s="31"/>
      <c r="AL56" s="31"/>
      <c r="AM56" s="31"/>
      <c r="AN56" s="31"/>
      <c r="AO56" s="31"/>
      <c r="AP56" s="54"/>
      <c r="AQ56" s="54"/>
      <c r="AR56" s="54"/>
      <c r="AS56" s="249"/>
      <c r="AT56" s="54"/>
      <c r="AU56" s="54"/>
      <c r="AV56" s="54"/>
      <c r="AW56" s="54"/>
      <c r="AX56" s="54"/>
      <c r="AY56" s="54"/>
      <c r="AZ56" s="54"/>
      <c r="BA56" s="54"/>
      <c r="BB56" s="54"/>
      <c r="BC56" s="54"/>
      <c r="BD56" s="54"/>
      <c r="BE56" s="54"/>
      <c r="BF56" s="54"/>
      <c r="BG56" s="54"/>
      <c r="BH56" s="54"/>
    </row>
    <row r="57" spans="1:60" s="235" customFormat="1" ht="15.75" x14ac:dyDescent="0.2">
      <c r="A57" s="124">
        <v>2017</v>
      </c>
      <c r="B57" s="124" t="s">
        <v>101</v>
      </c>
      <c r="C57" s="124">
        <v>538</v>
      </c>
      <c r="D57" s="124" t="s">
        <v>65</v>
      </c>
      <c r="E57" s="125">
        <v>42221</v>
      </c>
      <c r="F57" s="125">
        <v>43096</v>
      </c>
      <c r="G57" s="243">
        <v>43098</v>
      </c>
      <c r="H57" s="124" t="s">
        <v>78</v>
      </c>
      <c r="I57" s="124" t="s">
        <v>80</v>
      </c>
      <c r="J57" s="124" t="s">
        <v>23</v>
      </c>
      <c r="K57" s="180">
        <v>13186813.1868132</v>
      </c>
      <c r="L57" s="124" t="s">
        <v>78</v>
      </c>
      <c r="M57" s="124" t="s">
        <v>79</v>
      </c>
      <c r="N57" s="124" t="s">
        <v>91</v>
      </c>
      <c r="O57" s="179">
        <v>-15000000</v>
      </c>
      <c r="P57" s="124"/>
      <c r="Q57" s="124" t="s">
        <v>27</v>
      </c>
      <c r="R57" s="126">
        <v>1.1375</v>
      </c>
      <c r="S57" s="126">
        <v>0.94799999999999995</v>
      </c>
      <c r="T57" s="180"/>
      <c r="U57" s="180">
        <v>0</v>
      </c>
      <c r="V57" s="124"/>
      <c r="W57" s="126">
        <v>1.1412</v>
      </c>
      <c r="X57" s="126">
        <v>1.1522103211207875</v>
      </c>
      <c r="Y57" s="180">
        <v>5.6547413272025465E-4</v>
      </c>
      <c r="Z57" s="214"/>
      <c r="AA57" s="180">
        <v>0</v>
      </c>
      <c r="AB57" s="180">
        <v>5.6547413272025465E-4</v>
      </c>
      <c r="AC57" s="96">
        <f t="shared" si="0"/>
        <v>23</v>
      </c>
      <c r="AD57" s="124" t="s">
        <v>70</v>
      </c>
      <c r="AE57" s="49"/>
      <c r="AF57" s="66">
        <f t="shared" si="1"/>
        <v>-1.4928517103814722E-6</v>
      </c>
      <c r="AG57" s="66">
        <f t="shared" si="2"/>
        <v>0</v>
      </c>
      <c r="AH57" s="55"/>
      <c r="AI57" s="31"/>
      <c r="AJ57" s="31"/>
      <c r="AK57" s="31"/>
      <c r="AL57" s="31"/>
      <c r="AM57" s="31"/>
      <c r="AN57" s="31"/>
      <c r="AO57" s="31"/>
      <c r="AP57" s="54"/>
      <c r="AQ57" s="54"/>
      <c r="AR57" s="54"/>
      <c r="AS57" s="249"/>
      <c r="AT57" s="54"/>
      <c r="AU57" s="54"/>
      <c r="AV57" s="54"/>
      <c r="AW57" s="54"/>
      <c r="AX57" s="54"/>
      <c r="AY57" s="54"/>
      <c r="AZ57" s="54"/>
      <c r="BA57" s="54"/>
      <c r="BB57" s="54"/>
      <c r="BC57" s="54"/>
      <c r="BD57" s="54"/>
      <c r="BE57" s="54"/>
      <c r="BF57" s="54"/>
      <c r="BG57" s="54"/>
      <c r="BH57" s="54"/>
    </row>
    <row r="58" spans="1:60" s="235" customFormat="1" ht="15.75" x14ac:dyDescent="0.2">
      <c r="A58" s="127">
        <v>2017</v>
      </c>
      <c r="B58" s="127" t="s">
        <v>101</v>
      </c>
      <c r="C58" s="127">
        <v>539</v>
      </c>
      <c r="D58" s="127" t="s">
        <v>65</v>
      </c>
      <c r="E58" s="128">
        <v>42221</v>
      </c>
      <c r="F58" s="128">
        <v>43096</v>
      </c>
      <c r="G58" s="244">
        <v>43098</v>
      </c>
      <c r="H58" s="127" t="s">
        <v>82</v>
      </c>
      <c r="I58" s="127" t="s">
        <v>79</v>
      </c>
      <c r="J58" s="127" t="s">
        <v>23</v>
      </c>
      <c r="K58" s="181">
        <v>13186813.1868132</v>
      </c>
      <c r="L58" s="127" t="s">
        <v>82</v>
      </c>
      <c r="M58" s="127" t="s">
        <v>80</v>
      </c>
      <c r="N58" s="127" t="s">
        <v>91</v>
      </c>
      <c r="O58" s="129">
        <v>-15000000</v>
      </c>
      <c r="P58" s="127"/>
      <c r="Q58" s="127" t="s">
        <v>27</v>
      </c>
      <c r="R58" s="130">
        <v>1.1375</v>
      </c>
      <c r="S58" s="130">
        <v>0.94799999999999995</v>
      </c>
      <c r="T58" s="181"/>
      <c r="U58" s="181">
        <v>0</v>
      </c>
      <c r="V58" s="127"/>
      <c r="W58" s="130">
        <v>1.1412</v>
      </c>
      <c r="X58" s="130">
        <v>1.1522103211207875</v>
      </c>
      <c r="Y58" s="129">
        <v>-4809.6932185886208</v>
      </c>
      <c r="Z58" s="215"/>
      <c r="AA58" s="181">
        <v>0</v>
      </c>
      <c r="AB58" s="129">
        <v>-4809.6932185886208</v>
      </c>
      <c r="AC58" s="96">
        <f t="shared" si="0"/>
        <v>23</v>
      </c>
      <c r="AD58" s="127" t="s">
        <v>71</v>
      </c>
      <c r="AE58" s="49"/>
      <c r="AF58" s="66">
        <f t="shared" si="1"/>
        <v>0</v>
      </c>
      <c r="AG58" s="66">
        <f t="shared" si="2"/>
        <v>26.260924973493868</v>
      </c>
      <c r="AH58" s="55"/>
      <c r="AI58" s="31"/>
      <c r="AJ58" s="31"/>
      <c r="AK58" s="31"/>
      <c r="AL58" s="31"/>
      <c r="AM58" s="31"/>
      <c r="AN58" s="31"/>
      <c r="AO58" s="31"/>
      <c r="AP58" s="54"/>
      <c r="AQ58" s="54"/>
      <c r="AR58" s="54"/>
      <c r="AS58" s="249"/>
      <c r="AT58" s="54"/>
      <c r="AU58" s="54"/>
      <c r="AV58" s="54"/>
      <c r="AW58" s="54"/>
      <c r="AX58" s="54"/>
      <c r="AY58" s="54"/>
      <c r="AZ58" s="54"/>
      <c r="BA58" s="54"/>
      <c r="BB58" s="54"/>
      <c r="BC58" s="54"/>
      <c r="BD58" s="54"/>
      <c r="BE58" s="54"/>
      <c r="BF58" s="54"/>
      <c r="BG58" s="54"/>
      <c r="BH58" s="54"/>
    </row>
    <row r="59" spans="1:60" s="236" customFormat="1" ht="15.75" x14ac:dyDescent="0.2">
      <c r="A59" s="131"/>
      <c r="B59" s="131"/>
      <c r="C59" s="131"/>
      <c r="D59" s="131"/>
      <c r="E59" s="132"/>
      <c r="F59" s="132"/>
      <c r="G59" s="245"/>
      <c r="H59" s="131"/>
      <c r="I59" s="131"/>
      <c r="J59" s="131"/>
      <c r="K59" s="134">
        <v>138221142.65068421</v>
      </c>
      <c r="L59" s="131"/>
      <c r="M59" s="131"/>
      <c r="N59" s="131"/>
      <c r="O59" s="133">
        <v>-160000000</v>
      </c>
      <c r="P59" s="131"/>
      <c r="Q59" s="131"/>
      <c r="R59" s="135">
        <v>1.1575653111503776</v>
      </c>
      <c r="S59" s="135"/>
      <c r="T59" s="134"/>
      <c r="U59" s="134"/>
      <c r="V59" s="131"/>
      <c r="W59" s="135"/>
      <c r="X59" s="135"/>
      <c r="Y59" s="134">
        <v>1725370.5537072432</v>
      </c>
      <c r="Z59" s="134">
        <v>1725370.5537072432</v>
      </c>
      <c r="AA59" s="134">
        <v>951521.28896973678</v>
      </c>
      <c r="AB59" s="134">
        <v>773849.26473750651</v>
      </c>
      <c r="AC59" s="96"/>
      <c r="AD59" s="131"/>
      <c r="AE59" s="49"/>
      <c r="AF59" s="66"/>
      <c r="AG59" s="66"/>
      <c r="AH59" s="55"/>
      <c r="AI59" s="31"/>
      <c r="AJ59" s="31"/>
      <c r="AK59" s="31"/>
      <c r="AL59" s="31"/>
      <c r="AM59" s="31"/>
      <c r="AN59" s="31"/>
      <c r="AO59" s="31"/>
      <c r="AP59" s="54"/>
      <c r="AQ59" s="54"/>
      <c r="AR59" s="54"/>
      <c r="AS59" s="250"/>
      <c r="AT59" s="54"/>
      <c r="AU59" s="54"/>
      <c r="AV59" s="54"/>
      <c r="AW59" s="54"/>
      <c r="AX59" s="54"/>
      <c r="AY59" s="54"/>
      <c r="AZ59" s="54"/>
      <c r="BA59" s="54"/>
      <c r="BB59" s="54"/>
      <c r="BC59" s="54"/>
      <c r="BD59" s="54"/>
      <c r="BE59" s="54"/>
      <c r="BF59" s="54"/>
      <c r="BG59" s="54"/>
      <c r="BH59" s="54"/>
    </row>
    <row r="60" spans="1:60" s="236" customFormat="1" ht="15.75" x14ac:dyDescent="0.2">
      <c r="A60" s="131"/>
      <c r="B60" s="131"/>
      <c r="C60" s="131"/>
      <c r="D60" s="131"/>
      <c r="E60" s="132"/>
      <c r="F60" s="132"/>
      <c r="G60" s="245"/>
      <c r="H60" s="131"/>
      <c r="I60" s="131"/>
      <c r="J60" s="131"/>
      <c r="K60" s="134"/>
      <c r="L60" s="131"/>
      <c r="M60" s="131"/>
      <c r="N60" s="131"/>
      <c r="O60" s="134"/>
      <c r="P60" s="131"/>
      <c r="Q60" s="131"/>
      <c r="R60" s="135"/>
      <c r="S60" s="135"/>
      <c r="T60" s="134"/>
      <c r="U60" s="134"/>
      <c r="V60" s="131"/>
      <c r="W60" s="135"/>
      <c r="X60" s="135"/>
      <c r="Y60" s="134"/>
      <c r="Z60" s="134"/>
      <c r="AA60" s="134"/>
      <c r="AB60" s="134"/>
      <c r="AC60" s="96"/>
      <c r="AD60" s="131"/>
      <c r="AE60" s="49"/>
      <c r="AF60" s="66"/>
      <c r="AG60" s="66"/>
      <c r="AH60" s="55"/>
      <c r="AI60" s="31"/>
      <c r="AJ60" s="31"/>
      <c r="AK60" s="31"/>
      <c r="AL60" s="31"/>
      <c r="AM60" s="31"/>
      <c r="AN60" s="31"/>
      <c r="AO60" s="31"/>
      <c r="AP60" s="54"/>
      <c r="AQ60" s="54"/>
      <c r="AR60" s="54"/>
      <c r="AS60" s="250"/>
      <c r="AT60" s="54"/>
      <c r="AU60" s="54"/>
      <c r="AV60" s="54"/>
      <c r="AW60" s="54"/>
      <c r="AX60" s="54"/>
      <c r="AY60" s="54"/>
      <c r="AZ60" s="54"/>
      <c r="BA60" s="54"/>
      <c r="BB60" s="54"/>
      <c r="BC60" s="54"/>
      <c r="BD60" s="54"/>
      <c r="BE60" s="54"/>
      <c r="BF60" s="54"/>
      <c r="BG60" s="54"/>
      <c r="BH60" s="54"/>
    </row>
    <row r="61" spans="1:60" s="235" customFormat="1" ht="15.75" x14ac:dyDescent="0.2">
      <c r="A61" s="124">
        <v>2018</v>
      </c>
      <c r="B61" s="124" t="s">
        <v>102</v>
      </c>
      <c r="C61" s="124">
        <v>540</v>
      </c>
      <c r="D61" s="124" t="s">
        <v>65</v>
      </c>
      <c r="E61" s="125">
        <v>42221</v>
      </c>
      <c r="F61" s="125">
        <v>43129</v>
      </c>
      <c r="G61" s="243">
        <v>43131</v>
      </c>
      <c r="H61" s="124" t="s">
        <v>78</v>
      </c>
      <c r="I61" s="124" t="s">
        <v>80</v>
      </c>
      <c r="J61" s="124" t="s">
        <v>23</v>
      </c>
      <c r="K61" s="180">
        <v>4201680.6722689103</v>
      </c>
      <c r="L61" s="124" t="s">
        <v>78</v>
      </c>
      <c r="M61" s="124" t="s">
        <v>79</v>
      </c>
      <c r="N61" s="124" t="s">
        <v>91</v>
      </c>
      <c r="O61" s="179">
        <v>-5000000</v>
      </c>
      <c r="P61" s="124"/>
      <c r="Q61" s="124" t="s">
        <v>27</v>
      </c>
      <c r="R61" s="126">
        <v>1.19</v>
      </c>
      <c r="S61" s="126">
        <v>0.94799999999999995</v>
      </c>
      <c r="T61" s="180"/>
      <c r="U61" s="180">
        <v>0</v>
      </c>
      <c r="V61" s="124"/>
      <c r="W61" s="126">
        <v>1.1412</v>
      </c>
      <c r="X61" s="126">
        <v>1.154418604870471</v>
      </c>
      <c r="Y61" s="180">
        <v>100819.72421101986</v>
      </c>
      <c r="Z61" s="214">
        <v>89393.10385931893</v>
      </c>
      <c r="AA61" s="180">
        <v>0</v>
      </c>
      <c r="AB61" s="180">
        <v>100819.72421101986</v>
      </c>
      <c r="AC61" s="96">
        <f t="shared" si="0"/>
        <v>23</v>
      </c>
      <c r="AD61" s="124" t="s">
        <v>69</v>
      </c>
      <c r="AE61" s="49"/>
      <c r="AF61" s="66">
        <f t="shared" si="1"/>
        <v>-266.16407191709243</v>
      </c>
      <c r="AG61" s="66">
        <f t="shared" si="2"/>
        <v>0</v>
      </c>
      <c r="AH61" s="55"/>
      <c r="AI61" s="31"/>
      <c r="AJ61" s="31"/>
      <c r="AK61" s="31"/>
      <c r="AL61" s="31"/>
      <c r="AM61" s="31"/>
      <c r="AN61" s="31"/>
      <c r="AO61" s="31"/>
      <c r="AP61" s="54"/>
      <c r="AQ61" s="54"/>
      <c r="AR61" s="54"/>
      <c r="AS61" s="249"/>
      <c r="AT61" s="54"/>
      <c r="AU61" s="54"/>
      <c r="AV61" s="54"/>
      <c r="AW61" s="54"/>
      <c r="AX61" s="54"/>
      <c r="AY61" s="54"/>
      <c r="AZ61" s="54"/>
      <c r="BA61" s="54"/>
      <c r="BB61" s="54"/>
      <c r="BC61" s="54"/>
      <c r="BD61" s="54"/>
      <c r="BE61" s="54"/>
      <c r="BF61" s="54"/>
      <c r="BG61" s="54"/>
      <c r="BH61" s="54"/>
    </row>
    <row r="62" spans="1:60" s="235" customFormat="1" ht="15.75" x14ac:dyDescent="0.2">
      <c r="A62" s="124">
        <v>2018</v>
      </c>
      <c r="B62" s="124" t="s">
        <v>102</v>
      </c>
      <c r="C62" s="124">
        <v>541</v>
      </c>
      <c r="D62" s="124" t="s">
        <v>65</v>
      </c>
      <c r="E62" s="125">
        <v>42221</v>
      </c>
      <c r="F62" s="125">
        <v>43129</v>
      </c>
      <c r="G62" s="243">
        <v>43131</v>
      </c>
      <c r="H62" s="124" t="s">
        <v>78</v>
      </c>
      <c r="I62" s="124" t="s">
        <v>80</v>
      </c>
      <c r="J62" s="124" t="s">
        <v>23</v>
      </c>
      <c r="K62" s="180">
        <v>4395604.3956044</v>
      </c>
      <c r="L62" s="124" t="s">
        <v>78</v>
      </c>
      <c r="M62" s="124" t="s">
        <v>79</v>
      </c>
      <c r="N62" s="124" t="s">
        <v>91</v>
      </c>
      <c r="O62" s="179">
        <v>-5000000</v>
      </c>
      <c r="P62" s="124"/>
      <c r="Q62" s="124" t="s">
        <v>27</v>
      </c>
      <c r="R62" s="126">
        <v>1.1375</v>
      </c>
      <c r="S62" s="126">
        <v>0.94799999999999995</v>
      </c>
      <c r="T62" s="180"/>
      <c r="U62" s="180">
        <v>0</v>
      </c>
      <c r="V62" s="124"/>
      <c r="W62" s="126">
        <v>1.1412</v>
      </c>
      <c r="X62" s="126">
        <v>1.154418604870471</v>
      </c>
      <c r="Y62" s="180">
        <v>2.0975670589950479E-2</v>
      </c>
      <c r="Z62" s="214"/>
      <c r="AA62" s="180">
        <v>0</v>
      </c>
      <c r="AB62" s="180">
        <v>2.0975670589950479E-2</v>
      </c>
      <c r="AC62" s="96">
        <f t="shared" si="0"/>
        <v>23</v>
      </c>
      <c r="AD62" s="124" t="s">
        <v>70</v>
      </c>
      <c r="AE62" s="49"/>
      <c r="AF62" s="66">
        <f t="shared" si="1"/>
        <v>-5.5375770357469273E-5</v>
      </c>
      <c r="AG62" s="66">
        <f t="shared" si="2"/>
        <v>0</v>
      </c>
      <c r="AH62" s="55"/>
      <c r="AI62" s="31"/>
      <c r="AJ62" s="31"/>
      <c r="AK62" s="31"/>
      <c r="AL62" s="31"/>
      <c r="AM62" s="31"/>
      <c r="AN62" s="31"/>
      <c r="AO62" s="31"/>
      <c r="AP62" s="54"/>
      <c r="AQ62" s="54"/>
      <c r="AR62" s="54"/>
      <c r="AS62" s="249"/>
      <c r="AT62" s="54"/>
      <c r="AU62" s="54"/>
      <c r="AV62" s="54"/>
      <c r="AW62" s="54"/>
      <c r="AX62" s="54"/>
      <c r="AY62" s="54"/>
      <c r="AZ62" s="54"/>
      <c r="BA62" s="54"/>
      <c r="BB62" s="54"/>
      <c r="BC62" s="54"/>
      <c r="BD62" s="54"/>
      <c r="BE62" s="54"/>
      <c r="BF62" s="54"/>
      <c r="BG62" s="54"/>
      <c r="BH62" s="54"/>
    </row>
    <row r="63" spans="1:60" s="235" customFormat="1" ht="15.75" x14ac:dyDescent="0.2">
      <c r="A63" s="124">
        <v>2018</v>
      </c>
      <c r="B63" s="124" t="s">
        <v>102</v>
      </c>
      <c r="C63" s="124">
        <v>542</v>
      </c>
      <c r="D63" s="124" t="s">
        <v>65</v>
      </c>
      <c r="E63" s="125">
        <v>42221</v>
      </c>
      <c r="F63" s="125">
        <v>43129</v>
      </c>
      <c r="G63" s="243">
        <v>43131</v>
      </c>
      <c r="H63" s="124" t="s">
        <v>82</v>
      </c>
      <c r="I63" s="124" t="s">
        <v>79</v>
      </c>
      <c r="J63" s="124" t="s">
        <v>23</v>
      </c>
      <c r="K63" s="180">
        <v>4395604.3956044</v>
      </c>
      <c r="L63" s="124" t="s">
        <v>82</v>
      </c>
      <c r="M63" s="124" t="s">
        <v>80</v>
      </c>
      <c r="N63" s="124" t="s">
        <v>91</v>
      </c>
      <c r="O63" s="179">
        <v>-5000000</v>
      </c>
      <c r="P63" s="124"/>
      <c r="Q63" s="124" t="s">
        <v>27</v>
      </c>
      <c r="R63" s="126">
        <v>1.1375</v>
      </c>
      <c r="S63" s="126">
        <v>0.94799999999999995</v>
      </c>
      <c r="T63" s="180"/>
      <c r="U63" s="180">
        <v>0</v>
      </c>
      <c r="V63" s="124"/>
      <c r="W63" s="126">
        <v>1.1412</v>
      </c>
      <c r="X63" s="126">
        <v>1.154418604870471</v>
      </c>
      <c r="Y63" s="179">
        <v>-11426.641327371512</v>
      </c>
      <c r="Z63" s="214"/>
      <c r="AA63" s="180">
        <v>0</v>
      </c>
      <c r="AB63" s="179">
        <v>-11426.641327371512</v>
      </c>
      <c r="AC63" s="96">
        <f t="shared" si="0"/>
        <v>23</v>
      </c>
      <c r="AD63" s="124" t="s">
        <v>71</v>
      </c>
      <c r="AE63" s="49"/>
      <c r="AF63" s="66">
        <f t="shared" si="1"/>
        <v>0</v>
      </c>
      <c r="AG63" s="66">
        <f t="shared" si="2"/>
        <v>62.389461647448456</v>
      </c>
      <c r="AH63" s="55"/>
      <c r="AI63" s="31"/>
      <c r="AJ63" s="31"/>
      <c r="AK63" s="31"/>
      <c r="AL63" s="31"/>
      <c r="AM63" s="31"/>
      <c r="AN63" s="31"/>
      <c r="AO63" s="31"/>
      <c r="AP63" s="54"/>
      <c r="AQ63" s="54"/>
      <c r="AR63" s="54"/>
      <c r="AS63" s="249"/>
      <c r="AT63" s="54"/>
      <c r="AU63" s="54"/>
      <c r="AV63" s="54"/>
      <c r="AW63" s="54"/>
      <c r="AX63" s="54"/>
      <c r="AY63" s="54"/>
      <c r="AZ63" s="54"/>
      <c r="BA63" s="54"/>
      <c r="BB63" s="54"/>
      <c r="BC63" s="54"/>
      <c r="BD63" s="54"/>
      <c r="BE63" s="54"/>
      <c r="BF63" s="54"/>
      <c r="BG63" s="54"/>
      <c r="BH63" s="54"/>
    </row>
    <row r="64" spans="1:60" s="235" customFormat="1" ht="15.75" x14ac:dyDescent="0.2">
      <c r="A64" s="124">
        <v>2018</v>
      </c>
      <c r="B64" s="124" t="s">
        <v>147</v>
      </c>
      <c r="C64" s="124">
        <v>836</v>
      </c>
      <c r="D64" s="124" t="s">
        <v>29</v>
      </c>
      <c r="E64" s="125">
        <v>42662</v>
      </c>
      <c r="F64" s="125">
        <v>43129</v>
      </c>
      <c r="G64" s="243">
        <v>43131</v>
      </c>
      <c r="H64" s="124" t="s">
        <v>78</v>
      </c>
      <c r="I64" s="124" t="s">
        <v>80</v>
      </c>
      <c r="J64" s="124" t="s">
        <v>23</v>
      </c>
      <c r="K64" s="180">
        <v>21958717.610891499</v>
      </c>
      <c r="L64" s="124" t="s">
        <v>78</v>
      </c>
      <c r="M64" s="124" t="s">
        <v>79</v>
      </c>
      <c r="N64" s="124" t="s">
        <v>91</v>
      </c>
      <c r="O64" s="179">
        <v>-25000000</v>
      </c>
      <c r="P64" s="124">
        <v>1.0973999999999999</v>
      </c>
      <c r="Q64" s="124" t="s">
        <v>27</v>
      </c>
      <c r="R64" s="126">
        <v>1.1385000000000001</v>
      </c>
      <c r="S64" s="126"/>
      <c r="T64" s="180"/>
      <c r="U64" s="180">
        <v>0</v>
      </c>
      <c r="V64" s="124"/>
      <c r="W64" s="126">
        <v>1.1412</v>
      </c>
      <c r="X64" s="126">
        <v>1.154418604870471</v>
      </c>
      <c r="Y64" s="180">
        <v>653603.78672061942</v>
      </c>
      <c r="Z64" s="214">
        <v>479844.61138339463</v>
      </c>
      <c r="AA64" s="180">
        <v>302794.97197574377</v>
      </c>
      <c r="AB64" s="180">
        <v>350808.81474487565</v>
      </c>
      <c r="AC64" s="96">
        <f t="shared" si="0"/>
        <v>23</v>
      </c>
      <c r="AD64" s="124" t="s">
        <v>25</v>
      </c>
      <c r="AE64" s="49"/>
      <c r="AF64" s="66">
        <f t="shared" si="1"/>
        <v>-431.37849923560884</v>
      </c>
      <c r="AG64" s="66">
        <f t="shared" si="2"/>
        <v>0</v>
      </c>
      <c r="AH64" s="55"/>
      <c r="AI64" s="31"/>
      <c r="AJ64" s="31"/>
      <c r="AK64" s="31"/>
      <c r="AL64" s="31"/>
      <c r="AM64" s="31"/>
      <c r="AN64" s="31"/>
      <c r="AO64" s="31"/>
      <c r="AP64" s="54"/>
      <c r="AQ64" s="54"/>
      <c r="AR64" s="54"/>
      <c r="AS64" s="249"/>
      <c r="AT64" s="54"/>
      <c r="AU64" s="54"/>
      <c r="AV64" s="54"/>
      <c r="AW64" s="54"/>
      <c r="AX64" s="54"/>
      <c r="AY64" s="54"/>
      <c r="AZ64" s="54"/>
      <c r="BA64" s="54"/>
      <c r="BB64" s="54"/>
      <c r="BC64" s="54"/>
      <c r="BD64" s="54"/>
      <c r="BE64" s="54"/>
      <c r="BF64" s="54"/>
      <c r="BG64" s="54"/>
      <c r="BH64" s="54"/>
    </row>
    <row r="65" spans="1:60" s="235" customFormat="1" ht="15.75" x14ac:dyDescent="0.2">
      <c r="A65" s="124">
        <v>2018</v>
      </c>
      <c r="B65" s="124" t="s">
        <v>147</v>
      </c>
      <c r="C65" s="124">
        <v>837</v>
      </c>
      <c r="D65" s="124" t="s">
        <v>29</v>
      </c>
      <c r="E65" s="125">
        <v>42662</v>
      </c>
      <c r="F65" s="125">
        <v>43129</v>
      </c>
      <c r="G65" s="243">
        <v>43131</v>
      </c>
      <c r="H65" s="124" t="s">
        <v>82</v>
      </c>
      <c r="I65" s="124" t="s">
        <v>79</v>
      </c>
      <c r="J65" s="124" t="s">
        <v>23</v>
      </c>
      <c r="K65" s="180">
        <v>23900573.6137667</v>
      </c>
      <c r="L65" s="124" t="s">
        <v>82</v>
      </c>
      <c r="M65" s="124" t="s">
        <v>80</v>
      </c>
      <c r="N65" s="124" t="s">
        <v>91</v>
      </c>
      <c r="O65" s="179">
        <v>-25000000</v>
      </c>
      <c r="P65" s="124">
        <v>1.0973999999999999</v>
      </c>
      <c r="Q65" s="124" t="s">
        <v>27</v>
      </c>
      <c r="R65" s="126">
        <v>1.046</v>
      </c>
      <c r="S65" s="126"/>
      <c r="T65" s="180"/>
      <c r="U65" s="180">
        <v>0</v>
      </c>
      <c r="V65" s="124"/>
      <c r="W65" s="126">
        <v>1.1412</v>
      </c>
      <c r="X65" s="126">
        <v>1.154418604870471</v>
      </c>
      <c r="Y65" s="179">
        <v>-43959.806450450844</v>
      </c>
      <c r="Z65" s="214"/>
      <c r="AA65" s="180">
        <v>0</v>
      </c>
      <c r="AB65" s="179">
        <v>-43959.806450450844</v>
      </c>
      <c r="AC65" s="96">
        <f t="shared" si="0"/>
        <v>23</v>
      </c>
      <c r="AD65" s="124" t="s">
        <v>25</v>
      </c>
      <c r="AE65" s="49"/>
      <c r="AF65" s="66">
        <f t="shared" si="1"/>
        <v>0</v>
      </c>
      <c r="AG65" s="66">
        <f t="shared" si="2"/>
        <v>240.02054321946162</v>
      </c>
      <c r="AH65" s="55"/>
      <c r="AI65" s="31"/>
      <c r="AJ65" s="31"/>
      <c r="AK65" s="31"/>
      <c r="AL65" s="31"/>
      <c r="AM65" s="31"/>
      <c r="AN65" s="31"/>
      <c r="AO65" s="31"/>
      <c r="AP65" s="54"/>
      <c r="AQ65" s="54"/>
      <c r="AR65" s="54"/>
      <c r="AS65" s="249"/>
      <c r="AT65" s="54"/>
      <c r="AU65" s="54"/>
      <c r="AV65" s="54"/>
      <c r="AW65" s="54"/>
      <c r="AX65" s="54"/>
      <c r="AY65" s="54"/>
      <c r="AZ65" s="54"/>
      <c r="BA65" s="54"/>
      <c r="BB65" s="54"/>
      <c r="BC65" s="54"/>
      <c r="BD65" s="54"/>
      <c r="BE65" s="54"/>
      <c r="BF65" s="54"/>
      <c r="BG65" s="54"/>
      <c r="BH65" s="54"/>
    </row>
    <row r="66" spans="1:60" s="235" customFormat="1" ht="15.75" x14ac:dyDescent="0.2">
      <c r="A66" s="124">
        <v>2018</v>
      </c>
      <c r="B66" s="124" t="s">
        <v>147</v>
      </c>
      <c r="C66" s="124">
        <v>838</v>
      </c>
      <c r="D66" s="124" t="s">
        <v>29</v>
      </c>
      <c r="E66" s="125">
        <v>42662</v>
      </c>
      <c r="F66" s="125">
        <v>43129</v>
      </c>
      <c r="G66" s="243">
        <v>43131</v>
      </c>
      <c r="H66" s="124" t="s">
        <v>82</v>
      </c>
      <c r="I66" s="124" t="s">
        <v>79</v>
      </c>
      <c r="J66" s="124" t="s">
        <v>23</v>
      </c>
      <c r="K66" s="180">
        <v>21958717.610891499</v>
      </c>
      <c r="L66" s="124" t="s">
        <v>82</v>
      </c>
      <c r="M66" s="124" t="s">
        <v>80</v>
      </c>
      <c r="N66" s="124" t="s">
        <v>91</v>
      </c>
      <c r="O66" s="179">
        <v>-25000000</v>
      </c>
      <c r="P66" s="124">
        <v>1.0973999999999999</v>
      </c>
      <c r="Q66" s="124" t="s">
        <v>27</v>
      </c>
      <c r="R66" s="126">
        <v>1.1385000000000001</v>
      </c>
      <c r="S66" s="126">
        <v>1.046</v>
      </c>
      <c r="T66" s="180"/>
      <c r="U66" s="180">
        <v>0</v>
      </c>
      <c r="V66" s="124"/>
      <c r="W66" s="126">
        <v>1.1412</v>
      </c>
      <c r="X66" s="126">
        <v>1.154418604870471</v>
      </c>
      <c r="Y66" s="179">
        <v>-129799.36888677394</v>
      </c>
      <c r="Z66" s="214"/>
      <c r="AA66" s="180">
        <v>0</v>
      </c>
      <c r="AB66" s="179">
        <v>-129799.36888677394</v>
      </c>
      <c r="AC66" s="96">
        <f t="shared" si="0"/>
        <v>23</v>
      </c>
      <c r="AD66" s="124" t="s">
        <v>67</v>
      </c>
      <c r="AE66" s="49"/>
      <c r="AF66" s="66">
        <f t="shared" si="1"/>
        <v>0</v>
      </c>
      <c r="AG66" s="66">
        <f t="shared" si="2"/>
        <v>708.70455412178569</v>
      </c>
      <c r="AH66" s="55"/>
      <c r="AI66" s="31"/>
      <c r="AJ66" s="31"/>
      <c r="AK66" s="31"/>
      <c r="AL66" s="31"/>
      <c r="AM66" s="31"/>
      <c r="AN66" s="31"/>
      <c r="AO66" s="31"/>
      <c r="AP66" s="54"/>
      <c r="AQ66" s="54"/>
      <c r="AR66" s="54"/>
      <c r="AS66" s="249"/>
      <c r="AT66" s="54"/>
      <c r="AU66" s="54"/>
      <c r="AV66" s="54"/>
      <c r="AW66" s="54"/>
      <c r="AX66" s="54"/>
      <c r="AY66" s="54"/>
      <c r="AZ66" s="54"/>
      <c r="BA66" s="54"/>
      <c r="BB66" s="54"/>
      <c r="BC66" s="54"/>
      <c r="BD66" s="54"/>
      <c r="BE66" s="54"/>
      <c r="BF66" s="54"/>
      <c r="BG66" s="54"/>
      <c r="BH66" s="54"/>
    </row>
    <row r="67" spans="1:60" s="235" customFormat="1" ht="15.75" x14ac:dyDescent="0.2">
      <c r="A67" s="124">
        <v>2018</v>
      </c>
      <c r="B67" s="124" t="s">
        <v>103</v>
      </c>
      <c r="C67" s="124">
        <v>543</v>
      </c>
      <c r="D67" s="124" t="s">
        <v>65</v>
      </c>
      <c r="E67" s="125">
        <v>42221</v>
      </c>
      <c r="F67" s="125">
        <v>43157</v>
      </c>
      <c r="G67" s="243">
        <v>43159</v>
      </c>
      <c r="H67" s="124" t="s">
        <v>78</v>
      </c>
      <c r="I67" s="124" t="s">
        <v>80</v>
      </c>
      <c r="J67" s="124" t="s">
        <v>23</v>
      </c>
      <c r="K67" s="180">
        <v>4201680.6722689103</v>
      </c>
      <c r="L67" s="124" t="s">
        <v>78</v>
      </c>
      <c r="M67" s="124" t="s">
        <v>79</v>
      </c>
      <c r="N67" s="124" t="s">
        <v>91</v>
      </c>
      <c r="O67" s="179">
        <v>-5000000</v>
      </c>
      <c r="P67" s="124"/>
      <c r="Q67" s="124" t="s">
        <v>27</v>
      </c>
      <c r="R67" s="126">
        <v>1.19</v>
      </c>
      <c r="S67" s="126">
        <v>0.94799999999999995</v>
      </c>
      <c r="T67" s="180"/>
      <c r="U67" s="180">
        <v>0</v>
      </c>
      <c r="V67" s="124"/>
      <c r="W67" s="126">
        <v>1.1412</v>
      </c>
      <c r="X67" s="126">
        <v>1.1562274783084836</v>
      </c>
      <c r="Y67" s="180">
        <v>118947.00038446434</v>
      </c>
      <c r="Z67" s="214">
        <v>100240.24735720351</v>
      </c>
      <c r="AA67" s="180">
        <v>0</v>
      </c>
      <c r="AB67" s="180">
        <v>118947.00038446434</v>
      </c>
      <c r="AC67" s="96">
        <f t="shared" si="0"/>
        <v>23</v>
      </c>
      <c r="AD67" s="124" t="s">
        <v>69</v>
      </c>
      <c r="AE67" s="49"/>
      <c r="AF67" s="66">
        <f t="shared" si="1"/>
        <v>-314.02008101498586</v>
      </c>
      <c r="AG67" s="66">
        <f t="shared" si="2"/>
        <v>0</v>
      </c>
      <c r="AH67" s="55"/>
      <c r="AI67" s="31"/>
      <c r="AJ67" s="31"/>
      <c r="AK67" s="31"/>
      <c r="AL67" s="31"/>
      <c r="AM67" s="31"/>
      <c r="AN67" s="31"/>
      <c r="AO67" s="31"/>
      <c r="AP67" s="54"/>
      <c r="AQ67" s="54"/>
      <c r="AR67" s="54"/>
      <c r="AS67" s="249"/>
      <c r="AT67" s="54"/>
      <c r="AU67" s="54"/>
      <c r="AV67" s="54"/>
      <c r="AW67" s="54"/>
      <c r="AX67" s="54"/>
      <c r="AY67" s="54"/>
      <c r="AZ67" s="54"/>
      <c r="BA67" s="54"/>
      <c r="BB67" s="54"/>
      <c r="BC67" s="54"/>
      <c r="BD67" s="54"/>
      <c r="BE67" s="54"/>
      <c r="BF67" s="54"/>
      <c r="BG67" s="54"/>
      <c r="BH67" s="54"/>
    </row>
    <row r="68" spans="1:60" s="235" customFormat="1" ht="15.75" x14ac:dyDescent="0.2">
      <c r="A68" s="124">
        <v>2018</v>
      </c>
      <c r="B68" s="124" t="s">
        <v>103</v>
      </c>
      <c r="C68" s="124">
        <v>544</v>
      </c>
      <c r="D68" s="124" t="s">
        <v>65</v>
      </c>
      <c r="E68" s="125">
        <v>42221</v>
      </c>
      <c r="F68" s="125">
        <v>43157</v>
      </c>
      <c r="G68" s="243">
        <v>43159</v>
      </c>
      <c r="H68" s="124" t="s">
        <v>78</v>
      </c>
      <c r="I68" s="124" t="s">
        <v>80</v>
      </c>
      <c r="J68" s="124" t="s">
        <v>23</v>
      </c>
      <c r="K68" s="180">
        <v>4395604.3956044</v>
      </c>
      <c r="L68" s="124" t="s">
        <v>78</v>
      </c>
      <c r="M68" s="124" t="s">
        <v>79</v>
      </c>
      <c r="N68" s="124" t="s">
        <v>91</v>
      </c>
      <c r="O68" s="179">
        <v>-5000000</v>
      </c>
      <c r="P68" s="124"/>
      <c r="Q68" s="124" t="s">
        <v>27</v>
      </c>
      <c r="R68" s="126">
        <v>1.1375</v>
      </c>
      <c r="S68" s="126">
        <v>0.94799999999999995</v>
      </c>
      <c r="T68" s="180"/>
      <c r="U68" s="180">
        <v>0</v>
      </c>
      <c r="V68" s="124"/>
      <c r="W68" s="126">
        <v>1.1412</v>
      </c>
      <c r="X68" s="126">
        <v>1.1562274783084836</v>
      </c>
      <c r="Y68" s="180">
        <v>0.17435141797949161</v>
      </c>
      <c r="Z68" s="214"/>
      <c r="AA68" s="180">
        <v>0</v>
      </c>
      <c r="AB68" s="180">
        <v>0.17435141797949161</v>
      </c>
      <c r="AC68" s="96">
        <f t="shared" si="0"/>
        <v>23</v>
      </c>
      <c r="AD68" s="124" t="s">
        <v>70</v>
      </c>
      <c r="AE68" s="49"/>
      <c r="AF68" s="66">
        <f t="shared" si="1"/>
        <v>-4.6028774346585781E-4</v>
      </c>
      <c r="AG68" s="66">
        <f t="shared" si="2"/>
        <v>0</v>
      </c>
      <c r="AH68" s="55"/>
      <c r="AI68" s="31"/>
      <c r="AJ68" s="31"/>
      <c r="AK68" s="31"/>
      <c r="AL68" s="31"/>
      <c r="AM68" s="31"/>
      <c r="AN68" s="31"/>
      <c r="AO68" s="31"/>
      <c r="AP68" s="54"/>
      <c r="AQ68" s="54"/>
      <c r="AR68" s="54"/>
      <c r="AS68" s="249"/>
      <c r="AT68" s="54"/>
      <c r="AU68" s="54"/>
      <c r="AV68" s="54"/>
      <c r="AW68" s="54"/>
      <c r="AX68" s="54"/>
      <c r="AY68" s="54"/>
      <c r="AZ68" s="54"/>
      <c r="BA68" s="54"/>
      <c r="BB68" s="54"/>
      <c r="BC68" s="54"/>
      <c r="BD68" s="54"/>
      <c r="BE68" s="54"/>
      <c r="BF68" s="54"/>
      <c r="BG68" s="54"/>
      <c r="BH68" s="54"/>
    </row>
    <row r="69" spans="1:60" s="235" customFormat="1" ht="15.75" x14ac:dyDescent="0.2">
      <c r="A69" s="124">
        <v>2018</v>
      </c>
      <c r="B69" s="124" t="s">
        <v>103</v>
      </c>
      <c r="C69" s="124">
        <v>545</v>
      </c>
      <c r="D69" s="124" t="s">
        <v>65</v>
      </c>
      <c r="E69" s="125">
        <v>42221</v>
      </c>
      <c r="F69" s="125">
        <v>43157</v>
      </c>
      <c r="G69" s="243">
        <v>43159</v>
      </c>
      <c r="H69" s="124" t="s">
        <v>82</v>
      </c>
      <c r="I69" s="124" t="s">
        <v>79</v>
      </c>
      <c r="J69" s="124" t="s">
        <v>23</v>
      </c>
      <c r="K69" s="180">
        <v>4395604.3956044</v>
      </c>
      <c r="L69" s="124" t="s">
        <v>82</v>
      </c>
      <c r="M69" s="124" t="s">
        <v>80</v>
      </c>
      <c r="N69" s="124" t="s">
        <v>91</v>
      </c>
      <c r="O69" s="179">
        <v>-5000000</v>
      </c>
      <c r="P69" s="124"/>
      <c r="Q69" s="124" t="s">
        <v>27</v>
      </c>
      <c r="R69" s="126">
        <v>1.1375</v>
      </c>
      <c r="S69" s="126">
        <v>0.94799999999999995</v>
      </c>
      <c r="T69" s="180"/>
      <c r="U69" s="180">
        <v>0</v>
      </c>
      <c r="V69" s="124"/>
      <c r="W69" s="126">
        <v>1.1412</v>
      </c>
      <c r="X69" s="126">
        <v>1.1562274783084836</v>
      </c>
      <c r="Y69" s="179">
        <v>-18706.927378678811</v>
      </c>
      <c r="Z69" s="214"/>
      <c r="AA69" s="180">
        <v>0</v>
      </c>
      <c r="AB69" s="179">
        <v>-18706.927378678811</v>
      </c>
      <c r="AC69" s="96">
        <f t="shared" si="0"/>
        <v>23</v>
      </c>
      <c r="AD69" s="124" t="s">
        <v>71</v>
      </c>
      <c r="AE69" s="49"/>
      <c r="AF69" s="66">
        <f t="shared" si="1"/>
        <v>0</v>
      </c>
      <c r="AG69" s="66">
        <f t="shared" si="2"/>
        <v>102.13982348758631</v>
      </c>
      <c r="AH69" s="55"/>
      <c r="AI69" s="31"/>
      <c r="AJ69" s="31"/>
      <c r="AK69" s="31"/>
      <c r="AL69" s="31"/>
      <c r="AM69" s="31"/>
      <c r="AN69" s="31"/>
      <c r="AO69" s="31"/>
      <c r="AP69" s="54"/>
      <c r="AQ69" s="54"/>
      <c r="AR69" s="54"/>
      <c r="AS69" s="249"/>
      <c r="AT69" s="54"/>
      <c r="AU69" s="54"/>
      <c r="AV69" s="54"/>
      <c r="AW69" s="54"/>
      <c r="AX69" s="54"/>
      <c r="AY69" s="54"/>
      <c r="AZ69" s="54"/>
      <c r="BA69" s="54"/>
      <c r="BB69" s="54"/>
      <c r="BC69" s="54"/>
      <c r="BD69" s="54"/>
      <c r="BE69" s="54"/>
      <c r="BF69" s="54"/>
      <c r="BG69" s="54"/>
      <c r="BH69" s="54"/>
    </row>
    <row r="70" spans="1:60" s="235" customFormat="1" ht="15.75" x14ac:dyDescent="0.2">
      <c r="A70" s="124">
        <v>2018</v>
      </c>
      <c r="B70" s="124" t="s">
        <v>104</v>
      </c>
      <c r="C70" s="124">
        <v>705</v>
      </c>
      <c r="D70" s="124" t="s">
        <v>22</v>
      </c>
      <c r="E70" s="125">
        <v>42429</v>
      </c>
      <c r="F70" s="125">
        <v>43157</v>
      </c>
      <c r="G70" s="243">
        <v>43159</v>
      </c>
      <c r="H70" s="124" t="s">
        <v>78</v>
      </c>
      <c r="I70" s="124" t="s">
        <v>80</v>
      </c>
      <c r="J70" s="124" t="s">
        <v>23</v>
      </c>
      <c r="K70" s="180">
        <v>17316017.3160173</v>
      </c>
      <c r="L70" s="124" t="s">
        <v>78</v>
      </c>
      <c r="M70" s="124" t="s">
        <v>79</v>
      </c>
      <c r="N70" s="124" t="s">
        <v>91</v>
      </c>
      <c r="O70" s="179">
        <v>-20000000</v>
      </c>
      <c r="P70" s="124"/>
      <c r="Q70" s="124" t="s">
        <v>27</v>
      </c>
      <c r="R70" s="126">
        <v>1.155</v>
      </c>
      <c r="S70" s="126"/>
      <c r="T70" s="180"/>
      <c r="U70" s="180">
        <v>0</v>
      </c>
      <c r="V70" s="124"/>
      <c r="W70" s="126">
        <v>1.1412</v>
      </c>
      <c r="X70" s="126">
        <v>1.1562274783084836</v>
      </c>
      <c r="Y70" s="180">
        <v>418708.85642232798</v>
      </c>
      <c r="Z70" s="214">
        <v>281685.67721161013</v>
      </c>
      <c r="AA70" s="180">
        <v>18383.091600477695</v>
      </c>
      <c r="AB70" s="180">
        <v>400325.76482185029</v>
      </c>
      <c r="AC70" s="96">
        <f t="shared" si="0"/>
        <v>23</v>
      </c>
      <c r="AD70" s="124" t="s">
        <v>25</v>
      </c>
      <c r="AE70" s="49"/>
      <c r="AF70" s="66">
        <f t="shared" si="1"/>
        <v>-452.20556493611417</v>
      </c>
      <c r="AG70" s="66">
        <f t="shared" si="2"/>
        <v>0</v>
      </c>
      <c r="AH70" s="55"/>
      <c r="AI70" s="31"/>
      <c r="AJ70" s="31"/>
      <c r="AK70" s="31"/>
      <c r="AL70" s="31"/>
      <c r="AM70" s="31"/>
      <c r="AN70" s="31"/>
      <c r="AO70" s="31"/>
      <c r="AP70" s="54"/>
      <c r="AQ70" s="54"/>
      <c r="AR70" s="54"/>
      <c r="AS70" s="249"/>
      <c r="AT70" s="54"/>
      <c r="AU70" s="54"/>
      <c r="AV70" s="54"/>
      <c r="AW70" s="54"/>
      <c r="AX70" s="54"/>
      <c r="AY70" s="54"/>
      <c r="AZ70" s="54"/>
      <c r="BA70" s="54"/>
      <c r="BB70" s="54"/>
      <c r="BC70" s="54"/>
      <c r="BD70" s="54"/>
      <c r="BE70" s="54"/>
      <c r="BF70" s="54"/>
      <c r="BG70" s="54"/>
      <c r="BH70" s="54"/>
    </row>
    <row r="71" spans="1:60" s="235" customFormat="1" ht="15.75" x14ac:dyDescent="0.2">
      <c r="A71" s="124">
        <v>2018</v>
      </c>
      <c r="B71" s="124" t="s">
        <v>104</v>
      </c>
      <c r="C71" s="124">
        <v>706</v>
      </c>
      <c r="D71" s="124" t="s">
        <v>22</v>
      </c>
      <c r="E71" s="125">
        <v>42429</v>
      </c>
      <c r="F71" s="125">
        <v>43157</v>
      </c>
      <c r="G71" s="243">
        <v>43159</v>
      </c>
      <c r="H71" s="124" t="s">
        <v>82</v>
      </c>
      <c r="I71" s="124" t="s">
        <v>79</v>
      </c>
      <c r="J71" s="124" t="s">
        <v>23</v>
      </c>
      <c r="K71" s="180">
        <v>19157088.122605398</v>
      </c>
      <c r="L71" s="124" t="s">
        <v>82</v>
      </c>
      <c r="M71" s="124" t="s">
        <v>80</v>
      </c>
      <c r="N71" s="124" t="s">
        <v>91</v>
      </c>
      <c r="O71" s="179">
        <v>-20000000</v>
      </c>
      <c r="P71" s="124"/>
      <c r="Q71" s="124" t="s">
        <v>27</v>
      </c>
      <c r="R71" s="126">
        <v>1.044</v>
      </c>
      <c r="S71" s="126"/>
      <c r="T71" s="180"/>
      <c r="U71" s="180">
        <v>0</v>
      </c>
      <c r="V71" s="124"/>
      <c r="W71" s="126">
        <v>1.1412</v>
      </c>
      <c r="X71" s="126">
        <v>1.1562274783084836</v>
      </c>
      <c r="Y71" s="179">
        <v>-43300.981076275966</v>
      </c>
      <c r="Z71" s="214"/>
      <c r="AA71" s="180">
        <v>0</v>
      </c>
      <c r="AB71" s="179">
        <v>-43300.981076275966</v>
      </c>
      <c r="AC71" s="96">
        <f t="shared" si="0"/>
        <v>23</v>
      </c>
      <c r="AD71" s="124" t="s">
        <v>25</v>
      </c>
      <c r="AE71" s="49"/>
      <c r="AF71" s="66">
        <f t="shared" si="1"/>
        <v>0</v>
      </c>
      <c r="AG71" s="66">
        <f t="shared" si="2"/>
        <v>236.4233566764668</v>
      </c>
      <c r="AH71" s="55"/>
      <c r="AI71" s="31"/>
      <c r="AJ71" s="31"/>
      <c r="AK71" s="31"/>
      <c r="AL71" s="31"/>
      <c r="AM71" s="31"/>
      <c r="AN71" s="31"/>
      <c r="AO71" s="31"/>
      <c r="AP71" s="54"/>
      <c r="AQ71" s="54"/>
      <c r="AR71" s="54"/>
      <c r="AS71" s="249"/>
      <c r="AT71" s="54"/>
      <c r="AU71" s="54"/>
      <c r="AV71" s="54"/>
      <c r="AW71" s="54"/>
      <c r="AX71" s="54"/>
      <c r="AY71" s="54"/>
      <c r="AZ71" s="54"/>
      <c r="BA71" s="54"/>
      <c r="BB71" s="54"/>
      <c r="BC71" s="54"/>
      <c r="BD71" s="54"/>
      <c r="BE71" s="54"/>
      <c r="BF71" s="54"/>
      <c r="BG71" s="54"/>
      <c r="BH71" s="54"/>
    </row>
    <row r="72" spans="1:60" s="235" customFormat="1" ht="15.75" x14ac:dyDescent="0.2">
      <c r="A72" s="124">
        <v>2018</v>
      </c>
      <c r="B72" s="124" t="s">
        <v>104</v>
      </c>
      <c r="C72" s="124">
        <v>707</v>
      </c>
      <c r="D72" s="124" t="s">
        <v>22</v>
      </c>
      <c r="E72" s="125">
        <v>42429</v>
      </c>
      <c r="F72" s="125">
        <v>43157</v>
      </c>
      <c r="G72" s="243">
        <v>43159</v>
      </c>
      <c r="H72" s="124" t="s">
        <v>82</v>
      </c>
      <c r="I72" s="124" t="s">
        <v>79</v>
      </c>
      <c r="J72" s="124" t="s">
        <v>23</v>
      </c>
      <c r="K72" s="180">
        <v>17857142.857142899</v>
      </c>
      <c r="L72" s="124" t="s">
        <v>82</v>
      </c>
      <c r="M72" s="124" t="s">
        <v>80</v>
      </c>
      <c r="N72" s="124" t="s">
        <v>91</v>
      </c>
      <c r="O72" s="179">
        <v>-20000000</v>
      </c>
      <c r="P72" s="124"/>
      <c r="Q72" s="124" t="s">
        <v>27</v>
      </c>
      <c r="R72" s="126">
        <v>1.1200000000000001</v>
      </c>
      <c r="S72" s="126">
        <v>1.044</v>
      </c>
      <c r="T72" s="180"/>
      <c r="U72" s="180">
        <v>0</v>
      </c>
      <c r="V72" s="124"/>
      <c r="W72" s="126">
        <v>1.1412</v>
      </c>
      <c r="X72" s="126">
        <v>1.1562274783084836</v>
      </c>
      <c r="Y72" s="179">
        <v>-93722.198134441845</v>
      </c>
      <c r="Z72" s="214"/>
      <c r="AA72" s="180">
        <v>0</v>
      </c>
      <c r="AB72" s="179">
        <v>-93722.198134441845</v>
      </c>
      <c r="AC72" s="96">
        <f t="shared" si="0"/>
        <v>23</v>
      </c>
      <c r="AD72" s="124" t="s">
        <v>67</v>
      </c>
      <c r="AE72" s="49"/>
      <c r="AF72" s="66">
        <f t="shared" si="1"/>
        <v>0</v>
      </c>
      <c r="AG72" s="66">
        <f t="shared" si="2"/>
        <v>511.72320181405252</v>
      </c>
      <c r="AH72" s="55"/>
      <c r="AI72" s="31"/>
      <c r="AJ72" s="31"/>
      <c r="AK72" s="31"/>
      <c r="AL72" s="31"/>
      <c r="AM72" s="31"/>
      <c r="AN72" s="31"/>
      <c r="AO72" s="31"/>
      <c r="AP72" s="54"/>
      <c r="AQ72" s="54"/>
      <c r="AR72" s="54"/>
      <c r="AS72" s="249"/>
      <c r="AT72" s="54"/>
      <c r="AU72" s="54"/>
      <c r="AV72" s="54"/>
      <c r="AW72" s="54"/>
      <c r="AX72" s="54"/>
      <c r="AY72" s="54"/>
      <c r="AZ72" s="54"/>
      <c r="BA72" s="54"/>
      <c r="BB72" s="54"/>
      <c r="BC72" s="54"/>
      <c r="BD72" s="54"/>
      <c r="BE72" s="54"/>
      <c r="BF72" s="54"/>
      <c r="BG72" s="54"/>
      <c r="BH72" s="54"/>
    </row>
    <row r="73" spans="1:60" s="235" customFormat="1" ht="15.75" x14ac:dyDescent="0.2">
      <c r="A73" s="124">
        <v>2018</v>
      </c>
      <c r="B73" s="124" t="s">
        <v>105</v>
      </c>
      <c r="C73" s="124">
        <v>679</v>
      </c>
      <c r="D73" s="124" t="s">
        <v>26</v>
      </c>
      <c r="E73" s="125">
        <v>42338</v>
      </c>
      <c r="F73" s="125"/>
      <c r="G73" s="243">
        <v>43188</v>
      </c>
      <c r="H73" s="124" t="s">
        <v>78</v>
      </c>
      <c r="I73" s="124" t="s">
        <v>83</v>
      </c>
      <c r="J73" s="124" t="s">
        <v>23</v>
      </c>
      <c r="K73" s="180">
        <v>13430029.546065001</v>
      </c>
      <c r="L73" s="124" t="s">
        <v>82</v>
      </c>
      <c r="M73" s="124" t="s">
        <v>83</v>
      </c>
      <c r="N73" s="124" t="s">
        <v>91</v>
      </c>
      <c r="O73" s="179">
        <v>-15000000</v>
      </c>
      <c r="P73" s="124"/>
      <c r="Q73" s="124" t="s">
        <v>27</v>
      </c>
      <c r="R73" s="126">
        <v>1.1169</v>
      </c>
      <c r="S73" s="126"/>
      <c r="T73" s="180"/>
      <c r="U73" s="180">
        <v>0</v>
      </c>
      <c r="V73" s="124"/>
      <c r="W73" s="126">
        <v>1.1412</v>
      </c>
      <c r="X73" s="126">
        <v>1.1580897554590022</v>
      </c>
      <c r="Y73" s="180">
        <v>479701.24816044589</v>
      </c>
      <c r="Z73" s="180">
        <v>479701.24816044589</v>
      </c>
      <c r="AA73" s="180">
        <v>479701.24816044589</v>
      </c>
      <c r="AB73" s="180">
        <v>0</v>
      </c>
      <c r="AC73" s="96">
        <f t="shared" si="0"/>
        <v>23</v>
      </c>
      <c r="AD73" s="124" t="s">
        <v>68</v>
      </c>
      <c r="AE73" s="49"/>
      <c r="AF73" s="66">
        <f t="shared" si="1"/>
        <v>-561.25046034772174</v>
      </c>
      <c r="AG73" s="66">
        <f t="shared" si="2"/>
        <v>0</v>
      </c>
      <c r="AH73" s="55"/>
      <c r="AI73" s="33"/>
      <c r="AJ73" s="31"/>
      <c r="AK73" s="31"/>
      <c r="AL73" s="31"/>
      <c r="AM73" s="31"/>
      <c r="AN73" s="31"/>
      <c r="AO73" s="31"/>
      <c r="AP73" s="54"/>
      <c r="AQ73" s="54"/>
      <c r="AR73" s="54"/>
      <c r="AS73" s="249"/>
      <c r="AT73" s="54"/>
      <c r="AU73" s="54"/>
      <c r="AV73" s="54"/>
      <c r="AW73" s="54"/>
      <c r="AX73" s="54"/>
      <c r="AY73" s="54"/>
      <c r="AZ73" s="54"/>
      <c r="BA73" s="54"/>
      <c r="BB73" s="54"/>
      <c r="BC73" s="54"/>
      <c r="BD73" s="54"/>
      <c r="BE73" s="54"/>
      <c r="BF73" s="54"/>
      <c r="BG73" s="54"/>
      <c r="BH73" s="54"/>
    </row>
    <row r="74" spans="1:60" s="235" customFormat="1" ht="15.75" x14ac:dyDescent="0.2">
      <c r="A74" s="124">
        <v>2018</v>
      </c>
      <c r="B74" s="124" t="s">
        <v>106</v>
      </c>
      <c r="C74" s="124">
        <v>708</v>
      </c>
      <c r="D74" s="124" t="s">
        <v>22</v>
      </c>
      <c r="E74" s="125">
        <v>42429</v>
      </c>
      <c r="F74" s="125">
        <v>43186</v>
      </c>
      <c r="G74" s="243">
        <v>43188</v>
      </c>
      <c r="H74" s="124" t="s">
        <v>78</v>
      </c>
      <c r="I74" s="124" t="s">
        <v>80</v>
      </c>
      <c r="J74" s="124" t="s">
        <v>23</v>
      </c>
      <c r="K74" s="180">
        <v>8658008.6580086593</v>
      </c>
      <c r="L74" s="124" t="s">
        <v>78</v>
      </c>
      <c r="M74" s="124" t="s">
        <v>79</v>
      </c>
      <c r="N74" s="124" t="s">
        <v>91</v>
      </c>
      <c r="O74" s="179">
        <v>-10000000</v>
      </c>
      <c r="P74" s="124"/>
      <c r="Q74" s="124" t="s">
        <v>27</v>
      </c>
      <c r="R74" s="126">
        <v>1.155</v>
      </c>
      <c r="S74" s="126"/>
      <c r="T74" s="180"/>
      <c r="U74" s="180">
        <v>0</v>
      </c>
      <c r="V74" s="124"/>
      <c r="W74" s="126">
        <v>1.1412</v>
      </c>
      <c r="X74" s="126">
        <v>1.1580897554590022</v>
      </c>
      <c r="Y74" s="180">
        <v>230511.70125122357</v>
      </c>
      <c r="Z74" s="214">
        <v>151720.7974391075</v>
      </c>
      <c r="AA74" s="180">
        <v>23099.35770441778</v>
      </c>
      <c r="AB74" s="180">
        <v>207412.34354680579</v>
      </c>
      <c r="AC74" s="96">
        <f t="shared" si="0"/>
        <v>23</v>
      </c>
      <c r="AD74" s="124" t="s">
        <v>25</v>
      </c>
      <c r="AE74" s="49"/>
      <c r="AF74" s="66">
        <f t="shared" si="1"/>
        <v>-248.95263735132144</v>
      </c>
      <c r="AG74" s="66">
        <f t="shared" si="2"/>
        <v>0</v>
      </c>
      <c r="AH74" s="55"/>
      <c r="AI74" s="31"/>
      <c r="AJ74" s="31"/>
      <c r="AK74" s="31"/>
      <c r="AL74" s="31"/>
      <c r="AM74" s="31"/>
      <c r="AN74" s="31"/>
      <c r="AO74" s="31"/>
      <c r="AP74" s="54"/>
      <c r="AQ74" s="54"/>
      <c r="AR74" s="54"/>
      <c r="AS74" s="249"/>
      <c r="AT74" s="54"/>
      <c r="AU74" s="54"/>
      <c r="AV74" s="54"/>
      <c r="AW74" s="54"/>
      <c r="AX74" s="54"/>
      <c r="AY74" s="54"/>
      <c r="AZ74" s="54"/>
      <c r="BA74" s="54"/>
      <c r="BB74" s="54"/>
      <c r="BC74" s="54"/>
      <c r="BD74" s="54"/>
      <c r="BE74" s="54"/>
      <c r="BF74" s="54"/>
      <c r="BG74" s="54"/>
      <c r="BH74" s="54"/>
    </row>
    <row r="75" spans="1:60" s="235" customFormat="1" ht="15.75" x14ac:dyDescent="0.2">
      <c r="A75" s="124">
        <v>2018</v>
      </c>
      <c r="B75" s="124" t="s">
        <v>106</v>
      </c>
      <c r="C75" s="124">
        <v>709</v>
      </c>
      <c r="D75" s="124" t="s">
        <v>22</v>
      </c>
      <c r="E75" s="125">
        <v>42429</v>
      </c>
      <c r="F75" s="125">
        <v>43186</v>
      </c>
      <c r="G75" s="243">
        <v>43188</v>
      </c>
      <c r="H75" s="124" t="s">
        <v>82</v>
      </c>
      <c r="I75" s="124" t="s">
        <v>79</v>
      </c>
      <c r="J75" s="124" t="s">
        <v>23</v>
      </c>
      <c r="K75" s="180">
        <v>9578544.0613026805</v>
      </c>
      <c r="L75" s="124" t="s">
        <v>82</v>
      </c>
      <c r="M75" s="124" t="s">
        <v>80</v>
      </c>
      <c r="N75" s="124" t="s">
        <v>91</v>
      </c>
      <c r="O75" s="179">
        <v>-10000000</v>
      </c>
      <c r="P75" s="124"/>
      <c r="Q75" s="124" t="s">
        <v>27</v>
      </c>
      <c r="R75" s="126">
        <v>1.044</v>
      </c>
      <c r="S75" s="126"/>
      <c r="T75" s="180"/>
      <c r="U75" s="180">
        <v>0</v>
      </c>
      <c r="V75" s="124"/>
      <c r="W75" s="126">
        <v>1.1412</v>
      </c>
      <c r="X75" s="126">
        <v>1.1580897554590022</v>
      </c>
      <c r="Y75" s="179">
        <v>-26864.240714821975</v>
      </c>
      <c r="Z75" s="214"/>
      <c r="AA75" s="180">
        <v>0</v>
      </c>
      <c r="AB75" s="179">
        <v>-26864.240714821975</v>
      </c>
      <c r="AC75" s="96">
        <f t="shared" si="0"/>
        <v>23</v>
      </c>
      <c r="AD75" s="124" t="s">
        <v>25</v>
      </c>
      <c r="AE75" s="49"/>
      <c r="AF75" s="66">
        <f t="shared" si="1"/>
        <v>0</v>
      </c>
      <c r="AG75" s="66">
        <f t="shared" si="2"/>
        <v>146.67875430292798</v>
      </c>
      <c r="AH75" s="55"/>
      <c r="AI75" s="31"/>
      <c r="AJ75" s="31"/>
      <c r="AK75" s="31"/>
      <c r="AL75" s="31"/>
      <c r="AM75" s="31"/>
      <c r="AN75" s="31"/>
      <c r="AO75" s="31"/>
      <c r="AP75" s="54"/>
      <c r="AQ75" s="54"/>
      <c r="AR75" s="54"/>
      <c r="AS75" s="249"/>
      <c r="AT75" s="54"/>
      <c r="AU75" s="54"/>
      <c r="AV75" s="54"/>
      <c r="AW75" s="54"/>
      <c r="AX75" s="54"/>
      <c r="AY75" s="54"/>
      <c r="AZ75" s="54"/>
      <c r="BA75" s="54"/>
      <c r="BB75" s="54"/>
      <c r="BC75" s="54"/>
      <c r="BD75" s="54"/>
      <c r="BE75" s="54"/>
      <c r="BF75" s="54"/>
      <c r="BG75" s="54"/>
      <c r="BH75" s="54"/>
    </row>
    <row r="76" spans="1:60" s="235" customFormat="1" ht="15.75" x14ac:dyDescent="0.2">
      <c r="A76" s="124">
        <v>2018</v>
      </c>
      <c r="B76" s="124" t="s">
        <v>106</v>
      </c>
      <c r="C76" s="124">
        <v>710</v>
      </c>
      <c r="D76" s="124" t="s">
        <v>22</v>
      </c>
      <c r="E76" s="125">
        <v>42429</v>
      </c>
      <c r="F76" s="125">
        <v>43186</v>
      </c>
      <c r="G76" s="243">
        <v>43188</v>
      </c>
      <c r="H76" s="124" t="s">
        <v>82</v>
      </c>
      <c r="I76" s="124" t="s">
        <v>79</v>
      </c>
      <c r="J76" s="124" t="s">
        <v>23</v>
      </c>
      <c r="K76" s="180">
        <v>8928571.4285714291</v>
      </c>
      <c r="L76" s="124" t="s">
        <v>82</v>
      </c>
      <c r="M76" s="124" t="s">
        <v>80</v>
      </c>
      <c r="N76" s="124" t="s">
        <v>91</v>
      </c>
      <c r="O76" s="179">
        <v>-10000000</v>
      </c>
      <c r="P76" s="124"/>
      <c r="Q76" s="124" t="s">
        <v>27</v>
      </c>
      <c r="R76" s="126">
        <v>1.1200000000000001</v>
      </c>
      <c r="S76" s="126">
        <v>1.044</v>
      </c>
      <c r="T76" s="180"/>
      <c r="U76" s="180">
        <v>0</v>
      </c>
      <c r="V76" s="124"/>
      <c r="W76" s="126">
        <v>1.1412</v>
      </c>
      <c r="X76" s="126">
        <v>1.1580897554590022</v>
      </c>
      <c r="Y76" s="179">
        <v>-51926.663097294113</v>
      </c>
      <c r="Z76" s="214"/>
      <c r="AA76" s="180">
        <v>0</v>
      </c>
      <c r="AB76" s="179">
        <v>-51926.663097294113</v>
      </c>
      <c r="AC76" s="96">
        <f t="shared" si="0"/>
        <v>23</v>
      </c>
      <c r="AD76" s="124" t="s">
        <v>67</v>
      </c>
      <c r="AE76" s="49"/>
      <c r="AF76" s="66">
        <f t="shared" si="1"/>
        <v>0</v>
      </c>
      <c r="AG76" s="66">
        <f t="shared" si="2"/>
        <v>283.51958051122585</v>
      </c>
      <c r="AH76" s="55"/>
      <c r="AI76" s="31"/>
      <c r="AJ76" s="31"/>
      <c r="AK76" s="31"/>
      <c r="AL76" s="31"/>
      <c r="AM76" s="31"/>
      <c r="AN76" s="31"/>
      <c r="AO76" s="31"/>
      <c r="AP76" s="54"/>
      <c r="AQ76" s="54"/>
      <c r="AR76" s="54"/>
      <c r="AS76" s="249"/>
      <c r="AT76" s="54"/>
      <c r="AU76" s="54"/>
      <c r="AV76" s="54"/>
      <c r="AW76" s="54"/>
      <c r="AX76" s="54"/>
      <c r="AY76" s="54"/>
      <c r="AZ76" s="54"/>
      <c r="BA76" s="54"/>
      <c r="BB76" s="54"/>
      <c r="BC76" s="54"/>
      <c r="BD76" s="54"/>
      <c r="BE76" s="54"/>
      <c r="BF76" s="54"/>
      <c r="BG76" s="54"/>
      <c r="BH76" s="54"/>
    </row>
    <row r="77" spans="1:60" s="235" customFormat="1" ht="15.75" x14ac:dyDescent="0.2">
      <c r="A77" s="124">
        <v>2018</v>
      </c>
      <c r="B77" s="124" t="s">
        <v>107</v>
      </c>
      <c r="C77" s="124">
        <v>546</v>
      </c>
      <c r="D77" s="124" t="s">
        <v>65</v>
      </c>
      <c r="E77" s="125">
        <v>42221</v>
      </c>
      <c r="F77" s="125">
        <v>43187</v>
      </c>
      <c r="G77" s="243">
        <v>43189</v>
      </c>
      <c r="H77" s="124" t="s">
        <v>78</v>
      </c>
      <c r="I77" s="124" t="s">
        <v>80</v>
      </c>
      <c r="J77" s="124" t="s">
        <v>23</v>
      </c>
      <c r="K77" s="180">
        <v>4201680.6722689103</v>
      </c>
      <c r="L77" s="124" t="s">
        <v>78</v>
      </c>
      <c r="M77" s="124" t="s">
        <v>79</v>
      </c>
      <c r="N77" s="124" t="s">
        <v>91</v>
      </c>
      <c r="O77" s="179">
        <v>-5000000</v>
      </c>
      <c r="P77" s="124"/>
      <c r="Q77" s="124" t="s">
        <v>27</v>
      </c>
      <c r="R77" s="126">
        <v>1.19</v>
      </c>
      <c r="S77" s="126">
        <v>0.94799999999999995</v>
      </c>
      <c r="T77" s="180"/>
      <c r="U77" s="180">
        <v>0</v>
      </c>
      <c r="V77" s="124"/>
      <c r="W77" s="126">
        <v>1.1412</v>
      </c>
      <c r="X77" s="126">
        <v>1.1581555188541499</v>
      </c>
      <c r="Y77" s="180">
        <v>138535.82196342907</v>
      </c>
      <c r="Z77" s="214">
        <v>95399.508242590353</v>
      </c>
      <c r="AA77" s="180">
        <v>0</v>
      </c>
      <c r="AB77" s="180">
        <v>138535.82196342907</v>
      </c>
      <c r="AC77" s="96">
        <f t="shared" si="0"/>
        <v>23</v>
      </c>
      <c r="AD77" s="124" t="s">
        <v>69</v>
      </c>
      <c r="AE77" s="49"/>
      <c r="AF77" s="66">
        <f t="shared" si="1"/>
        <v>-365.73456998345279</v>
      </c>
      <c r="AG77" s="66">
        <f t="shared" si="2"/>
        <v>0</v>
      </c>
      <c r="AH77" s="55"/>
      <c r="AI77" s="31"/>
      <c r="AJ77" s="31"/>
      <c r="AK77" s="31"/>
      <c r="AL77" s="31"/>
      <c r="AM77" s="31"/>
      <c r="AN77" s="31"/>
      <c r="AO77" s="31"/>
      <c r="AP77" s="54"/>
      <c r="AQ77" s="54"/>
      <c r="AR77" s="54"/>
      <c r="AS77" s="249"/>
      <c r="AT77" s="54"/>
      <c r="AU77" s="54"/>
      <c r="AV77" s="54"/>
      <c r="AW77" s="54"/>
      <c r="AX77" s="54"/>
      <c r="AY77" s="54"/>
      <c r="AZ77" s="54"/>
      <c r="BA77" s="54"/>
      <c r="BB77" s="54"/>
      <c r="BC77" s="54"/>
      <c r="BD77" s="54"/>
      <c r="BE77" s="54"/>
      <c r="BF77" s="54"/>
      <c r="BG77" s="54"/>
      <c r="BH77" s="54"/>
    </row>
    <row r="78" spans="1:60" s="235" customFormat="1" ht="15.75" x14ac:dyDescent="0.2">
      <c r="A78" s="124">
        <v>2018</v>
      </c>
      <c r="B78" s="124" t="s">
        <v>107</v>
      </c>
      <c r="C78" s="124">
        <v>547</v>
      </c>
      <c r="D78" s="124" t="s">
        <v>65</v>
      </c>
      <c r="E78" s="125">
        <v>42221</v>
      </c>
      <c r="F78" s="125">
        <v>43187</v>
      </c>
      <c r="G78" s="243">
        <v>43189</v>
      </c>
      <c r="H78" s="124" t="s">
        <v>78</v>
      </c>
      <c r="I78" s="124" t="s">
        <v>80</v>
      </c>
      <c r="J78" s="124" t="s">
        <v>23</v>
      </c>
      <c r="K78" s="180">
        <v>4395604.3956044</v>
      </c>
      <c r="L78" s="124" t="s">
        <v>78</v>
      </c>
      <c r="M78" s="124" t="s">
        <v>79</v>
      </c>
      <c r="N78" s="124" t="s">
        <v>91</v>
      </c>
      <c r="O78" s="179">
        <v>-5000000</v>
      </c>
      <c r="P78" s="124"/>
      <c r="Q78" s="124" t="s">
        <v>27</v>
      </c>
      <c r="R78" s="126">
        <v>1.1375</v>
      </c>
      <c r="S78" s="126">
        <v>0.94799999999999995</v>
      </c>
      <c r="T78" s="180"/>
      <c r="U78" s="180">
        <v>0</v>
      </c>
      <c r="V78" s="124"/>
      <c r="W78" s="126">
        <v>1.1412</v>
      </c>
      <c r="X78" s="126">
        <v>1.1581555188541499</v>
      </c>
      <c r="Y78" s="180">
        <v>1.0017889727776939</v>
      </c>
      <c r="Z78" s="214"/>
      <c r="AA78" s="180">
        <v>0</v>
      </c>
      <c r="AB78" s="180">
        <v>1.0017889727776939</v>
      </c>
      <c r="AC78" s="96">
        <f t="shared" si="0"/>
        <v>23</v>
      </c>
      <c r="AD78" s="124" t="s">
        <v>70</v>
      </c>
      <c r="AE78" s="49"/>
      <c r="AF78" s="66">
        <f t="shared" si="1"/>
        <v>-2.6447228881331122E-3</v>
      </c>
      <c r="AG78" s="66">
        <f t="shared" si="2"/>
        <v>0</v>
      </c>
      <c r="AH78" s="55"/>
      <c r="AI78" s="31"/>
      <c r="AJ78" s="31"/>
      <c r="AK78" s="31"/>
      <c r="AL78" s="31"/>
      <c r="AM78" s="31"/>
      <c r="AN78" s="31"/>
      <c r="AO78" s="31"/>
      <c r="AP78" s="54"/>
      <c r="AQ78" s="54"/>
      <c r="AR78" s="54"/>
      <c r="AS78" s="249"/>
      <c r="AT78" s="54"/>
      <c r="AU78" s="54"/>
      <c r="AV78" s="54"/>
      <c r="AW78" s="54"/>
      <c r="AX78" s="54"/>
      <c r="AY78" s="54"/>
      <c r="AZ78" s="54"/>
      <c r="BA78" s="54"/>
      <c r="BB78" s="54"/>
      <c r="BC78" s="54"/>
      <c r="BD78" s="54"/>
      <c r="BE78" s="54"/>
      <c r="BF78" s="54"/>
      <c r="BG78" s="54"/>
      <c r="BH78" s="54"/>
    </row>
    <row r="79" spans="1:60" s="235" customFormat="1" ht="15.75" x14ac:dyDescent="0.2">
      <c r="A79" s="124">
        <v>2018</v>
      </c>
      <c r="B79" s="124" t="s">
        <v>107</v>
      </c>
      <c r="C79" s="124">
        <v>548</v>
      </c>
      <c r="D79" s="124" t="s">
        <v>65</v>
      </c>
      <c r="E79" s="125">
        <v>42221</v>
      </c>
      <c r="F79" s="125">
        <v>43187</v>
      </c>
      <c r="G79" s="243">
        <v>43189</v>
      </c>
      <c r="H79" s="124" t="s">
        <v>82</v>
      </c>
      <c r="I79" s="124" t="s">
        <v>79</v>
      </c>
      <c r="J79" s="124" t="s">
        <v>23</v>
      </c>
      <c r="K79" s="180">
        <v>4395604.3956044</v>
      </c>
      <c r="L79" s="124" t="s">
        <v>82</v>
      </c>
      <c r="M79" s="124" t="s">
        <v>80</v>
      </c>
      <c r="N79" s="124" t="s">
        <v>91</v>
      </c>
      <c r="O79" s="179">
        <v>-5000000</v>
      </c>
      <c r="P79" s="124"/>
      <c r="Q79" s="124" t="s">
        <v>27</v>
      </c>
      <c r="R79" s="126">
        <v>1.1375</v>
      </c>
      <c r="S79" s="126">
        <v>0.94799999999999995</v>
      </c>
      <c r="T79" s="180"/>
      <c r="U79" s="180">
        <v>0</v>
      </c>
      <c r="V79" s="124"/>
      <c r="W79" s="126">
        <v>1.1412</v>
      </c>
      <c r="X79" s="126">
        <v>1.1581555188541499</v>
      </c>
      <c r="Y79" s="179">
        <v>-43137.315509811502</v>
      </c>
      <c r="Z79" s="214"/>
      <c r="AA79" s="180">
        <v>0</v>
      </c>
      <c r="AB79" s="179">
        <v>-43137.315509811502</v>
      </c>
      <c r="AC79" s="96">
        <f t="shared" si="0"/>
        <v>23</v>
      </c>
      <c r="AD79" s="124" t="s">
        <v>71</v>
      </c>
      <c r="AE79" s="49"/>
      <c r="AF79" s="66">
        <f t="shared" si="1"/>
        <v>0</v>
      </c>
      <c r="AG79" s="66">
        <f t="shared" si="2"/>
        <v>235.52974268357079</v>
      </c>
      <c r="AH79" s="55"/>
      <c r="AI79" s="31"/>
      <c r="AJ79" s="31"/>
      <c r="AK79" s="31"/>
      <c r="AL79" s="31"/>
      <c r="AM79" s="31"/>
      <c r="AN79" s="31"/>
      <c r="AO79" s="31"/>
      <c r="AP79" s="54"/>
      <c r="AQ79" s="54"/>
      <c r="AR79" s="54"/>
      <c r="AS79" s="249"/>
      <c r="AT79" s="54"/>
      <c r="AU79" s="54"/>
      <c r="AV79" s="54"/>
      <c r="AW79" s="54"/>
      <c r="AX79" s="54"/>
      <c r="AY79" s="54"/>
      <c r="AZ79" s="54"/>
      <c r="BA79" s="54"/>
      <c r="BB79" s="54"/>
      <c r="BC79" s="54"/>
      <c r="BD79" s="54"/>
      <c r="BE79" s="54"/>
      <c r="BF79" s="54"/>
      <c r="BG79" s="54"/>
      <c r="BH79" s="54"/>
    </row>
    <row r="80" spans="1:60" s="235" customFormat="1" ht="15.75" x14ac:dyDescent="0.2">
      <c r="A80" s="124">
        <v>2018</v>
      </c>
      <c r="B80" s="124" t="s">
        <v>108</v>
      </c>
      <c r="C80" s="124">
        <v>549</v>
      </c>
      <c r="D80" s="124" t="s">
        <v>65</v>
      </c>
      <c r="E80" s="125">
        <v>42221</v>
      </c>
      <c r="F80" s="125">
        <v>43216</v>
      </c>
      <c r="G80" s="243">
        <v>43220</v>
      </c>
      <c r="H80" s="124" t="s">
        <v>78</v>
      </c>
      <c r="I80" s="124" t="s">
        <v>80</v>
      </c>
      <c r="J80" s="124" t="s">
        <v>23</v>
      </c>
      <c r="K80" s="180">
        <v>4201680.6722689103</v>
      </c>
      <c r="L80" s="124" t="s">
        <v>78</v>
      </c>
      <c r="M80" s="124" t="s">
        <v>79</v>
      </c>
      <c r="N80" s="124" t="s">
        <v>91</v>
      </c>
      <c r="O80" s="179">
        <v>-5000000</v>
      </c>
      <c r="P80" s="124"/>
      <c r="Q80" s="124" t="s">
        <v>27</v>
      </c>
      <c r="R80" s="126">
        <v>1.19</v>
      </c>
      <c r="S80" s="126">
        <v>0.94799999999999995</v>
      </c>
      <c r="T80" s="180"/>
      <c r="U80" s="180">
        <v>0</v>
      </c>
      <c r="V80" s="124"/>
      <c r="W80" s="126">
        <v>1.1412</v>
      </c>
      <c r="X80" s="126">
        <v>1.1602152822075709</v>
      </c>
      <c r="Y80" s="180">
        <v>79219.389309210179</v>
      </c>
      <c r="Z80" s="214">
        <v>60234.352326075954</v>
      </c>
      <c r="AA80" s="180">
        <v>0</v>
      </c>
      <c r="AB80" s="180">
        <v>79219.389309210179</v>
      </c>
      <c r="AC80" s="96">
        <f t="shared" si="0"/>
        <v>23</v>
      </c>
      <c r="AD80" s="124" t="s">
        <v>69</v>
      </c>
      <c r="AE80" s="49"/>
      <c r="AF80" s="66">
        <f t="shared" si="1"/>
        <v>-209.13918777631488</v>
      </c>
      <c r="AG80" s="66">
        <f t="shared" si="2"/>
        <v>0</v>
      </c>
      <c r="AH80" s="55"/>
      <c r="AI80" s="31"/>
      <c r="AJ80" s="31"/>
      <c r="AK80" s="31"/>
      <c r="AL80" s="31"/>
      <c r="AM80" s="31"/>
      <c r="AN80" s="31"/>
      <c r="AO80" s="31"/>
      <c r="AP80" s="54"/>
      <c r="AQ80" s="54"/>
      <c r="AR80" s="54"/>
      <c r="AS80" s="249"/>
      <c r="AT80" s="54"/>
      <c r="AU80" s="54"/>
      <c r="AV80" s="54"/>
      <c r="AW80" s="54"/>
      <c r="AX80" s="54"/>
      <c r="AY80" s="54"/>
      <c r="AZ80" s="54"/>
      <c r="BA80" s="54"/>
      <c r="BB80" s="54"/>
      <c r="BC80" s="54"/>
      <c r="BD80" s="54"/>
      <c r="BE80" s="54"/>
      <c r="BF80" s="54"/>
      <c r="BG80" s="54"/>
      <c r="BH80" s="54"/>
    </row>
    <row r="81" spans="1:60" s="235" customFormat="1" ht="15.75" x14ac:dyDescent="0.2">
      <c r="A81" s="124">
        <v>2018</v>
      </c>
      <c r="B81" s="124" t="s">
        <v>108</v>
      </c>
      <c r="C81" s="124">
        <v>550</v>
      </c>
      <c r="D81" s="124" t="s">
        <v>65</v>
      </c>
      <c r="E81" s="125">
        <v>42221</v>
      </c>
      <c r="F81" s="125">
        <v>43216</v>
      </c>
      <c r="G81" s="243">
        <v>43220</v>
      </c>
      <c r="H81" s="124" t="s">
        <v>78</v>
      </c>
      <c r="I81" s="124" t="s">
        <v>80</v>
      </c>
      <c r="J81" s="124" t="s">
        <v>23</v>
      </c>
      <c r="K81" s="180">
        <v>4395604.3956044</v>
      </c>
      <c r="L81" s="124" t="s">
        <v>78</v>
      </c>
      <c r="M81" s="124" t="s">
        <v>79</v>
      </c>
      <c r="N81" s="124" t="s">
        <v>91</v>
      </c>
      <c r="O81" s="179">
        <v>-5000000</v>
      </c>
      <c r="P81" s="124"/>
      <c r="Q81" s="124" t="s">
        <v>27</v>
      </c>
      <c r="R81" s="126">
        <v>1.1375</v>
      </c>
      <c r="S81" s="126">
        <v>0.94799999999999995</v>
      </c>
      <c r="T81" s="180"/>
      <c r="U81" s="180">
        <v>0</v>
      </c>
      <c r="V81" s="124"/>
      <c r="W81" s="126">
        <v>1.1412</v>
      </c>
      <c r="X81" s="126">
        <v>1.1602152822075709</v>
      </c>
      <c r="Y81" s="180">
        <v>1.9422247513575297</v>
      </c>
      <c r="Z81" s="214"/>
      <c r="AA81" s="180">
        <v>0</v>
      </c>
      <c r="AB81" s="180">
        <v>1.9422247513575297</v>
      </c>
      <c r="AC81" s="96">
        <f t="shared" ref="AC81:AC144" si="3">VLOOKUP(G81,$AK$17:$AP$21,6,TRUE)+1</f>
        <v>23</v>
      </c>
      <c r="AD81" s="124" t="s">
        <v>70</v>
      </c>
      <c r="AE81" s="49"/>
      <c r="AF81" s="66">
        <f t="shared" ref="AF81:AF144" si="4">-IF($Y81&gt;0,$Y81*(1-VLOOKUP($D81,$AI$27:$AN$39,6,FALSE))*VLOOKUP($D81,$AI$27:$AN$39,IF(($G81-$B$2)/365&lt;1,4,5),FALSE),0)</f>
        <v>-5.1274733435838788E-3</v>
      </c>
      <c r="AG81" s="66">
        <f t="shared" ref="AG81:AG144" si="5">-IF($Y81&lt;0,$Y81*(1-VLOOKUP($AC81,$AI$18:$AN$21,6,FALSE))*VLOOKUP($AC81,$AI$18:$AN$21,5,FALSE),0)</f>
        <v>0</v>
      </c>
      <c r="AH81" s="55"/>
      <c r="AI81" s="31"/>
      <c r="AJ81" s="31"/>
      <c r="AK81" s="31"/>
      <c r="AL81" s="31"/>
      <c r="AM81" s="31"/>
      <c r="AN81" s="31"/>
      <c r="AO81" s="31"/>
      <c r="AP81" s="54"/>
      <c r="AQ81" s="54"/>
      <c r="AR81" s="54"/>
      <c r="AS81" s="249"/>
      <c r="AT81" s="54"/>
      <c r="AU81" s="54"/>
      <c r="AV81" s="54"/>
      <c r="AW81" s="54"/>
      <c r="AX81" s="54"/>
      <c r="AY81" s="54"/>
      <c r="AZ81" s="54"/>
      <c r="BA81" s="54"/>
      <c r="BB81" s="54"/>
      <c r="BC81" s="54"/>
      <c r="BD81" s="54"/>
      <c r="BE81" s="54"/>
      <c r="BF81" s="54"/>
      <c r="BG81" s="54"/>
      <c r="BH81" s="54"/>
    </row>
    <row r="82" spans="1:60" s="235" customFormat="1" ht="15.75" x14ac:dyDescent="0.2">
      <c r="A82" s="124">
        <v>2018</v>
      </c>
      <c r="B82" s="124" t="s">
        <v>108</v>
      </c>
      <c r="C82" s="124">
        <v>551</v>
      </c>
      <c r="D82" s="124" t="s">
        <v>65</v>
      </c>
      <c r="E82" s="125">
        <v>42221</v>
      </c>
      <c r="F82" s="125">
        <v>43216</v>
      </c>
      <c r="G82" s="243">
        <v>43220</v>
      </c>
      <c r="H82" s="124" t="s">
        <v>82</v>
      </c>
      <c r="I82" s="124" t="s">
        <v>79</v>
      </c>
      <c r="J82" s="124" t="s">
        <v>23</v>
      </c>
      <c r="K82" s="180">
        <v>4395604.3956044</v>
      </c>
      <c r="L82" s="124" t="s">
        <v>82</v>
      </c>
      <c r="M82" s="124" t="s">
        <v>80</v>
      </c>
      <c r="N82" s="124" t="s">
        <v>91</v>
      </c>
      <c r="O82" s="179">
        <v>-5000000</v>
      </c>
      <c r="P82" s="124"/>
      <c r="Q82" s="124" t="s">
        <v>27</v>
      </c>
      <c r="R82" s="126">
        <v>1.1375</v>
      </c>
      <c r="S82" s="126">
        <v>0.94799999999999995</v>
      </c>
      <c r="T82" s="180"/>
      <c r="U82" s="180">
        <v>0</v>
      </c>
      <c r="V82" s="124"/>
      <c r="W82" s="126">
        <v>1.1412</v>
      </c>
      <c r="X82" s="126">
        <v>1.1602152822075709</v>
      </c>
      <c r="Y82" s="179">
        <v>-18986.979207885583</v>
      </c>
      <c r="Z82" s="214"/>
      <c r="AA82" s="180">
        <v>0</v>
      </c>
      <c r="AB82" s="179">
        <v>-18986.979207885583</v>
      </c>
      <c r="AC82" s="96">
        <f t="shared" si="3"/>
        <v>23</v>
      </c>
      <c r="AD82" s="124" t="s">
        <v>71</v>
      </c>
      <c r="AE82" s="49"/>
      <c r="AF82" s="66">
        <f t="shared" si="4"/>
        <v>0</v>
      </c>
      <c r="AG82" s="66">
        <f t="shared" si="5"/>
        <v>103.66890647505528</v>
      </c>
      <c r="AH82" s="55"/>
      <c r="AI82" s="31"/>
      <c r="AJ82" s="31"/>
      <c r="AK82" s="31"/>
      <c r="AL82" s="31"/>
      <c r="AM82" s="31"/>
      <c r="AN82" s="31"/>
      <c r="AO82" s="31"/>
      <c r="AP82" s="54"/>
      <c r="AQ82" s="54"/>
      <c r="AR82" s="54"/>
      <c r="AS82" s="249"/>
      <c r="AT82" s="54"/>
      <c r="AU82" s="54"/>
      <c r="AV82" s="54"/>
      <c r="AW82" s="54"/>
      <c r="AX82" s="54"/>
      <c r="AY82" s="54"/>
      <c r="AZ82" s="54"/>
      <c r="BA82" s="54"/>
      <c r="BB82" s="54"/>
      <c r="BC82" s="54"/>
      <c r="BD82" s="54"/>
      <c r="BE82" s="54"/>
      <c r="BF82" s="54"/>
      <c r="BG82" s="54"/>
      <c r="BH82" s="54"/>
    </row>
    <row r="83" spans="1:60" s="235" customFormat="1" ht="15.75" x14ac:dyDescent="0.2">
      <c r="A83" s="124">
        <v>2018</v>
      </c>
      <c r="B83" s="124" t="s">
        <v>109</v>
      </c>
      <c r="C83" s="124">
        <v>680</v>
      </c>
      <c r="D83" s="124" t="s">
        <v>26</v>
      </c>
      <c r="E83" s="125">
        <v>42338</v>
      </c>
      <c r="F83" s="125"/>
      <c r="G83" s="243">
        <v>43220</v>
      </c>
      <c r="H83" s="124" t="s">
        <v>78</v>
      </c>
      <c r="I83" s="124" t="s">
        <v>83</v>
      </c>
      <c r="J83" s="124" t="s">
        <v>23</v>
      </c>
      <c r="K83" s="180">
        <v>8926180.4873694498</v>
      </c>
      <c r="L83" s="124" t="s">
        <v>82</v>
      </c>
      <c r="M83" s="124" t="s">
        <v>83</v>
      </c>
      <c r="N83" s="124" t="s">
        <v>91</v>
      </c>
      <c r="O83" s="179">
        <v>-10000000</v>
      </c>
      <c r="P83" s="124"/>
      <c r="Q83" s="124" t="s">
        <v>27</v>
      </c>
      <c r="R83" s="126">
        <v>1.1203000000000001</v>
      </c>
      <c r="S83" s="126"/>
      <c r="T83" s="180"/>
      <c r="U83" s="180">
        <v>0</v>
      </c>
      <c r="V83" s="124"/>
      <c r="W83" s="126">
        <v>1.1412</v>
      </c>
      <c r="X83" s="126">
        <v>1.1602152822075709</v>
      </c>
      <c r="Y83" s="180">
        <v>308538.53000134532</v>
      </c>
      <c r="Z83" s="180">
        <v>308538.53000134532</v>
      </c>
      <c r="AA83" s="180">
        <v>308538.53000134532</v>
      </c>
      <c r="AB83" s="180">
        <v>0</v>
      </c>
      <c r="AC83" s="96">
        <f t="shared" si="3"/>
        <v>23</v>
      </c>
      <c r="AD83" s="124" t="s">
        <v>68</v>
      </c>
      <c r="AE83" s="49"/>
      <c r="AF83" s="66">
        <f t="shared" si="4"/>
        <v>-360.99008010157405</v>
      </c>
      <c r="AG83" s="66">
        <f t="shared" si="5"/>
        <v>0</v>
      </c>
      <c r="AH83" s="55"/>
      <c r="AI83" s="31"/>
      <c r="AJ83" s="31"/>
      <c r="AK83" s="31"/>
      <c r="AL83" s="31"/>
      <c r="AM83" s="31"/>
      <c r="AN83" s="31"/>
      <c r="AO83" s="31"/>
      <c r="AP83" s="54"/>
      <c r="AQ83" s="54"/>
      <c r="AR83" s="54"/>
      <c r="AS83" s="249"/>
      <c r="AT83" s="54"/>
      <c r="AU83" s="54"/>
      <c r="AV83" s="54"/>
      <c r="AW83" s="54"/>
      <c r="AX83" s="54"/>
      <c r="AY83" s="54"/>
      <c r="AZ83" s="54"/>
      <c r="BA83" s="54"/>
      <c r="BB83" s="54"/>
      <c r="BC83" s="54"/>
      <c r="BD83" s="54"/>
      <c r="BE83" s="54"/>
      <c r="BF83" s="54"/>
      <c r="BG83" s="54"/>
      <c r="BH83" s="54"/>
    </row>
    <row r="84" spans="1:60" s="235" customFormat="1" ht="15.75" x14ac:dyDescent="0.2">
      <c r="A84" s="124">
        <v>2018</v>
      </c>
      <c r="B84" s="124" t="s">
        <v>146</v>
      </c>
      <c r="C84" s="124">
        <v>821</v>
      </c>
      <c r="D84" s="124" t="s">
        <v>28</v>
      </c>
      <c r="E84" s="125">
        <v>42573</v>
      </c>
      <c r="F84" s="125"/>
      <c r="G84" s="243">
        <v>43220</v>
      </c>
      <c r="H84" s="124" t="s">
        <v>78</v>
      </c>
      <c r="I84" s="124" t="s">
        <v>83</v>
      </c>
      <c r="J84" s="124" t="s">
        <v>23</v>
      </c>
      <c r="K84" s="180">
        <v>13201901.073754599</v>
      </c>
      <c r="L84" s="124" t="s">
        <v>82</v>
      </c>
      <c r="M84" s="124" t="s">
        <v>83</v>
      </c>
      <c r="N84" s="124" t="s">
        <v>91</v>
      </c>
      <c r="O84" s="179">
        <v>-15000000</v>
      </c>
      <c r="P84" s="124"/>
      <c r="Q84" s="124" t="s">
        <v>27</v>
      </c>
      <c r="R84" s="126">
        <v>1.1362000000000001</v>
      </c>
      <c r="S84" s="126"/>
      <c r="T84" s="180"/>
      <c r="U84" s="180">
        <v>0</v>
      </c>
      <c r="V84" s="124"/>
      <c r="W84" s="126">
        <v>1.1412</v>
      </c>
      <c r="X84" s="126">
        <v>1.1602152822075709</v>
      </c>
      <c r="Y84" s="180">
        <v>274554.58861810953</v>
      </c>
      <c r="Z84" s="180">
        <v>274554.58861810953</v>
      </c>
      <c r="AA84" s="180">
        <v>274554.58861810953</v>
      </c>
      <c r="AB84" s="180">
        <v>0</v>
      </c>
      <c r="AC84" s="96">
        <f t="shared" si="3"/>
        <v>23</v>
      </c>
      <c r="AD84" s="124" t="s">
        <v>68</v>
      </c>
      <c r="AE84" s="49"/>
      <c r="AF84" s="66">
        <f t="shared" si="4"/>
        <v>-197.67930380503884</v>
      </c>
      <c r="AG84" s="66">
        <f t="shared" si="5"/>
        <v>0</v>
      </c>
      <c r="AH84" s="55"/>
      <c r="AI84" s="31"/>
      <c r="AJ84" s="31"/>
      <c r="AK84" s="31"/>
      <c r="AL84" s="31"/>
      <c r="AM84" s="31"/>
      <c r="AN84" s="31"/>
      <c r="AO84" s="31"/>
      <c r="AP84" s="54"/>
      <c r="AQ84" s="54"/>
      <c r="AR84" s="54"/>
      <c r="AS84" s="249"/>
      <c r="AT84" s="54"/>
      <c r="AU84" s="54"/>
      <c r="AV84" s="54"/>
      <c r="AW84" s="54"/>
      <c r="AX84" s="54"/>
      <c r="AY84" s="54"/>
      <c r="AZ84" s="54"/>
      <c r="BA84" s="54"/>
      <c r="BB84" s="54"/>
      <c r="BC84" s="54"/>
      <c r="BD84" s="54"/>
      <c r="BE84" s="54"/>
      <c r="BF84" s="54"/>
      <c r="BG84" s="54"/>
      <c r="BH84" s="54"/>
    </row>
    <row r="85" spans="1:60" s="235" customFormat="1" ht="15.75" x14ac:dyDescent="0.2">
      <c r="A85" s="124">
        <v>2018</v>
      </c>
      <c r="B85" s="124" t="s">
        <v>147</v>
      </c>
      <c r="C85" s="124">
        <v>822</v>
      </c>
      <c r="D85" s="124" t="s">
        <v>28</v>
      </c>
      <c r="E85" s="125">
        <v>42573</v>
      </c>
      <c r="F85" s="125"/>
      <c r="G85" s="243">
        <v>43250</v>
      </c>
      <c r="H85" s="124" t="s">
        <v>78</v>
      </c>
      <c r="I85" s="124" t="s">
        <v>83</v>
      </c>
      <c r="J85" s="124" t="s">
        <v>23</v>
      </c>
      <c r="K85" s="180">
        <v>4397537.3790677199</v>
      </c>
      <c r="L85" s="124" t="s">
        <v>82</v>
      </c>
      <c r="M85" s="124" t="s">
        <v>83</v>
      </c>
      <c r="N85" s="124" t="s">
        <v>91</v>
      </c>
      <c r="O85" s="179">
        <v>-5000000</v>
      </c>
      <c r="P85" s="124"/>
      <c r="Q85" s="124" t="s">
        <v>27</v>
      </c>
      <c r="R85" s="126">
        <v>1.137</v>
      </c>
      <c r="S85" s="126"/>
      <c r="T85" s="180"/>
      <c r="U85" s="180">
        <v>0</v>
      </c>
      <c r="V85" s="124"/>
      <c r="W85" s="126">
        <v>1.1412</v>
      </c>
      <c r="X85" s="126">
        <v>1.1622109395990572</v>
      </c>
      <c r="Y85" s="180">
        <v>95882.751564943304</v>
      </c>
      <c r="Z85" s="180">
        <v>95882.751564943304</v>
      </c>
      <c r="AA85" s="180">
        <v>95882.751564943304</v>
      </c>
      <c r="AB85" s="180">
        <v>0</v>
      </c>
      <c r="AC85" s="96">
        <f t="shared" si="3"/>
        <v>23</v>
      </c>
      <c r="AD85" s="124" t="s">
        <v>68</v>
      </c>
      <c r="AE85" s="49"/>
      <c r="AF85" s="66">
        <f t="shared" si="4"/>
        <v>-69.035581126759169</v>
      </c>
      <c r="AG85" s="66">
        <f t="shared" si="5"/>
        <v>0</v>
      </c>
      <c r="AH85" s="55"/>
      <c r="AI85" s="31"/>
      <c r="AJ85" s="31"/>
      <c r="AK85" s="31"/>
      <c r="AL85" s="31"/>
      <c r="AM85" s="31"/>
      <c r="AN85" s="31"/>
      <c r="AO85" s="31"/>
      <c r="AP85" s="54"/>
      <c r="AQ85" s="54"/>
      <c r="AR85" s="54"/>
      <c r="AS85" s="249"/>
      <c r="AT85" s="54"/>
      <c r="AU85" s="54"/>
      <c r="AV85" s="54"/>
      <c r="AW85" s="54"/>
      <c r="AX85" s="54"/>
      <c r="AY85" s="54"/>
      <c r="AZ85" s="54"/>
      <c r="BA85" s="54"/>
      <c r="BB85" s="54"/>
      <c r="BC85" s="54"/>
      <c r="BD85" s="54"/>
      <c r="BE85" s="54"/>
      <c r="BF85" s="54"/>
      <c r="BG85" s="54"/>
      <c r="BH85" s="54"/>
    </row>
    <row r="86" spans="1:60" s="235" customFormat="1" ht="15.75" x14ac:dyDescent="0.2">
      <c r="A86" s="124">
        <v>2018</v>
      </c>
      <c r="B86" s="124" t="s">
        <v>110</v>
      </c>
      <c r="C86" s="124">
        <v>552</v>
      </c>
      <c r="D86" s="124" t="s">
        <v>65</v>
      </c>
      <c r="E86" s="125">
        <v>42221</v>
      </c>
      <c r="F86" s="125">
        <v>43249</v>
      </c>
      <c r="G86" s="243">
        <v>43251</v>
      </c>
      <c r="H86" s="124" t="s">
        <v>78</v>
      </c>
      <c r="I86" s="124" t="s">
        <v>80</v>
      </c>
      <c r="J86" s="124" t="s">
        <v>23</v>
      </c>
      <c r="K86" s="180">
        <v>4201680.6722689103</v>
      </c>
      <c r="L86" s="124" t="s">
        <v>78</v>
      </c>
      <c r="M86" s="124" t="s">
        <v>79</v>
      </c>
      <c r="N86" s="124" t="s">
        <v>91</v>
      </c>
      <c r="O86" s="179">
        <v>-5000000</v>
      </c>
      <c r="P86" s="124"/>
      <c r="Q86" s="124" t="s">
        <v>27</v>
      </c>
      <c r="R86" s="126">
        <v>1.19</v>
      </c>
      <c r="S86" s="126">
        <v>0.94799999999999995</v>
      </c>
      <c r="T86" s="180"/>
      <c r="U86" s="180">
        <v>0</v>
      </c>
      <c r="V86" s="124"/>
      <c r="W86" s="126">
        <v>1.1412</v>
      </c>
      <c r="X86" s="126">
        <v>1.1622774852387932</v>
      </c>
      <c r="Y86" s="180">
        <v>90182.025857547123</v>
      </c>
      <c r="Z86" s="214">
        <v>65125.643932743871</v>
      </c>
      <c r="AA86" s="180">
        <v>0</v>
      </c>
      <c r="AB86" s="180">
        <v>90182.025857547123</v>
      </c>
      <c r="AC86" s="96">
        <f t="shared" si="3"/>
        <v>23</v>
      </c>
      <c r="AD86" s="124" t="s">
        <v>69</v>
      </c>
      <c r="AE86" s="49"/>
      <c r="AF86" s="66">
        <f t="shared" si="4"/>
        <v>-238.08054826392441</v>
      </c>
      <c r="AG86" s="66">
        <f t="shared" si="5"/>
        <v>0</v>
      </c>
      <c r="AH86" s="55"/>
      <c r="AI86" s="31"/>
      <c r="AJ86" s="31"/>
      <c r="AK86" s="31"/>
      <c r="AL86" s="31"/>
      <c r="AM86" s="31"/>
      <c r="AN86" s="31"/>
      <c r="AO86" s="31"/>
      <c r="AP86" s="54"/>
      <c r="AQ86" s="54"/>
      <c r="AR86" s="54"/>
      <c r="AS86" s="249"/>
      <c r="AT86" s="54"/>
      <c r="AU86" s="54"/>
      <c r="AV86" s="54"/>
      <c r="AW86" s="54"/>
      <c r="AX86" s="54"/>
      <c r="AY86" s="54"/>
      <c r="AZ86" s="54"/>
      <c r="BA86" s="54"/>
      <c r="BB86" s="54"/>
      <c r="BC86" s="54"/>
      <c r="BD86" s="54"/>
      <c r="BE86" s="54"/>
      <c r="BF86" s="54"/>
      <c r="BG86" s="54"/>
      <c r="BH86" s="54"/>
    </row>
    <row r="87" spans="1:60" s="235" customFormat="1" ht="15.75" x14ac:dyDescent="0.2">
      <c r="A87" s="124">
        <v>2018</v>
      </c>
      <c r="B87" s="124" t="s">
        <v>110</v>
      </c>
      <c r="C87" s="124">
        <v>553</v>
      </c>
      <c r="D87" s="124" t="s">
        <v>65</v>
      </c>
      <c r="E87" s="125">
        <v>42221</v>
      </c>
      <c r="F87" s="125">
        <v>43249</v>
      </c>
      <c r="G87" s="243">
        <v>43251</v>
      </c>
      <c r="H87" s="124" t="s">
        <v>78</v>
      </c>
      <c r="I87" s="124" t="s">
        <v>80</v>
      </c>
      <c r="J87" s="124" t="s">
        <v>23</v>
      </c>
      <c r="K87" s="180">
        <v>4395604.3956044</v>
      </c>
      <c r="L87" s="124" t="s">
        <v>78</v>
      </c>
      <c r="M87" s="124" t="s">
        <v>79</v>
      </c>
      <c r="N87" s="124" t="s">
        <v>91</v>
      </c>
      <c r="O87" s="179">
        <v>-5000000</v>
      </c>
      <c r="P87" s="124"/>
      <c r="Q87" s="124" t="s">
        <v>27</v>
      </c>
      <c r="R87" s="126">
        <v>1.1375</v>
      </c>
      <c r="S87" s="126">
        <v>0.94799999999999995</v>
      </c>
      <c r="T87" s="180"/>
      <c r="U87" s="180">
        <v>0</v>
      </c>
      <c r="V87" s="124"/>
      <c r="W87" s="126">
        <v>1.1412</v>
      </c>
      <c r="X87" s="126">
        <v>1.1622774852387932</v>
      </c>
      <c r="Y87" s="180">
        <v>6.3469339667338032</v>
      </c>
      <c r="Z87" s="214"/>
      <c r="AA87" s="180">
        <v>0</v>
      </c>
      <c r="AB87" s="180">
        <v>6.3469339667338032</v>
      </c>
      <c r="AC87" s="96">
        <f t="shared" si="3"/>
        <v>23</v>
      </c>
      <c r="AD87" s="124" t="s">
        <v>70</v>
      </c>
      <c r="AE87" s="49"/>
      <c r="AF87" s="66">
        <f t="shared" si="4"/>
        <v>-1.6755905672177242E-2</v>
      </c>
      <c r="AG87" s="66">
        <f t="shared" si="5"/>
        <v>0</v>
      </c>
      <c r="AH87" s="55"/>
      <c r="AI87" s="31"/>
      <c r="AJ87" s="31"/>
      <c r="AK87" s="31"/>
      <c r="AL87" s="31"/>
      <c r="AM87" s="31"/>
      <c r="AN87" s="31"/>
      <c r="AO87" s="31"/>
      <c r="AP87" s="54"/>
      <c r="AQ87" s="54"/>
      <c r="AR87" s="54"/>
      <c r="AS87" s="249"/>
      <c r="AT87" s="54"/>
      <c r="AU87" s="54"/>
      <c r="AV87" s="54"/>
      <c r="AW87" s="54"/>
      <c r="AX87" s="54"/>
      <c r="AY87" s="54"/>
      <c r="AZ87" s="54"/>
      <c r="BA87" s="54"/>
      <c r="BB87" s="54"/>
      <c r="BC87" s="54"/>
      <c r="BD87" s="54"/>
      <c r="BE87" s="54"/>
      <c r="BF87" s="54"/>
      <c r="BG87" s="54"/>
      <c r="BH87" s="54"/>
    </row>
    <row r="88" spans="1:60" s="235" customFormat="1" ht="15.75" x14ac:dyDescent="0.2">
      <c r="A88" s="124">
        <v>2018</v>
      </c>
      <c r="B88" s="124" t="s">
        <v>110</v>
      </c>
      <c r="C88" s="124">
        <v>554</v>
      </c>
      <c r="D88" s="124" t="s">
        <v>65</v>
      </c>
      <c r="E88" s="125">
        <v>42221</v>
      </c>
      <c r="F88" s="125">
        <v>43249</v>
      </c>
      <c r="G88" s="243">
        <v>43251</v>
      </c>
      <c r="H88" s="124" t="s">
        <v>82</v>
      </c>
      <c r="I88" s="124" t="s">
        <v>79</v>
      </c>
      <c r="J88" s="124" t="s">
        <v>23</v>
      </c>
      <c r="K88" s="180">
        <v>4395604.3956044</v>
      </c>
      <c r="L88" s="124" t="s">
        <v>82</v>
      </c>
      <c r="M88" s="124" t="s">
        <v>80</v>
      </c>
      <c r="N88" s="124" t="s">
        <v>91</v>
      </c>
      <c r="O88" s="179">
        <v>-5000000</v>
      </c>
      <c r="P88" s="124"/>
      <c r="Q88" s="124" t="s">
        <v>27</v>
      </c>
      <c r="R88" s="126">
        <v>1.1375</v>
      </c>
      <c r="S88" s="126">
        <v>0.94799999999999995</v>
      </c>
      <c r="T88" s="180"/>
      <c r="U88" s="180">
        <v>0</v>
      </c>
      <c r="V88" s="124"/>
      <c r="W88" s="126">
        <v>1.1412</v>
      </c>
      <c r="X88" s="126">
        <v>1.1622774852387932</v>
      </c>
      <c r="Y88" s="179">
        <v>-25062.728858769991</v>
      </c>
      <c r="Z88" s="214"/>
      <c r="AA88" s="180">
        <v>0</v>
      </c>
      <c r="AB88" s="179">
        <v>-25062.728858769991</v>
      </c>
      <c r="AC88" s="96">
        <f t="shared" si="3"/>
        <v>23</v>
      </c>
      <c r="AD88" s="124" t="s">
        <v>71</v>
      </c>
      <c r="AE88" s="49"/>
      <c r="AF88" s="66">
        <f t="shared" si="4"/>
        <v>0</v>
      </c>
      <c r="AG88" s="66">
        <f t="shared" si="5"/>
        <v>136.84249956888416</v>
      </c>
      <c r="AH88" s="55"/>
      <c r="AI88" s="31"/>
      <c r="AJ88" s="31"/>
      <c r="AK88" s="31"/>
      <c r="AL88" s="31"/>
      <c r="AM88" s="31"/>
      <c r="AN88" s="31"/>
      <c r="AO88" s="31"/>
      <c r="AP88" s="54"/>
      <c r="AQ88" s="54"/>
      <c r="AR88" s="54"/>
      <c r="AS88" s="249"/>
      <c r="AT88" s="54"/>
      <c r="AU88" s="54"/>
      <c r="AV88" s="54"/>
      <c r="AW88" s="54"/>
      <c r="AX88" s="54"/>
      <c r="AY88" s="54"/>
      <c r="AZ88" s="54"/>
      <c r="BA88" s="54"/>
      <c r="BB88" s="54"/>
      <c r="BC88" s="54"/>
      <c r="BD88" s="54"/>
      <c r="BE88" s="54"/>
      <c r="BF88" s="54"/>
      <c r="BG88" s="54"/>
      <c r="BH88" s="54"/>
    </row>
    <row r="89" spans="1:60" s="235" customFormat="1" ht="15.75" x14ac:dyDescent="0.2">
      <c r="A89" s="124">
        <v>2018</v>
      </c>
      <c r="B89" s="124" t="s">
        <v>111</v>
      </c>
      <c r="C89" s="124">
        <v>815</v>
      </c>
      <c r="D89" s="124" t="s">
        <v>22</v>
      </c>
      <c r="E89" s="125">
        <v>42545</v>
      </c>
      <c r="F89" s="125"/>
      <c r="G89" s="243">
        <v>43251</v>
      </c>
      <c r="H89" s="124" t="s">
        <v>78</v>
      </c>
      <c r="I89" s="124" t="s">
        <v>83</v>
      </c>
      <c r="J89" s="124" t="s">
        <v>23</v>
      </c>
      <c r="K89" s="180">
        <v>17471826.679479301</v>
      </c>
      <c r="L89" s="124" t="s">
        <v>82</v>
      </c>
      <c r="M89" s="124" t="s">
        <v>83</v>
      </c>
      <c r="N89" s="124" t="s">
        <v>91</v>
      </c>
      <c r="O89" s="179">
        <v>-20000000</v>
      </c>
      <c r="P89" s="124"/>
      <c r="Q89" s="124" t="s">
        <v>27</v>
      </c>
      <c r="R89" s="126">
        <v>1.1447000000000001</v>
      </c>
      <c r="S89" s="126"/>
      <c r="T89" s="180"/>
      <c r="U89" s="180">
        <v>0</v>
      </c>
      <c r="V89" s="124"/>
      <c r="W89" s="126">
        <v>1.1412</v>
      </c>
      <c r="X89" s="126">
        <v>1.1622774852387932</v>
      </c>
      <c r="Y89" s="180">
        <v>265593.97431587963</v>
      </c>
      <c r="Z89" s="180">
        <v>265593.97431587963</v>
      </c>
      <c r="AA89" s="180">
        <v>265593.97431587963</v>
      </c>
      <c r="AB89" s="180">
        <v>0</v>
      </c>
      <c r="AC89" s="96">
        <f t="shared" si="3"/>
        <v>23</v>
      </c>
      <c r="AD89" s="124" t="s">
        <v>68</v>
      </c>
      <c r="AE89" s="49"/>
      <c r="AF89" s="66">
        <f t="shared" si="4"/>
        <v>-286.84149226114994</v>
      </c>
      <c r="AG89" s="66">
        <f t="shared" si="5"/>
        <v>0</v>
      </c>
      <c r="AH89" s="55"/>
      <c r="AI89" s="31"/>
      <c r="AJ89" s="31"/>
      <c r="AK89" s="31"/>
      <c r="AL89" s="31"/>
      <c r="AM89" s="31"/>
      <c r="AN89" s="31"/>
      <c r="AO89" s="31"/>
      <c r="AP89" s="54"/>
      <c r="AQ89" s="54"/>
      <c r="AR89" s="54"/>
      <c r="AS89" s="249"/>
      <c r="AT89" s="54"/>
      <c r="AU89" s="54"/>
      <c r="AV89" s="54"/>
      <c r="AW89" s="54"/>
      <c r="AX89" s="54"/>
      <c r="AY89" s="54"/>
      <c r="AZ89" s="54"/>
      <c r="BA89" s="54"/>
      <c r="BB89" s="54"/>
      <c r="BC89" s="54"/>
      <c r="BD89" s="54"/>
      <c r="BE89" s="54"/>
      <c r="BF89" s="54"/>
      <c r="BG89" s="54"/>
      <c r="BH89" s="54"/>
    </row>
    <row r="90" spans="1:60" s="235" customFormat="1" ht="15.75" x14ac:dyDescent="0.2">
      <c r="A90" s="124">
        <v>2018</v>
      </c>
      <c r="B90" s="124" t="s">
        <v>149</v>
      </c>
      <c r="C90" s="124">
        <v>839</v>
      </c>
      <c r="D90" s="124" t="s">
        <v>66</v>
      </c>
      <c r="E90" s="125">
        <v>42664</v>
      </c>
      <c r="F90" s="125">
        <v>43250</v>
      </c>
      <c r="G90" s="243">
        <v>43252</v>
      </c>
      <c r="H90" s="124" t="s">
        <v>78</v>
      </c>
      <c r="I90" s="124" t="s">
        <v>80</v>
      </c>
      <c r="J90" s="124" t="s">
        <v>23</v>
      </c>
      <c r="K90" s="180">
        <v>26315789.473684199</v>
      </c>
      <c r="L90" s="124" t="s">
        <v>78</v>
      </c>
      <c r="M90" s="124" t="s">
        <v>79</v>
      </c>
      <c r="N90" s="124" t="s">
        <v>91</v>
      </c>
      <c r="O90" s="179">
        <v>-30000000</v>
      </c>
      <c r="P90" s="124">
        <v>1.0973999999999999</v>
      </c>
      <c r="Q90" s="124" t="s">
        <v>27</v>
      </c>
      <c r="R90" s="126">
        <v>1.1399999999999999</v>
      </c>
      <c r="S90" s="126"/>
      <c r="T90" s="180"/>
      <c r="U90" s="180">
        <v>0</v>
      </c>
      <c r="V90" s="124"/>
      <c r="W90" s="126">
        <v>1.1412</v>
      </c>
      <c r="X90" s="126">
        <v>1.1623440342093507</v>
      </c>
      <c r="Y90" s="180">
        <v>1047642.5219745715</v>
      </c>
      <c r="Z90" s="214">
        <v>723452.57885128795</v>
      </c>
      <c r="AA90" s="180">
        <v>505875.09630575404</v>
      </c>
      <c r="AB90" s="180">
        <v>541767.42566881748</v>
      </c>
      <c r="AC90" s="96">
        <f t="shared" si="3"/>
        <v>23</v>
      </c>
      <c r="AD90" s="124" t="s">
        <v>25</v>
      </c>
      <c r="AE90" s="49"/>
      <c r="AF90" s="66">
        <f t="shared" si="4"/>
        <v>-2262.9078474650742</v>
      </c>
      <c r="AG90" s="66">
        <f t="shared" si="5"/>
        <v>0</v>
      </c>
      <c r="AH90" s="55"/>
      <c r="AI90" s="31"/>
      <c r="AJ90" s="31"/>
      <c r="AK90" s="31"/>
      <c r="AL90" s="31"/>
      <c r="AM90" s="31"/>
      <c r="AN90" s="31"/>
      <c r="AO90" s="31"/>
      <c r="AP90" s="54"/>
      <c r="AQ90" s="54"/>
      <c r="AR90" s="54"/>
      <c r="AS90" s="249"/>
      <c r="AT90" s="54"/>
      <c r="AU90" s="54"/>
      <c r="AV90" s="54"/>
      <c r="AW90" s="54"/>
      <c r="AX90" s="54"/>
      <c r="AY90" s="54"/>
      <c r="AZ90" s="54"/>
      <c r="BA90" s="54"/>
      <c r="BB90" s="54"/>
      <c r="BC90" s="54"/>
      <c r="BD90" s="54"/>
      <c r="BE90" s="54"/>
      <c r="BF90" s="54"/>
      <c r="BG90" s="54"/>
      <c r="BH90" s="54"/>
    </row>
    <row r="91" spans="1:60" s="235" customFormat="1" ht="15.75" x14ac:dyDescent="0.2">
      <c r="A91" s="124">
        <v>2018</v>
      </c>
      <c r="B91" s="124" t="s">
        <v>149</v>
      </c>
      <c r="C91" s="124">
        <v>840</v>
      </c>
      <c r="D91" s="124" t="s">
        <v>66</v>
      </c>
      <c r="E91" s="125">
        <v>42664</v>
      </c>
      <c r="F91" s="125">
        <v>43250</v>
      </c>
      <c r="G91" s="243">
        <v>43252</v>
      </c>
      <c r="H91" s="124" t="s">
        <v>82</v>
      </c>
      <c r="I91" s="124" t="s">
        <v>79</v>
      </c>
      <c r="J91" s="124" t="s">
        <v>23</v>
      </c>
      <c r="K91" s="180">
        <v>28585040.495474</v>
      </c>
      <c r="L91" s="124" t="s">
        <v>82</v>
      </c>
      <c r="M91" s="124" t="s">
        <v>80</v>
      </c>
      <c r="N91" s="124" t="s">
        <v>91</v>
      </c>
      <c r="O91" s="179">
        <v>-30000000</v>
      </c>
      <c r="P91" s="124">
        <v>1.0973999999999999</v>
      </c>
      <c r="Q91" s="124" t="s">
        <v>27</v>
      </c>
      <c r="R91" s="126">
        <v>1.0495000000000001</v>
      </c>
      <c r="S91" s="126"/>
      <c r="T91" s="180"/>
      <c r="U91" s="180">
        <v>0</v>
      </c>
      <c r="V91" s="124"/>
      <c r="W91" s="126">
        <v>1.1412</v>
      </c>
      <c r="X91" s="126">
        <v>1.1623440342093507</v>
      </c>
      <c r="Y91" s="179">
        <v>-129777.90927781492</v>
      </c>
      <c r="Z91" s="214"/>
      <c r="AA91" s="180">
        <v>0</v>
      </c>
      <c r="AB91" s="179">
        <v>-129777.90927781492</v>
      </c>
      <c r="AC91" s="96">
        <f t="shared" si="3"/>
        <v>23</v>
      </c>
      <c r="AD91" s="124" t="s">
        <v>25</v>
      </c>
      <c r="AE91" s="49"/>
      <c r="AF91" s="66">
        <f t="shared" si="4"/>
        <v>0</v>
      </c>
      <c r="AG91" s="66">
        <f t="shared" si="5"/>
        <v>708.5873846568694</v>
      </c>
      <c r="AH91" s="55"/>
      <c r="AI91" s="31"/>
      <c r="AJ91" s="31"/>
      <c r="AK91" s="31"/>
      <c r="AL91" s="31"/>
      <c r="AM91" s="31"/>
      <c r="AN91" s="31"/>
      <c r="AO91" s="31"/>
      <c r="AP91" s="54"/>
      <c r="AQ91" s="54"/>
      <c r="AR91" s="54"/>
      <c r="AS91" s="249"/>
      <c r="AT91" s="54"/>
      <c r="AU91" s="54"/>
      <c r="AV91" s="54"/>
      <c r="AW91" s="54"/>
      <c r="AX91" s="54"/>
      <c r="AY91" s="54"/>
      <c r="AZ91" s="54"/>
      <c r="BA91" s="54"/>
      <c r="BB91" s="54"/>
      <c r="BC91" s="54"/>
      <c r="BD91" s="54"/>
      <c r="BE91" s="54"/>
      <c r="BF91" s="54"/>
      <c r="BG91" s="54"/>
      <c r="BH91" s="54"/>
    </row>
    <row r="92" spans="1:60" s="235" customFormat="1" ht="15.75" x14ac:dyDescent="0.2">
      <c r="A92" s="124">
        <v>2018</v>
      </c>
      <c r="B92" s="124" t="s">
        <v>149</v>
      </c>
      <c r="C92" s="124">
        <v>841</v>
      </c>
      <c r="D92" s="124" t="s">
        <v>66</v>
      </c>
      <c r="E92" s="125">
        <v>42664</v>
      </c>
      <c r="F92" s="125">
        <v>43250</v>
      </c>
      <c r="G92" s="243">
        <v>43252</v>
      </c>
      <c r="H92" s="124" t="s">
        <v>82</v>
      </c>
      <c r="I92" s="124" t="s">
        <v>79</v>
      </c>
      <c r="J92" s="124" t="s">
        <v>23</v>
      </c>
      <c r="K92" s="180">
        <v>26666666.666666701</v>
      </c>
      <c r="L92" s="124" t="s">
        <v>82</v>
      </c>
      <c r="M92" s="124" t="s">
        <v>80</v>
      </c>
      <c r="N92" s="124" t="s">
        <v>91</v>
      </c>
      <c r="O92" s="179">
        <v>-30000000</v>
      </c>
      <c r="P92" s="124">
        <v>1.0973999999999999</v>
      </c>
      <c r="Q92" s="124" t="s">
        <v>27</v>
      </c>
      <c r="R92" s="126">
        <v>1.125</v>
      </c>
      <c r="S92" s="126">
        <v>1.0495000000000001</v>
      </c>
      <c r="T92" s="180"/>
      <c r="U92" s="180">
        <v>0</v>
      </c>
      <c r="V92" s="124"/>
      <c r="W92" s="126">
        <v>1.1412</v>
      </c>
      <c r="X92" s="126">
        <v>1.1623440342093507</v>
      </c>
      <c r="Y92" s="179">
        <v>-194412.03384546857</v>
      </c>
      <c r="Z92" s="214"/>
      <c r="AA92" s="180">
        <v>0</v>
      </c>
      <c r="AB92" s="179">
        <v>-194412.03384546857</v>
      </c>
      <c r="AC92" s="96">
        <f t="shared" si="3"/>
        <v>23</v>
      </c>
      <c r="AD92" s="124" t="s">
        <v>67</v>
      </c>
      <c r="AE92" s="49"/>
      <c r="AF92" s="66">
        <f t="shared" si="4"/>
        <v>0</v>
      </c>
      <c r="AG92" s="66">
        <f t="shared" si="5"/>
        <v>1061.4897047962584</v>
      </c>
      <c r="AH92" s="55"/>
      <c r="AI92" s="31"/>
      <c r="AJ92" s="31"/>
      <c r="AK92" s="31"/>
      <c r="AL92" s="31"/>
      <c r="AM92" s="31"/>
      <c r="AN92" s="31"/>
      <c r="AO92" s="31"/>
      <c r="AP92" s="54"/>
      <c r="AQ92" s="54"/>
      <c r="AR92" s="54"/>
      <c r="AS92" s="249"/>
      <c r="AT92" s="54"/>
      <c r="AU92" s="54"/>
      <c r="AV92" s="54"/>
      <c r="AW92" s="54"/>
      <c r="AX92" s="54"/>
      <c r="AY92" s="54"/>
      <c r="AZ92" s="54"/>
      <c r="BA92" s="54"/>
      <c r="BB92" s="54"/>
      <c r="BC92" s="54"/>
      <c r="BD92" s="54"/>
      <c r="BE92" s="54"/>
      <c r="BF92" s="54"/>
      <c r="BG92" s="54"/>
      <c r="BH92" s="54"/>
    </row>
    <row r="93" spans="1:60" s="235" customFormat="1" ht="15.75" x14ac:dyDescent="0.2">
      <c r="A93" s="124">
        <v>2018</v>
      </c>
      <c r="B93" s="124" t="s">
        <v>112</v>
      </c>
      <c r="C93" s="124">
        <v>696</v>
      </c>
      <c r="D93" s="124" t="s">
        <v>63</v>
      </c>
      <c r="E93" s="125">
        <v>42424</v>
      </c>
      <c r="F93" s="125">
        <v>43277</v>
      </c>
      <c r="G93" s="243">
        <v>43279</v>
      </c>
      <c r="H93" s="124" t="s">
        <v>78</v>
      </c>
      <c r="I93" s="124" t="s">
        <v>80</v>
      </c>
      <c r="J93" s="124" t="s">
        <v>23</v>
      </c>
      <c r="K93" s="180">
        <v>3596566.5236051502</v>
      </c>
      <c r="L93" s="124" t="s">
        <v>78</v>
      </c>
      <c r="M93" s="124" t="s">
        <v>79</v>
      </c>
      <c r="N93" s="124" t="s">
        <v>91</v>
      </c>
      <c r="O93" s="179">
        <v>-4190000</v>
      </c>
      <c r="P93" s="124"/>
      <c r="Q93" s="124" t="s">
        <v>27</v>
      </c>
      <c r="R93" s="126">
        <v>1.165</v>
      </c>
      <c r="S93" s="126"/>
      <c r="T93" s="180"/>
      <c r="U93" s="180">
        <v>0</v>
      </c>
      <c r="V93" s="124"/>
      <c r="W93" s="126">
        <v>1.1412</v>
      </c>
      <c r="X93" s="126">
        <v>1.1641669147720453</v>
      </c>
      <c r="Y93" s="180">
        <v>106611.95756105143</v>
      </c>
      <c r="Z93" s="214">
        <v>48772.811249585866</v>
      </c>
      <c r="AA93" s="180">
        <v>0</v>
      </c>
      <c r="AB93" s="180">
        <v>106611.95756105143</v>
      </c>
      <c r="AC93" s="96">
        <f t="shared" si="3"/>
        <v>24</v>
      </c>
      <c r="AD93" s="124" t="s">
        <v>25</v>
      </c>
      <c r="AE93" s="49"/>
      <c r="AF93" s="66">
        <f t="shared" si="4"/>
        <v>-44.777022175641598</v>
      </c>
      <c r="AG93" s="66">
        <f t="shared" si="5"/>
        <v>0</v>
      </c>
      <c r="AH93" s="55"/>
      <c r="AI93" s="31"/>
      <c r="AJ93" s="31"/>
      <c r="AK93" s="31"/>
      <c r="AL93" s="31"/>
      <c r="AM93" s="31"/>
      <c r="AN93" s="31"/>
      <c r="AO93" s="31"/>
      <c r="AP93" s="54"/>
      <c r="AQ93" s="54"/>
      <c r="AR93" s="54"/>
      <c r="AS93" s="249"/>
      <c r="AT93" s="54"/>
      <c r="AU93" s="54"/>
      <c r="AV93" s="54"/>
      <c r="AW93" s="54"/>
      <c r="AX93" s="54"/>
      <c r="AY93" s="54"/>
      <c r="AZ93" s="54"/>
      <c r="BA93" s="54"/>
      <c r="BB93" s="54"/>
      <c r="BC93" s="54"/>
      <c r="BD93" s="54"/>
      <c r="BE93" s="54"/>
      <c r="BF93" s="54"/>
      <c r="BG93" s="54"/>
      <c r="BH93" s="54"/>
    </row>
    <row r="94" spans="1:60" s="235" customFormat="1" ht="15.75" x14ac:dyDescent="0.2">
      <c r="A94" s="124">
        <v>2018</v>
      </c>
      <c r="B94" s="124" t="s">
        <v>112</v>
      </c>
      <c r="C94" s="124">
        <v>697</v>
      </c>
      <c r="D94" s="124" t="s">
        <v>63</v>
      </c>
      <c r="E94" s="125">
        <v>42424</v>
      </c>
      <c r="F94" s="125">
        <v>43277</v>
      </c>
      <c r="G94" s="243">
        <v>43279</v>
      </c>
      <c r="H94" s="124" t="s">
        <v>82</v>
      </c>
      <c r="I94" s="124" t="s">
        <v>79</v>
      </c>
      <c r="J94" s="124" t="s">
        <v>23</v>
      </c>
      <c r="K94" s="180">
        <v>4001910.2196752601</v>
      </c>
      <c r="L94" s="124" t="s">
        <v>82</v>
      </c>
      <c r="M94" s="124" t="s">
        <v>80</v>
      </c>
      <c r="N94" s="124" t="s">
        <v>91</v>
      </c>
      <c r="O94" s="179">
        <v>-4190000</v>
      </c>
      <c r="P94" s="124"/>
      <c r="Q94" s="124" t="s">
        <v>27</v>
      </c>
      <c r="R94" s="126">
        <v>1.0469999999999999</v>
      </c>
      <c r="S94" s="126"/>
      <c r="T94" s="180"/>
      <c r="U94" s="180">
        <v>0</v>
      </c>
      <c r="V94" s="124"/>
      <c r="W94" s="126">
        <v>1.1412</v>
      </c>
      <c r="X94" s="126">
        <v>1.1641669147720453</v>
      </c>
      <c r="Y94" s="179">
        <v>-19596.778917040188</v>
      </c>
      <c r="Z94" s="214"/>
      <c r="AA94" s="180">
        <v>0</v>
      </c>
      <c r="AB94" s="179">
        <v>-19596.778917040188</v>
      </c>
      <c r="AC94" s="96">
        <f t="shared" si="3"/>
        <v>24</v>
      </c>
      <c r="AD94" s="124" t="s">
        <v>25</v>
      </c>
      <c r="AE94" s="49"/>
      <c r="AF94" s="66">
        <f t="shared" si="4"/>
        <v>0</v>
      </c>
      <c r="AG94" s="66">
        <f t="shared" si="5"/>
        <v>228.10650659434782</v>
      </c>
      <c r="AH94" s="55"/>
      <c r="AI94" s="31"/>
      <c r="AJ94" s="31"/>
      <c r="AK94" s="31"/>
      <c r="AL94" s="31"/>
      <c r="AM94" s="31"/>
      <c r="AN94" s="31"/>
      <c r="AO94" s="31"/>
      <c r="AP94" s="54"/>
      <c r="AQ94" s="54"/>
      <c r="AR94" s="54"/>
      <c r="AS94" s="249"/>
      <c r="AT94" s="54"/>
      <c r="AU94" s="54"/>
      <c r="AV94" s="54"/>
      <c r="AW94" s="54"/>
      <c r="AX94" s="54"/>
      <c r="AY94" s="54"/>
      <c r="AZ94" s="54"/>
      <c r="BA94" s="54"/>
      <c r="BB94" s="54"/>
      <c r="BC94" s="54"/>
      <c r="BD94" s="54"/>
      <c r="BE94" s="54"/>
      <c r="BF94" s="54"/>
      <c r="BG94" s="54"/>
      <c r="BH94" s="54"/>
    </row>
    <row r="95" spans="1:60" s="235" customFormat="1" ht="15.75" x14ac:dyDescent="0.2">
      <c r="A95" s="124">
        <v>2018</v>
      </c>
      <c r="B95" s="124" t="s">
        <v>112</v>
      </c>
      <c r="C95" s="124">
        <v>698</v>
      </c>
      <c r="D95" s="124" t="s">
        <v>63</v>
      </c>
      <c r="E95" s="125">
        <v>42424</v>
      </c>
      <c r="F95" s="125">
        <v>43277</v>
      </c>
      <c r="G95" s="243">
        <v>43279</v>
      </c>
      <c r="H95" s="124" t="s">
        <v>82</v>
      </c>
      <c r="I95" s="124" t="s">
        <v>79</v>
      </c>
      <c r="J95" s="124" t="s">
        <v>23</v>
      </c>
      <c r="K95" s="180">
        <v>3627705.6277056299</v>
      </c>
      <c r="L95" s="124" t="s">
        <v>82</v>
      </c>
      <c r="M95" s="124" t="s">
        <v>80</v>
      </c>
      <c r="N95" s="124" t="s">
        <v>91</v>
      </c>
      <c r="O95" s="179">
        <v>-4190000</v>
      </c>
      <c r="P95" s="124"/>
      <c r="Q95" s="124" t="s">
        <v>27</v>
      </c>
      <c r="R95" s="126">
        <v>1.155</v>
      </c>
      <c r="S95" s="126">
        <v>1.0469999999999999</v>
      </c>
      <c r="T95" s="180"/>
      <c r="U95" s="180">
        <v>0</v>
      </c>
      <c r="V95" s="124"/>
      <c r="W95" s="126">
        <v>1.1412</v>
      </c>
      <c r="X95" s="126">
        <v>1.1641669147720453</v>
      </c>
      <c r="Y95" s="179">
        <v>-38242.367394425375</v>
      </c>
      <c r="Z95" s="214"/>
      <c r="AA95" s="180">
        <v>0</v>
      </c>
      <c r="AB95" s="179">
        <v>-38242.367394425375</v>
      </c>
      <c r="AC95" s="96">
        <f t="shared" si="3"/>
        <v>24</v>
      </c>
      <c r="AD95" s="124" t="s">
        <v>67</v>
      </c>
      <c r="AE95" s="49"/>
      <c r="AF95" s="66">
        <f t="shared" si="4"/>
        <v>0</v>
      </c>
      <c r="AG95" s="66">
        <f t="shared" si="5"/>
        <v>445.1411564711114</v>
      </c>
      <c r="AH95" s="55"/>
      <c r="AI95" s="31"/>
      <c r="AJ95" s="31"/>
      <c r="AK95" s="31"/>
      <c r="AL95" s="31"/>
      <c r="AM95" s="31"/>
      <c r="AN95" s="31"/>
      <c r="AO95" s="31"/>
      <c r="AP95" s="54"/>
      <c r="AQ95" s="54"/>
      <c r="AR95" s="54"/>
      <c r="AS95" s="249"/>
      <c r="AT95" s="54"/>
      <c r="AU95" s="54"/>
      <c r="AV95" s="54"/>
      <c r="AW95" s="54"/>
      <c r="AX95" s="54"/>
      <c r="AY95" s="54"/>
      <c r="AZ95" s="54"/>
      <c r="BA95" s="54"/>
      <c r="BB95" s="54"/>
      <c r="BC95" s="54"/>
      <c r="BD95" s="54"/>
      <c r="BE95" s="54"/>
      <c r="BF95" s="54"/>
      <c r="BG95" s="54"/>
      <c r="BH95" s="54"/>
    </row>
    <row r="96" spans="1:60" s="235" customFormat="1" ht="15.75" x14ac:dyDescent="0.2">
      <c r="A96" s="124">
        <v>2018</v>
      </c>
      <c r="B96" s="124" t="s">
        <v>113</v>
      </c>
      <c r="C96" s="124">
        <v>699</v>
      </c>
      <c r="D96" s="124" t="s">
        <v>61</v>
      </c>
      <c r="E96" s="125">
        <v>42424</v>
      </c>
      <c r="F96" s="125">
        <v>43277</v>
      </c>
      <c r="G96" s="243">
        <v>43279</v>
      </c>
      <c r="H96" s="124" t="s">
        <v>78</v>
      </c>
      <c r="I96" s="124" t="s">
        <v>80</v>
      </c>
      <c r="J96" s="124" t="s">
        <v>23</v>
      </c>
      <c r="K96" s="180">
        <v>17862660.944205999</v>
      </c>
      <c r="L96" s="124" t="s">
        <v>78</v>
      </c>
      <c r="M96" s="124" t="s">
        <v>79</v>
      </c>
      <c r="N96" s="124" t="s">
        <v>91</v>
      </c>
      <c r="O96" s="179">
        <v>-20810000</v>
      </c>
      <c r="P96" s="124"/>
      <c r="Q96" s="124" t="s">
        <v>27</v>
      </c>
      <c r="R96" s="126">
        <v>1.165</v>
      </c>
      <c r="S96" s="126"/>
      <c r="T96" s="180"/>
      <c r="U96" s="180">
        <v>0</v>
      </c>
      <c r="V96" s="124"/>
      <c r="W96" s="126">
        <v>1.1412</v>
      </c>
      <c r="X96" s="126">
        <v>1.1641669147720453</v>
      </c>
      <c r="Y96" s="180">
        <v>529497.57442612865</v>
      </c>
      <c r="Z96" s="214">
        <v>242234.41577658261</v>
      </c>
      <c r="AA96" s="180">
        <v>0</v>
      </c>
      <c r="AB96" s="180">
        <v>529497.57442612865</v>
      </c>
      <c r="AC96" s="96">
        <f t="shared" si="3"/>
        <v>24</v>
      </c>
      <c r="AD96" s="124" t="s">
        <v>25</v>
      </c>
      <c r="AE96" s="49"/>
      <c r="AF96" s="66">
        <f t="shared" si="4"/>
        <v>-222.38898125897401</v>
      </c>
      <c r="AG96" s="66">
        <f t="shared" si="5"/>
        <v>0</v>
      </c>
      <c r="AH96" s="55"/>
      <c r="AI96" s="31"/>
      <c r="AJ96" s="31"/>
      <c r="AK96" s="31"/>
      <c r="AL96" s="31"/>
      <c r="AM96" s="31"/>
      <c r="AN96" s="31"/>
      <c r="AO96" s="31"/>
      <c r="AP96" s="54"/>
      <c r="AQ96" s="54"/>
      <c r="AR96" s="54"/>
      <c r="AS96" s="249"/>
      <c r="AT96" s="54"/>
      <c r="AU96" s="54"/>
      <c r="AV96" s="54"/>
      <c r="AW96" s="54"/>
      <c r="AX96" s="54"/>
      <c r="AY96" s="54"/>
      <c r="AZ96" s="54"/>
      <c r="BA96" s="54"/>
      <c r="BB96" s="54"/>
      <c r="BC96" s="54"/>
      <c r="BD96" s="54"/>
      <c r="BE96" s="54"/>
      <c r="BF96" s="54"/>
      <c r="BG96" s="54"/>
      <c r="BH96" s="54"/>
    </row>
    <row r="97" spans="1:60" s="235" customFormat="1" ht="15.75" x14ac:dyDescent="0.2">
      <c r="A97" s="124">
        <v>2018</v>
      </c>
      <c r="B97" s="124" t="s">
        <v>113</v>
      </c>
      <c r="C97" s="124">
        <v>700</v>
      </c>
      <c r="D97" s="124" t="s">
        <v>61</v>
      </c>
      <c r="E97" s="125">
        <v>42424</v>
      </c>
      <c r="F97" s="125">
        <v>43277</v>
      </c>
      <c r="G97" s="243">
        <v>43279</v>
      </c>
      <c r="H97" s="124" t="s">
        <v>82</v>
      </c>
      <c r="I97" s="124" t="s">
        <v>79</v>
      </c>
      <c r="J97" s="124" t="s">
        <v>23</v>
      </c>
      <c r="K97" s="180">
        <v>19875835.7211079</v>
      </c>
      <c r="L97" s="124" t="s">
        <v>82</v>
      </c>
      <c r="M97" s="124" t="s">
        <v>80</v>
      </c>
      <c r="N97" s="124" t="s">
        <v>91</v>
      </c>
      <c r="O97" s="179">
        <v>-20810000</v>
      </c>
      <c r="P97" s="124"/>
      <c r="Q97" s="124" t="s">
        <v>27</v>
      </c>
      <c r="R97" s="126">
        <v>1.0469999999999999</v>
      </c>
      <c r="S97" s="126"/>
      <c r="T97" s="180"/>
      <c r="U97" s="180">
        <v>0</v>
      </c>
      <c r="V97" s="124"/>
      <c r="W97" s="126">
        <v>1.1412</v>
      </c>
      <c r="X97" s="126">
        <v>1.1641669147720453</v>
      </c>
      <c r="Y97" s="179">
        <v>-97329.109609452498</v>
      </c>
      <c r="Z97" s="214"/>
      <c r="AA97" s="180">
        <v>0</v>
      </c>
      <c r="AB97" s="179">
        <v>-97329.109609452498</v>
      </c>
      <c r="AC97" s="96">
        <f t="shared" si="3"/>
        <v>24</v>
      </c>
      <c r="AD97" s="124" t="s">
        <v>25</v>
      </c>
      <c r="AE97" s="49"/>
      <c r="AF97" s="66">
        <f t="shared" si="4"/>
        <v>0</v>
      </c>
      <c r="AG97" s="66">
        <f t="shared" si="5"/>
        <v>1132.910835854027</v>
      </c>
      <c r="AH97" s="55"/>
      <c r="AI97" s="31"/>
      <c r="AJ97" s="31"/>
      <c r="AK97" s="31"/>
      <c r="AL97" s="31"/>
      <c r="AM97" s="31"/>
      <c r="AN97" s="31"/>
      <c r="AO97" s="31"/>
      <c r="AP97" s="54"/>
      <c r="AQ97" s="54"/>
      <c r="AR97" s="54"/>
      <c r="AS97" s="249"/>
      <c r="AT97" s="54"/>
      <c r="AU97" s="54"/>
      <c r="AV97" s="54"/>
      <c r="AW97" s="54"/>
      <c r="AX97" s="54"/>
      <c r="AY97" s="54"/>
      <c r="AZ97" s="54"/>
      <c r="BA97" s="54"/>
      <c r="BB97" s="54"/>
      <c r="BC97" s="54"/>
      <c r="BD97" s="54"/>
      <c r="BE97" s="54"/>
      <c r="BF97" s="54"/>
      <c r="BG97" s="54"/>
      <c r="BH97" s="54"/>
    </row>
    <row r="98" spans="1:60" s="235" customFormat="1" ht="15.75" x14ac:dyDescent="0.2">
      <c r="A98" s="124">
        <v>2018</v>
      </c>
      <c r="B98" s="124" t="s">
        <v>113</v>
      </c>
      <c r="C98" s="124">
        <v>701</v>
      </c>
      <c r="D98" s="124" t="s">
        <v>61</v>
      </c>
      <c r="E98" s="125">
        <v>42424</v>
      </c>
      <c r="F98" s="125">
        <v>43277</v>
      </c>
      <c r="G98" s="243">
        <v>43279</v>
      </c>
      <c r="H98" s="124" t="s">
        <v>82</v>
      </c>
      <c r="I98" s="124" t="s">
        <v>79</v>
      </c>
      <c r="J98" s="124" t="s">
        <v>23</v>
      </c>
      <c r="K98" s="180">
        <v>18017316.017315999</v>
      </c>
      <c r="L98" s="124" t="s">
        <v>82</v>
      </c>
      <c r="M98" s="124" t="s">
        <v>80</v>
      </c>
      <c r="N98" s="124" t="s">
        <v>91</v>
      </c>
      <c r="O98" s="179">
        <v>-20810000</v>
      </c>
      <c r="P98" s="124"/>
      <c r="Q98" s="124" t="s">
        <v>27</v>
      </c>
      <c r="R98" s="126">
        <v>1.155</v>
      </c>
      <c r="S98" s="126">
        <v>1.0469999999999999</v>
      </c>
      <c r="T98" s="180"/>
      <c r="U98" s="180">
        <v>0</v>
      </c>
      <c r="V98" s="124"/>
      <c r="W98" s="126">
        <v>1.1412</v>
      </c>
      <c r="X98" s="126">
        <v>1.1641669147720453</v>
      </c>
      <c r="Y98" s="179">
        <v>-189934.04904009355</v>
      </c>
      <c r="Z98" s="214"/>
      <c r="AA98" s="180">
        <v>0</v>
      </c>
      <c r="AB98" s="179">
        <v>-189934.04904009355</v>
      </c>
      <c r="AC98" s="96">
        <f t="shared" si="3"/>
        <v>24</v>
      </c>
      <c r="AD98" s="124" t="s">
        <v>67</v>
      </c>
      <c r="AE98" s="49"/>
      <c r="AF98" s="66">
        <f t="shared" si="4"/>
        <v>0</v>
      </c>
      <c r="AG98" s="66">
        <f t="shared" si="5"/>
        <v>2210.832330826689</v>
      </c>
      <c r="AH98" s="55"/>
      <c r="AI98" s="31"/>
      <c r="AJ98" s="31"/>
      <c r="AK98" s="31"/>
      <c r="AL98" s="31"/>
      <c r="AM98" s="31"/>
      <c r="AN98" s="31"/>
      <c r="AO98" s="31"/>
      <c r="AP98" s="54"/>
      <c r="AQ98" s="54"/>
      <c r="AR98" s="54"/>
      <c r="AS98" s="249"/>
      <c r="AT98" s="54"/>
      <c r="AU98" s="54"/>
      <c r="AV98" s="54"/>
      <c r="AW98" s="54"/>
      <c r="AX98" s="54"/>
      <c r="AY98" s="54"/>
      <c r="AZ98" s="54"/>
      <c r="BA98" s="54"/>
      <c r="BB98" s="54"/>
      <c r="BC98" s="54"/>
      <c r="BD98" s="54"/>
      <c r="BE98" s="54"/>
      <c r="BF98" s="54"/>
      <c r="BG98" s="54"/>
      <c r="BH98" s="54"/>
    </row>
    <row r="99" spans="1:60" s="235" customFormat="1" ht="15.75" x14ac:dyDescent="0.2">
      <c r="A99" s="124">
        <v>2018</v>
      </c>
      <c r="B99" s="124" t="s">
        <v>114</v>
      </c>
      <c r="C99" s="124">
        <v>555</v>
      </c>
      <c r="D99" s="124" t="s">
        <v>65</v>
      </c>
      <c r="E99" s="125">
        <v>42221</v>
      </c>
      <c r="F99" s="125">
        <v>43278</v>
      </c>
      <c r="G99" s="243">
        <v>43280</v>
      </c>
      <c r="H99" s="124" t="s">
        <v>78</v>
      </c>
      <c r="I99" s="124" t="s">
        <v>80</v>
      </c>
      <c r="J99" s="124" t="s">
        <v>23</v>
      </c>
      <c r="K99" s="180">
        <v>4201680.6722689103</v>
      </c>
      <c r="L99" s="124" t="s">
        <v>78</v>
      </c>
      <c r="M99" s="124" t="s">
        <v>79</v>
      </c>
      <c r="N99" s="124" t="s">
        <v>91</v>
      </c>
      <c r="O99" s="179">
        <v>-5000000</v>
      </c>
      <c r="P99" s="124"/>
      <c r="Q99" s="124" t="s">
        <v>27</v>
      </c>
      <c r="R99" s="126">
        <v>1.19</v>
      </c>
      <c r="S99" s="126">
        <v>0.94799999999999995</v>
      </c>
      <c r="T99" s="180"/>
      <c r="U99" s="180">
        <v>0</v>
      </c>
      <c r="V99" s="124"/>
      <c r="W99" s="126">
        <v>1.1412</v>
      </c>
      <c r="X99" s="126">
        <v>1.1642362886230075</v>
      </c>
      <c r="Y99" s="180">
        <v>100036.16323935046</v>
      </c>
      <c r="Z99" s="214">
        <v>69617.601990645198</v>
      </c>
      <c r="AA99" s="180">
        <v>0</v>
      </c>
      <c r="AB99" s="180">
        <v>100036.16323935046</v>
      </c>
      <c r="AC99" s="96">
        <f t="shared" si="3"/>
        <v>24</v>
      </c>
      <c r="AD99" s="124" t="s">
        <v>69</v>
      </c>
      <c r="AE99" s="49"/>
      <c r="AF99" s="66">
        <f t="shared" si="4"/>
        <v>-264.0954709518852</v>
      </c>
      <c r="AG99" s="66">
        <f t="shared" si="5"/>
        <v>0</v>
      </c>
      <c r="AH99" s="55"/>
      <c r="AI99" s="31"/>
      <c r="AJ99" s="31"/>
      <c r="AK99" s="31"/>
      <c r="AL99" s="31"/>
      <c r="AM99" s="31"/>
      <c r="AN99" s="31"/>
      <c r="AO99" s="31"/>
      <c r="AP99" s="54"/>
      <c r="AQ99" s="54"/>
      <c r="AR99" s="54"/>
      <c r="AS99" s="249"/>
      <c r="AT99" s="54"/>
      <c r="AU99" s="54"/>
      <c r="AV99" s="54"/>
      <c r="AW99" s="54"/>
      <c r="AX99" s="54"/>
      <c r="AY99" s="54"/>
      <c r="AZ99" s="54"/>
      <c r="BA99" s="54"/>
      <c r="BB99" s="54"/>
      <c r="BC99" s="54"/>
      <c r="BD99" s="54"/>
      <c r="BE99" s="54"/>
      <c r="BF99" s="54"/>
      <c r="BG99" s="54"/>
      <c r="BH99" s="54"/>
    </row>
    <row r="100" spans="1:60" s="235" customFormat="1" ht="15.75" x14ac:dyDescent="0.2">
      <c r="A100" s="124">
        <v>2018</v>
      </c>
      <c r="B100" s="124" t="s">
        <v>114</v>
      </c>
      <c r="C100" s="124">
        <v>556</v>
      </c>
      <c r="D100" s="124" t="s">
        <v>65</v>
      </c>
      <c r="E100" s="125">
        <v>42221</v>
      </c>
      <c r="F100" s="125">
        <v>43278</v>
      </c>
      <c r="G100" s="243">
        <v>43280</v>
      </c>
      <c r="H100" s="124" t="s">
        <v>78</v>
      </c>
      <c r="I100" s="124" t="s">
        <v>80</v>
      </c>
      <c r="J100" s="124" t="s">
        <v>23</v>
      </c>
      <c r="K100" s="180">
        <v>4395604.3956044</v>
      </c>
      <c r="L100" s="124" t="s">
        <v>78</v>
      </c>
      <c r="M100" s="124" t="s">
        <v>79</v>
      </c>
      <c r="N100" s="124" t="s">
        <v>91</v>
      </c>
      <c r="O100" s="179">
        <v>-5000000</v>
      </c>
      <c r="P100" s="124"/>
      <c r="Q100" s="124" t="s">
        <v>27</v>
      </c>
      <c r="R100" s="126">
        <v>1.1375</v>
      </c>
      <c r="S100" s="126">
        <v>0.94799999999999995</v>
      </c>
      <c r="T100" s="180"/>
      <c r="U100" s="180">
        <v>0</v>
      </c>
      <c r="V100" s="124"/>
      <c r="W100" s="126">
        <v>1.1412</v>
      </c>
      <c r="X100" s="126">
        <v>1.1642362886230075</v>
      </c>
      <c r="Y100" s="180">
        <v>14.884831691140384</v>
      </c>
      <c r="Z100" s="214"/>
      <c r="AA100" s="180">
        <v>0</v>
      </c>
      <c r="AB100" s="180">
        <v>14.884831691140384</v>
      </c>
      <c r="AC100" s="96">
        <f t="shared" si="3"/>
        <v>24</v>
      </c>
      <c r="AD100" s="124" t="s">
        <v>70</v>
      </c>
      <c r="AE100" s="49"/>
      <c r="AF100" s="66">
        <f t="shared" si="4"/>
        <v>-3.9295955664610617E-2</v>
      </c>
      <c r="AG100" s="66">
        <f t="shared" si="5"/>
        <v>0</v>
      </c>
      <c r="AH100" s="55"/>
      <c r="AI100" s="31"/>
      <c r="AJ100" s="31"/>
      <c r="AK100" s="31"/>
      <c r="AL100" s="31"/>
      <c r="AM100" s="31"/>
      <c r="AN100" s="31"/>
      <c r="AO100" s="31"/>
      <c r="AP100" s="54"/>
      <c r="AQ100" s="54"/>
      <c r="AR100" s="54"/>
      <c r="AS100" s="249"/>
      <c r="AT100" s="54"/>
      <c r="AU100" s="54"/>
      <c r="AV100" s="54"/>
      <c r="AW100" s="54"/>
      <c r="AX100" s="54"/>
      <c r="AY100" s="54"/>
      <c r="AZ100" s="54"/>
      <c r="BA100" s="54"/>
      <c r="BB100" s="54"/>
      <c r="BC100" s="54"/>
      <c r="BD100" s="54"/>
      <c r="BE100" s="54"/>
      <c r="BF100" s="54"/>
      <c r="BG100" s="54"/>
      <c r="BH100" s="54"/>
    </row>
    <row r="101" spans="1:60" s="235" customFormat="1" ht="15.75" x14ac:dyDescent="0.2">
      <c r="A101" s="124">
        <v>2018</v>
      </c>
      <c r="B101" s="124" t="s">
        <v>114</v>
      </c>
      <c r="C101" s="124">
        <v>557</v>
      </c>
      <c r="D101" s="124" t="s">
        <v>65</v>
      </c>
      <c r="E101" s="125">
        <v>42221</v>
      </c>
      <c r="F101" s="125">
        <v>43278</v>
      </c>
      <c r="G101" s="243">
        <v>43280</v>
      </c>
      <c r="H101" s="124" t="s">
        <v>82</v>
      </c>
      <c r="I101" s="124" t="s">
        <v>79</v>
      </c>
      <c r="J101" s="124" t="s">
        <v>23</v>
      </c>
      <c r="K101" s="180">
        <v>4395604.3956044</v>
      </c>
      <c r="L101" s="124" t="s">
        <v>82</v>
      </c>
      <c r="M101" s="124" t="s">
        <v>80</v>
      </c>
      <c r="N101" s="124" t="s">
        <v>91</v>
      </c>
      <c r="O101" s="179">
        <v>-5000000</v>
      </c>
      <c r="P101" s="124"/>
      <c r="Q101" s="124" t="s">
        <v>27</v>
      </c>
      <c r="R101" s="126">
        <v>1.1375</v>
      </c>
      <c r="S101" s="126">
        <v>0.94799999999999995</v>
      </c>
      <c r="T101" s="180"/>
      <c r="U101" s="180">
        <v>0</v>
      </c>
      <c r="V101" s="124"/>
      <c r="W101" s="126">
        <v>1.1412</v>
      </c>
      <c r="X101" s="126">
        <v>1.1642362886230075</v>
      </c>
      <c r="Y101" s="179">
        <v>-30433.446080396396</v>
      </c>
      <c r="Z101" s="214"/>
      <c r="AA101" s="180">
        <v>0</v>
      </c>
      <c r="AB101" s="179">
        <v>-30433.446080396396</v>
      </c>
      <c r="AC101" s="96">
        <f t="shared" si="3"/>
        <v>24</v>
      </c>
      <c r="AD101" s="124" t="s">
        <v>71</v>
      </c>
      <c r="AE101" s="49"/>
      <c r="AF101" s="66">
        <f t="shared" si="4"/>
        <v>0</v>
      </c>
      <c r="AG101" s="66">
        <f t="shared" si="5"/>
        <v>354.24531237581402</v>
      </c>
      <c r="AH101" s="55"/>
      <c r="AI101" s="31"/>
      <c r="AJ101" s="31"/>
      <c r="AK101" s="31"/>
      <c r="AL101" s="31"/>
      <c r="AM101" s="31"/>
      <c r="AN101" s="31"/>
      <c r="AO101" s="31"/>
      <c r="AP101" s="54"/>
      <c r="AQ101" s="54"/>
      <c r="AR101" s="54"/>
      <c r="AS101" s="249"/>
      <c r="AT101" s="54"/>
      <c r="AU101" s="54"/>
      <c r="AV101" s="54"/>
      <c r="AW101" s="54"/>
      <c r="AX101" s="54"/>
      <c r="AY101" s="54"/>
      <c r="AZ101" s="54"/>
      <c r="BA101" s="54"/>
      <c r="BB101" s="54"/>
      <c r="BC101" s="54"/>
      <c r="BD101" s="54"/>
      <c r="BE101" s="54"/>
      <c r="BF101" s="54"/>
      <c r="BG101" s="54"/>
      <c r="BH101" s="54"/>
    </row>
    <row r="102" spans="1:60" s="235" customFormat="1" ht="15.75" x14ac:dyDescent="0.2">
      <c r="A102" s="124">
        <v>2018</v>
      </c>
      <c r="B102" s="124" t="s">
        <v>115</v>
      </c>
      <c r="C102" s="124">
        <v>810</v>
      </c>
      <c r="D102" s="124" t="s">
        <v>62</v>
      </c>
      <c r="E102" s="125">
        <v>42548</v>
      </c>
      <c r="F102" s="125">
        <v>43278</v>
      </c>
      <c r="G102" s="243">
        <v>43280</v>
      </c>
      <c r="H102" s="124" t="s">
        <v>78</v>
      </c>
      <c r="I102" s="124" t="s">
        <v>80</v>
      </c>
      <c r="J102" s="124" t="s">
        <v>23</v>
      </c>
      <c r="K102" s="180">
        <v>21645021.645021599</v>
      </c>
      <c r="L102" s="124" t="s">
        <v>78</v>
      </c>
      <c r="M102" s="124" t="s">
        <v>79</v>
      </c>
      <c r="N102" s="124" t="s">
        <v>91</v>
      </c>
      <c r="O102" s="179">
        <v>-25000000</v>
      </c>
      <c r="P102" s="124"/>
      <c r="Q102" s="124" t="s">
        <v>27</v>
      </c>
      <c r="R102" s="126">
        <v>1.155</v>
      </c>
      <c r="S102" s="126"/>
      <c r="T102" s="180"/>
      <c r="U102" s="180">
        <v>0</v>
      </c>
      <c r="V102" s="124"/>
      <c r="W102" s="126">
        <v>1.1412</v>
      </c>
      <c r="X102" s="126">
        <v>1.1642362886230075</v>
      </c>
      <c r="Y102" s="180">
        <v>744677.00952445646</v>
      </c>
      <c r="Z102" s="214">
        <v>378190.84917149245</v>
      </c>
      <c r="AA102" s="180">
        <v>171717.43323781714</v>
      </c>
      <c r="AB102" s="180">
        <v>572959.57628663932</v>
      </c>
      <c r="AC102" s="96">
        <f t="shared" si="3"/>
        <v>24</v>
      </c>
      <c r="AD102" s="124" t="s">
        <v>25</v>
      </c>
      <c r="AE102" s="49"/>
      <c r="AF102" s="66">
        <f t="shared" si="4"/>
        <v>-938.29303200081506</v>
      </c>
      <c r="AG102" s="66">
        <f t="shared" si="5"/>
        <v>0</v>
      </c>
      <c r="AH102" s="55"/>
      <c r="AI102" s="31"/>
      <c r="AJ102" s="31"/>
      <c r="AK102" s="31"/>
      <c r="AL102" s="31"/>
      <c r="AM102" s="31"/>
      <c r="AN102" s="31"/>
      <c r="AO102" s="31"/>
      <c r="AP102" s="54"/>
      <c r="AQ102" s="54"/>
      <c r="AR102" s="54"/>
      <c r="AS102" s="249"/>
      <c r="AT102" s="54"/>
      <c r="AU102" s="54"/>
      <c r="AV102" s="54"/>
      <c r="AW102" s="54"/>
      <c r="AX102" s="54"/>
      <c r="AY102" s="54"/>
      <c r="AZ102" s="54"/>
      <c r="BA102" s="54"/>
      <c r="BB102" s="54"/>
      <c r="BC102" s="54"/>
      <c r="BD102" s="54"/>
      <c r="BE102" s="54"/>
      <c r="BF102" s="54"/>
      <c r="BG102" s="54"/>
      <c r="BH102" s="54"/>
    </row>
    <row r="103" spans="1:60" s="235" customFormat="1" ht="15.75" x14ac:dyDescent="0.2">
      <c r="A103" s="124">
        <v>2018</v>
      </c>
      <c r="B103" s="124" t="s">
        <v>115</v>
      </c>
      <c r="C103" s="124">
        <v>811</v>
      </c>
      <c r="D103" s="124" t="s">
        <v>62</v>
      </c>
      <c r="E103" s="125">
        <v>42548</v>
      </c>
      <c r="F103" s="125">
        <v>43278</v>
      </c>
      <c r="G103" s="243">
        <v>43280</v>
      </c>
      <c r="H103" s="124" t="s">
        <v>82</v>
      </c>
      <c r="I103" s="124" t="s">
        <v>79</v>
      </c>
      <c r="J103" s="124" t="s">
        <v>23</v>
      </c>
      <c r="K103" s="180">
        <v>23707918.444760501</v>
      </c>
      <c r="L103" s="124" t="s">
        <v>82</v>
      </c>
      <c r="M103" s="124" t="s">
        <v>80</v>
      </c>
      <c r="N103" s="124" t="s">
        <v>91</v>
      </c>
      <c r="O103" s="179">
        <v>-25000000</v>
      </c>
      <c r="P103" s="124"/>
      <c r="Q103" s="124" t="s">
        <v>27</v>
      </c>
      <c r="R103" s="126">
        <v>1.0545</v>
      </c>
      <c r="S103" s="126"/>
      <c r="T103" s="180"/>
      <c r="U103" s="180">
        <v>0</v>
      </c>
      <c r="V103" s="124"/>
      <c r="W103" s="126">
        <v>1.1412</v>
      </c>
      <c r="X103" s="126">
        <v>1.1642362886230075</v>
      </c>
      <c r="Y103" s="179">
        <v>-132155.40654959693</v>
      </c>
      <c r="Z103" s="214"/>
      <c r="AA103" s="180">
        <v>0</v>
      </c>
      <c r="AB103" s="179">
        <v>-132155.40654959693</v>
      </c>
      <c r="AC103" s="96">
        <f t="shared" si="3"/>
        <v>24</v>
      </c>
      <c r="AD103" s="124" t="s">
        <v>25</v>
      </c>
      <c r="AE103" s="49"/>
      <c r="AF103" s="66">
        <f t="shared" si="4"/>
        <v>0</v>
      </c>
      <c r="AG103" s="66">
        <f t="shared" si="5"/>
        <v>1538.2889322373082</v>
      </c>
      <c r="AH103" s="55"/>
      <c r="AI103" s="31"/>
      <c r="AJ103" s="31"/>
      <c r="AK103" s="31"/>
      <c r="AL103" s="31"/>
      <c r="AM103" s="31"/>
      <c r="AN103" s="31"/>
      <c r="AO103" s="31"/>
      <c r="AP103" s="54"/>
      <c r="AQ103" s="54"/>
      <c r="AR103" s="54"/>
      <c r="AS103" s="249"/>
      <c r="AT103" s="54"/>
      <c r="AU103" s="54"/>
      <c r="AV103" s="54"/>
      <c r="AW103" s="54"/>
      <c r="AX103" s="54"/>
      <c r="AY103" s="54"/>
      <c r="AZ103" s="54"/>
      <c r="BA103" s="54"/>
      <c r="BB103" s="54"/>
      <c r="BC103" s="54"/>
      <c r="BD103" s="54"/>
      <c r="BE103" s="54"/>
      <c r="BF103" s="54"/>
      <c r="BG103" s="54"/>
      <c r="BH103" s="54"/>
    </row>
    <row r="104" spans="1:60" s="235" customFormat="1" ht="15.75" x14ac:dyDescent="0.2">
      <c r="A104" s="124">
        <v>2018</v>
      </c>
      <c r="B104" s="124" t="s">
        <v>115</v>
      </c>
      <c r="C104" s="124">
        <v>812</v>
      </c>
      <c r="D104" s="124" t="s">
        <v>62</v>
      </c>
      <c r="E104" s="125">
        <v>42548</v>
      </c>
      <c r="F104" s="125">
        <v>43278</v>
      </c>
      <c r="G104" s="243">
        <v>43280</v>
      </c>
      <c r="H104" s="124" t="s">
        <v>82</v>
      </c>
      <c r="I104" s="124" t="s">
        <v>79</v>
      </c>
      <c r="J104" s="124" t="s">
        <v>23</v>
      </c>
      <c r="K104" s="180">
        <v>21645021.645021599</v>
      </c>
      <c r="L104" s="124" t="s">
        <v>82</v>
      </c>
      <c r="M104" s="124" t="s">
        <v>80</v>
      </c>
      <c r="N104" s="124" t="s">
        <v>91</v>
      </c>
      <c r="O104" s="179">
        <v>-25000000</v>
      </c>
      <c r="P104" s="124"/>
      <c r="Q104" s="124" t="s">
        <v>27</v>
      </c>
      <c r="R104" s="126">
        <v>1.155</v>
      </c>
      <c r="S104" s="126">
        <v>1.0545</v>
      </c>
      <c r="T104" s="180"/>
      <c r="U104" s="180">
        <v>0</v>
      </c>
      <c r="V104" s="124"/>
      <c r="W104" s="126">
        <v>1.1412</v>
      </c>
      <c r="X104" s="126">
        <v>1.1642362886230075</v>
      </c>
      <c r="Y104" s="179">
        <v>-234330.75380336709</v>
      </c>
      <c r="Z104" s="214"/>
      <c r="AA104" s="180">
        <v>0</v>
      </c>
      <c r="AB104" s="179">
        <v>-234330.75380336709</v>
      </c>
      <c r="AC104" s="96">
        <f t="shared" si="3"/>
        <v>24</v>
      </c>
      <c r="AD104" s="124" t="s">
        <v>67</v>
      </c>
      <c r="AE104" s="49"/>
      <c r="AF104" s="66">
        <f t="shared" si="4"/>
        <v>0</v>
      </c>
      <c r="AG104" s="66">
        <f t="shared" si="5"/>
        <v>2727.6099742711926</v>
      </c>
      <c r="AH104" s="55"/>
      <c r="AI104" s="31"/>
      <c r="AJ104" s="31"/>
      <c r="AK104" s="31"/>
      <c r="AL104" s="31"/>
      <c r="AM104" s="31"/>
      <c r="AN104" s="31"/>
      <c r="AO104" s="31"/>
      <c r="AP104" s="54"/>
      <c r="AQ104" s="54"/>
      <c r="AR104" s="54"/>
      <c r="AS104" s="249"/>
      <c r="AT104" s="54"/>
      <c r="AU104" s="54"/>
      <c r="AV104" s="54"/>
      <c r="AW104" s="54"/>
      <c r="AX104" s="54"/>
      <c r="AY104" s="54"/>
      <c r="AZ104" s="54"/>
      <c r="BA104" s="54"/>
      <c r="BB104" s="54"/>
      <c r="BC104" s="54"/>
      <c r="BD104" s="54"/>
      <c r="BE104" s="54"/>
      <c r="BF104" s="54"/>
      <c r="BG104" s="54"/>
      <c r="BH104" s="54"/>
    </row>
    <row r="105" spans="1:60" s="235" customFormat="1" ht="15.75" x14ac:dyDescent="0.2">
      <c r="A105" s="124">
        <v>2018</v>
      </c>
      <c r="B105" s="124" t="s">
        <v>116</v>
      </c>
      <c r="C105" s="124">
        <v>558</v>
      </c>
      <c r="D105" s="124" t="s">
        <v>65</v>
      </c>
      <c r="E105" s="125">
        <v>42221</v>
      </c>
      <c r="F105" s="125">
        <v>43308</v>
      </c>
      <c r="G105" s="243">
        <v>43312</v>
      </c>
      <c r="H105" s="124" t="s">
        <v>78</v>
      </c>
      <c r="I105" s="124" t="s">
        <v>80</v>
      </c>
      <c r="J105" s="124" t="s">
        <v>23</v>
      </c>
      <c r="K105" s="180">
        <v>4201680.6722689103</v>
      </c>
      <c r="L105" s="124" t="s">
        <v>78</v>
      </c>
      <c r="M105" s="124" t="s">
        <v>79</v>
      </c>
      <c r="N105" s="124" t="s">
        <v>91</v>
      </c>
      <c r="O105" s="179">
        <v>-5000000</v>
      </c>
      <c r="P105" s="124"/>
      <c r="Q105" s="124" t="s">
        <v>27</v>
      </c>
      <c r="R105" s="126">
        <v>1.19</v>
      </c>
      <c r="S105" s="126">
        <v>0.94799999999999995</v>
      </c>
      <c r="T105" s="180"/>
      <c r="U105" s="180">
        <v>0</v>
      </c>
      <c r="V105" s="124"/>
      <c r="W105" s="126">
        <v>1.1412</v>
      </c>
      <c r="X105" s="126">
        <v>1.16638759141939</v>
      </c>
      <c r="Y105" s="180">
        <v>111034.43606715692</v>
      </c>
      <c r="Z105" s="214">
        <v>76089.852523106587</v>
      </c>
      <c r="AA105" s="180">
        <v>0</v>
      </c>
      <c r="AB105" s="180">
        <v>111034.43606715692</v>
      </c>
      <c r="AC105" s="96">
        <f t="shared" si="3"/>
        <v>24</v>
      </c>
      <c r="AD105" s="124" t="s">
        <v>69</v>
      </c>
      <c r="AE105" s="49"/>
      <c r="AF105" s="66">
        <f t="shared" si="4"/>
        <v>-612.91008709070616</v>
      </c>
      <c r="AG105" s="66">
        <f t="shared" si="5"/>
        <v>0</v>
      </c>
      <c r="AH105" s="55"/>
      <c r="AI105" s="31"/>
      <c r="AJ105" s="31"/>
      <c r="AK105" s="31"/>
      <c r="AL105" s="31"/>
      <c r="AM105" s="31"/>
      <c r="AN105" s="31"/>
      <c r="AO105" s="31"/>
      <c r="AP105" s="54"/>
      <c r="AQ105" s="54"/>
      <c r="AR105" s="54"/>
      <c r="AS105" s="249"/>
      <c r="AT105" s="54"/>
      <c r="AU105" s="54"/>
      <c r="AV105" s="54"/>
      <c r="AW105" s="54"/>
      <c r="AX105" s="54"/>
      <c r="AY105" s="54"/>
      <c r="AZ105" s="54"/>
      <c r="BA105" s="54"/>
      <c r="BB105" s="54"/>
      <c r="BC105" s="54"/>
      <c r="BD105" s="54"/>
      <c r="BE105" s="54"/>
      <c r="BF105" s="54"/>
      <c r="BG105" s="54"/>
      <c r="BH105" s="54"/>
    </row>
    <row r="106" spans="1:60" s="235" customFormat="1" ht="15.75" x14ac:dyDescent="0.2">
      <c r="A106" s="124">
        <v>2018</v>
      </c>
      <c r="B106" s="124" t="s">
        <v>116</v>
      </c>
      <c r="C106" s="124">
        <v>559</v>
      </c>
      <c r="D106" s="124" t="s">
        <v>65</v>
      </c>
      <c r="E106" s="125">
        <v>42221</v>
      </c>
      <c r="F106" s="125">
        <v>43308</v>
      </c>
      <c r="G106" s="243">
        <v>43312</v>
      </c>
      <c r="H106" s="124" t="s">
        <v>78</v>
      </c>
      <c r="I106" s="124" t="s">
        <v>80</v>
      </c>
      <c r="J106" s="124" t="s">
        <v>23</v>
      </c>
      <c r="K106" s="180">
        <v>4395604.3956044</v>
      </c>
      <c r="L106" s="124" t="s">
        <v>78</v>
      </c>
      <c r="M106" s="124" t="s">
        <v>79</v>
      </c>
      <c r="N106" s="124" t="s">
        <v>91</v>
      </c>
      <c r="O106" s="179">
        <v>-5000000</v>
      </c>
      <c r="P106" s="124"/>
      <c r="Q106" s="124" t="s">
        <v>27</v>
      </c>
      <c r="R106" s="126">
        <v>1.1375</v>
      </c>
      <c r="S106" s="126">
        <v>0.94799999999999995</v>
      </c>
      <c r="T106" s="180"/>
      <c r="U106" s="180">
        <v>0</v>
      </c>
      <c r="V106" s="124"/>
      <c r="W106" s="126">
        <v>1.1412</v>
      </c>
      <c r="X106" s="126">
        <v>1.16638759141939</v>
      </c>
      <c r="Y106" s="180">
        <v>30.641175553105413</v>
      </c>
      <c r="Z106" s="214"/>
      <c r="AA106" s="180">
        <v>0</v>
      </c>
      <c r="AB106" s="180">
        <v>30.641175553105413</v>
      </c>
      <c r="AC106" s="96">
        <f t="shared" si="3"/>
        <v>24</v>
      </c>
      <c r="AD106" s="124" t="s">
        <v>70</v>
      </c>
      <c r="AE106" s="49"/>
      <c r="AF106" s="66">
        <f t="shared" si="4"/>
        <v>-0.16913928905314188</v>
      </c>
      <c r="AG106" s="66">
        <f t="shared" si="5"/>
        <v>0</v>
      </c>
      <c r="AH106" s="55"/>
      <c r="AI106" s="31"/>
      <c r="AJ106" s="31"/>
      <c r="AK106" s="31"/>
      <c r="AL106" s="31"/>
      <c r="AM106" s="31"/>
      <c r="AN106" s="31"/>
      <c r="AO106" s="31"/>
      <c r="AP106" s="54"/>
      <c r="AQ106" s="54"/>
      <c r="AR106" s="54"/>
      <c r="AS106" s="249"/>
      <c r="AT106" s="54"/>
      <c r="AU106" s="54"/>
      <c r="AV106" s="54"/>
      <c r="AW106" s="54"/>
      <c r="AX106" s="54"/>
      <c r="AY106" s="54"/>
      <c r="AZ106" s="54"/>
      <c r="BA106" s="54"/>
      <c r="BB106" s="54"/>
      <c r="BC106" s="54"/>
      <c r="BD106" s="54"/>
      <c r="BE106" s="54"/>
      <c r="BF106" s="54"/>
      <c r="BG106" s="54"/>
      <c r="BH106" s="54"/>
    </row>
    <row r="107" spans="1:60" s="235" customFormat="1" ht="15.75" x14ac:dyDescent="0.2">
      <c r="A107" s="124">
        <v>2018</v>
      </c>
      <c r="B107" s="124" t="s">
        <v>116</v>
      </c>
      <c r="C107" s="124">
        <v>560</v>
      </c>
      <c r="D107" s="124" t="s">
        <v>65</v>
      </c>
      <c r="E107" s="125">
        <v>42221</v>
      </c>
      <c r="F107" s="125">
        <v>43308</v>
      </c>
      <c r="G107" s="243">
        <v>43312</v>
      </c>
      <c r="H107" s="124" t="s">
        <v>82</v>
      </c>
      <c r="I107" s="124" t="s">
        <v>79</v>
      </c>
      <c r="J107" s="124" t="s">
        <v>23</v>
      </c>
      <c r="K107" s="180">
        <v>4395604.3956044</v>
      </c>
      <c r="L107" s="124" t="s">
        <v>82</v>
      </c>
      <c r="M107" s="124" t="s">
        <v>80</v>
      </c>
      <c r="N107" s="124" t="s">
        <v>91</v>
      </c>
      <c r="O107" s="179">
        <v>-5000000</v>
      </c>
      <c r="P107" s="124"/>
      <c r="Q107" s="124" t="s">
        <v>27</v>
      </c>
      <c r="R107" s="126">
        <v>1.1375</v>
      </c>
      <c r="S107" s="126">
        <v>0.94799999999999995</v>
      </c>
      <c r="T107" s="180"/>
      <c r="U107" s="180">
        <v>0</v>
      </c>
      <c r="V107" s="124"/>
      <c r="W107" s="126">
        <v>1.1412</v>
      </c>
      <c r="X107" s="126">
        <v>1.16638759141939</v>
      </c>
      <c r="Y107" s="179">
        <v>-34975.224719603444</v>
      </c>
      <c r="Z107" s="214"/>
      <c r="AA107" s="180">
        <v>0</v>
      </c>
      <c r="AB107" s="179">
        <v>-34975.224719603444</v>
      </c>
      <c r="AC107" s="96">
        <f t="shared" si="3"/>
        <v>24</v>
      </c>
      <c r="AD107" s="124" t="s">
        <v>71</v>
      </c>
      <c r="AE107" s="49"/>
      <c r="AF107" s="66">
        <f t="shared" si="4"/>
        <v>0</v>
      </c>
      <c r="AG107" s="66">
        <f t="shared" si="5"/>
        <v>407.11161573618409</v>
      </c>
      <c r="AH107" s="55"/>
      <c r="AI107" s="31"/>
      <c r="AJ107" s="31"/>
      <c r="AK107" s="31"/>
      <c r="AL107" s="31"/>
      <c r="AM107" s="31"/>
      <c r="AN107" s="31"/>
      <c r="AO107" s="31"/>
      <c r="AP107" s="54"/>
      <c r="AQ107" s="54"/>
      <c r="AR107" s="54"/>
      <c r="AS107" s="249"/>
      <c r="AT107" s="54"/>
      <c r="AU107" s="54"/>
      <c r="AV107" s="54"/>
      <c r="AW107" s="54"/>
      <c r="AX107" s="54"/>
      <c r="AY107" s="54"/>
      <c r="AZ107" s="54"/>
      <c r="BA107" s="54"/>
      <c r="BB107" s="54"/>
      <c r="BC107" s="54"/>
      <c r="BD107" s="54"/>
      <c r="BE107" s="54"/>
      <c r="BF107" s="54"/>
      <c r="BG107" s="54"/>
      <c r="BH107" s="54"/>
    </row>
    <row r="108" spans="1:60" s="235" customFormat="1" ht="15.75" x14ac:dyDescent="0.2">
      <c r="A108" s="124">
        <v>2018</v>
      </c>
      <c r="B108" s="124" t="s">
        <v>148</v>
      </c>
      <c r="C108" s="124">
        <v>817</v>
      </c>
      <c r="D108" s="124" t="s">
        <v>28</v>
      </c>
      <c r="E108" s="125">
        <v>42548</v>
      </c>
      <c r="F108" s="125">
        <v>43308</v>
      </c>
      <c r="G108" s="243">
        <v>43312</v>
      </c>
      <c r="H108" s="124" t="s">
        <v>78</v>
      </c>
      <c r="I108" s="124" t="s">
        <v>80</v>
      </c>
      <c r="J108" s="124" t="s">
        <v>23</v>
      </c>
      <c r="K108" s="180">
        <v>21551724.137931</v>
      </c>
      <c r="L108" s="124" t="s">
        <v>78</v>
      </c>
      <c r="M108" s="124" t="s">
        <v>79</v>
      </c>
      <c r="N108" s="124" t="s">
        <v>91</v>
      </c>
      <c r="O108" s="179">
        <v>-25000000</v>
      </c>
      <c r="P108" s="124"/>
      <c r="Q108" s="124" t="s">
        <v>27</v>
      </c>
      <c r="R108" s="126">
        <v>1.1599999999999999</v>
      </c>
      <c r="S108" s="126"/>
      <c r="T108" s="180"/>
      <c r="U108" s="180">
        <v>0</v>
      </c>
      <c r="V108" s="124"/>
      <c r="W108" s="126">
        <v>1.1412</v>
      </c>
      <c r="X108" s="126">
        <v>1.16638759141939</v>
      </c>
      <c r="Y108" s="180">
        <v>743992.41129433783</v>
      </c>
      <c r="Z108" s="214">
        <v>327531.16962825251</v>
      </c>
      <c r="AA108" s="180">
        <v>118025.61103122309</v>
      </c>
      <c r="AB108" s="180">
        <v>625966.80026311474</v>
      </c>
      <c r="AC108" s="96">
        <f t="shared" si="3"/>
        <v>24</v>
      </c>
      <c r="AD108" s="124" t="s">
        <v>25</v>
      </c>
      <c r="AE108" s="49"/>
      <c r="AF108" s="66">
        <f t="shared" si="4"/>
        <v>-2053.4190551723723</v>
      </c>
      <c r="AG108" s="66">
        <f t="shared" si="5"/>
        <v>0</v>
      </c>
      <c r="AH108" s="55"/>
      <c r="AI108" s="31"/>
      <c r="AJ108" s="31"/>
      <c r="AK108" s="31"/>
      <c r="AL108" s="31"/>
      <c r="AM108" s="31"/>
      <c r="AN108" s="31"/>
      <c r="AO108" s="31"/>
      <c r="AP108" s="54"/>
      <c r="AQ108" s="54"/>
      <c r="AR108" s="54"/>
      <c r="AS108" s="249"/>
      <c r="AT108" s="54"/>
      <c r="AU108" s="54"/>
      <c r="AV108" s="54"/>
      <c r="AW108" s="54"/>
      <c r="AX108" s="54"/>
      <c r="AY108" s="54"/>
      <c r="AZ108" s="54"/>
      <c r="BA108" s="54"/>
      <c r="BB108" s="54"/>
      <c r="BC108" s="54"/>
      <c r="BD108" s="54"/>
      <c r="BE108" s="54"/>
      <c r="BF108" s="54"/>
      <c r="BG108" s="54"/>
      <c r="BH108" s="54"/>
    </row>
    <row r="109" spans="1:60" s="235" customFormat="1" ht="15.75" x14ac:dyDescent="0.2">
      <c r="A109" s="124">
        <v>2018</v>
      </c>
      <c r="B109" s="124" t="s">
        <v>148</v>
      </c>
      <c r="C109" s="124">
        <v>818</v>
      </c>
      <c r="D109" s="124" t="s">
        <v>28</v>
      </c>
      <c r="E109" s="125">
        <v>42548</v>
      </c>
      <c r="F109" s="125">
        <v>43308</v>
      </c>
      <c r="G109" s="243">
        <v>43312</v>
      </c>
      <c r="H109" s="124" t="s">
        <v>82</v>
      </c>
      <c r="I109" s="124" t="s">
        <v>79</v>
      </c>
      <c r="J109" s="124" t="s">
        <v>23</v>
      </c>
      <c r="K109" s="180">
        <v>23584905.660377402</v>
      </c>
      <c r="L109" s="124" t="s">
        <v>82</v>
      </c>
      <c r="M109" s="124" t="s">
        <v>80</v>
      </c>
      <c r="N109" s="124" t="s">
        <v>91</v>
      </c>
      <c r="O109" s="179">
        <v>-25000000</v>
      </c>
      <c r="P109" s="124"/>
      <c r="Q109" s="124" t="s">
        <v>27</v>
      </c>
      <c r="R109" s="126">
        <v>1.06</v>
      </c>
      <c r="S109" s="126"/>
      <c r="T109" s="180"/>
      <c r="U109" s="180">
        <v>0</v>
      </c>
      <c r="V109" s="124"/>
      <c r="W109" s="126">
        <v>1.1412</v>
      </c>
      <c r="X109" s="126">
        <v>1.16638759141939</v>
      </c>
      <c r="Y109" s="179">
        <v>-157600.85920141399</v>
      </c>
      <c r="Z109" s="214"/>
      <c r="AA109" s="180">
        <v>0</v>
      </c>
      <c r="AB109" s="179">
        <v>-157600.85920141399</v>
      </c>
      <c r="AC109" s="96">
        <f t="shared" si="3"/>
        <v>24</v>
      </c>
      <c r="AD109" s="124" t="s">
        <v>25</v>
      </c>
      <c r="AE109" s="49"/>
      <c r="AF109" s="66">
        <f t="shared" si="4"/>
        <v>0</v>
      </c>
      <c r="AG109" s="66">
        <f t="shared" si="5"/>
        <v>1834.4740011044589</v>
      </c>
      <c r="AH109" s="55"/>
      <c r="AI109" s="31"/>
      <c r="AJ109" s="31"/>
      <c r="AK109" s="31"/>
      <c r="AL109" s="31"/>
      <c r="AM109" s="31"/>
      <c r="AN109" s="31"/>
      <c r="AO109" s="31"/>
      <c r="AP109" s="54"/>
      <c r="AQ109" s="54"/>
      <c r="AR109" s="54"/>
      <c r="AS109" s="249"/>
      <c r="AT109" s="54"/>
      <c r="AU109" s="54"/>
      <c r="AV109" s="54"/>
      <c r="AW109" s="54"/>
      <c r="AX109" s="54"/>
      <c r="AY109" s="54"/>
      <c r="AZ109" s="54"/>
      <c r="BA109" s="54"/>
      <c r="BB109" s="54"/>
      <c r="BC109" s="54"/>
      <c r="BD109" s="54"/>
      <c r="BE109" s="54"/>
      <c r="BF109" s="54"/>
      <c r="BG109" s="54"/>
      <c r="BH109" s="54"/>
    </row>
    <row r="110" spans="1:60" s="235" customFormat="1" ht="15.75" x14ac:dyDescent="0.2">
      <c r="A110" s="124">
        <v>2018</v>
      </c>
      <c r="B110" s="124" t="s">
        <v>148</v>
      </c>
      <c r="C110" s="124">
        <v>819</v>
      </c>
      <c r="D110" s="124" t="s">
        <v>28</v>
      </c>
      <c r="E110" s="125">
        <v>42548</v>
      </c>
      <c r="F110" s="125">
        <v>43308</v>
      </c>
      <c r="G110" s="243">
        <v>43312</v>
      </c>
      <c r="H110" s="124" t="s">
        <v>82</v>
      </c>
      <c r="I110" s="124" t="s">
        <v>79</v>
      </c>
      <c r="J110" s="124" t="s">
        <v>23</v>
      </c>
      <c r="K110" s="180">
        <v>21551724.137931</v>
      </c>
      <c r="L110" s="124" t="s">
        <v>82</v>
      </c>
      <c r="M110" s="124" t="s">
        <v>80</v>
      </c>
      <c r="N110" s="124" t="s">
        <v>91</v>
      </c>
      <c r="O110" s="179">
        <v>-25000000</v>
      </c>
      <c r="P110" s="124"/>
      <c r="Q110" s="124" t="s">
        <v>27</v>
      </c>
      <c r="R110" s="126">
        <v>1.1599999999999999</v>
      </c>
      <c r="S110" s="126">
        <v>1.06</v>
      </c>
      <c r="T110" s="180"/>
      <c r="U110" s="180">
        <v>0</v>
      </c>
      <c r="V110" s="124"/>
      <c r="W110" s="126">
        <v>1.1412</v>
      </c>
      <c r="X110" s="126">
        <v>1.16638759141939</v>
      </c>
      <c r="Y110" s="179">
        <v>-258860.38246467133</v>
      </c>
      <c r="Z110" s="214"/>
      <c r="AA110" s="180">
        <v>0</v>
      </c>
      <c r="AB110" s="179">
        <v>-258860.38246467133</v>
      </c>
      <c r="AC110" s="96">
        <f t="shared" si="3"/>
        <v>24</v>
      </c>
      <c r="AD110" s="124" t="s">
        <v>67</v>
      </c>
      <c r="AE110" s="49"/>
      <c r="AF110" s="66">
        <f t="shared" si="4"/>
        <v>0</v>
      </c>
      <c r="AG110" s="66">
        <f t="shared" si="5"/>
        <v>3013.1348518887744</v>
      </c>
      <c r="AH110" s="55"/>
      <c r="AI110" s="31"/>
      <c r="AJ110" s="31"/>
      <c r="AK110" s="31"/>
      <c r="AL110" s="31"/>
      <c r="AM110" s="31"/>
      <c r="AN110" s="31"/>
      <c r="AO110" s="31"/>
      <c r="AP110" s="54"/>
      <c r="AQ110" s="54"/>
      <c r="AR110" s="54"/>
      <c r="AS110" s="249"/>
      <c r="AT110" s="54"/>
      <c r="AU110" s="54"/>
      <c r="AV110" s="54"/>
      <c r="AW110" s="54"/>
      <c r="AX110" s="54"/>
      <c r="AY110" s="54"/>
      <c r="AZ110" s="54"/>
      <c r="BA110" s="54"/>
      <c r="BB110" s="54"/>
      <c r="BC110" s="54"/>
      <c r="BD110" s="54"/>
      <c r="BE110" s="54"/>
      <c r="BF110" s="54"/>
      <c r="BG110" s="54"/>
      <c r="BH110" s="54"/>
    </row>
    <row r="111" spans="1:60" s="235" customFormat="1" ht="15.75" x14ac:dyDescent="0.2">
      <c r="A111" s="124">
        <v>2018</v>
      </c>
      <c r="B111" s="124" t="s">
        <v>117</v>
      </c>
      <c r="C111" s="124">
        <v>561</v>
      </c>
      <c r="D111" s="124" t="s">
        <v>65</v>
      </c>
      <c r="E111" s="125">
        <v>42221</v>
      </c>
      <c r="F111" s="125">
        <v>43341</v>
      </c>
      <c r="G111" s="243">
        <v>43343</v>
      </c>
      <c r="H111" s="124" t="s">
        <v>78</v>
      </c>
      <c r="I111" s="124" t="s">
        <v>80</v>
      </c>
      <c r="J111" s="124" t="s">
        <v>23</v>
      </c>
      <c r="K111" s="180">
        <v>4201680.6722689103</v>
      </c>
      <c r="L111" s="124" t="s">
        <v>78</v>
      </c>
      <c r="M111" s="124" t="s">
        <v>79</v>
      </c>
      <c r="N111" s="124" t="s">
        <v>91</v>
      </c>
      <c r="O111" s="179">
        <v>-5000000</v>
      </c>
      <c r="P111" s="124"/>
      <c r="Q111" s="124" t="s">
        <v>27</v>
      </c>
      <c r="R111" s="126">
        <v>1.19</v>
      </c>
      <c r="S111" s="126">
        <v>0.94799999999999995</v>
      </c>
      <c r="T111" s="180"/>
      <c r="U111" s="180">
        <v>0</v>
      </c>
      <c r="V111" s="124"/>
      <c r="W111" s="126">
        <v>1.1412</v>
      </c>
      <c r="X111" s="126">
        <v>1.168490163849556</v>
      </c>
      <c r="Y111" s="180">
        <v>122593.58680038726</v>
      </c>
      <c r="Z111" s="214">
        <v>83076.538524561183</v>
      </c>
      <c r="AA111" s="180">
        <v>0</v>
      </c>
      <c r="AB111" s="180">
        <v>122593.58680038726</v>
      </c>
      <c r="AC111" s="96">
        <f t="shared" si="3"/>
        <v>24</v>
      </c>
      <c r="AD111" s="124" t="s">
        <v>69</v>
      </c>
      <c r="AE111" s="49"/>
      <c r="AF111" s="66">
        <f t="shared" si="4"/>
        <v>-676.71659913813767</v>
      </c>
      <c r="AG111" s="66">
        <f t="shared" si="5"/>
        <v>0</v>
      </c>
      <c r="AH111" s="55"/>
      <c r="AI111" s="31"/>
      <c r="AJ111" s="31"/>
      <c r="AK111" s="31"/>
      <c r="AL111" s="31"/>
      <c r="AM111" s="31"/>
      <c r="AN111" s="31"/>
      <c r="AO111" s="31"/>
      <c r="AP111" s="54"/>
      <c r="AQ111" s="54"/>
      <c r="AR111" s="54"/>
      <c r="AS111" s="249"/>
      <c r="AT111" s="54"/>
      <c r="AU111" s="54"/>
      <c r="AV111" s="54"/>
      <c r="AW111" s="54"/>
      <c r="AX111" s="54"/>
      <c r="AY111" s="54"/>
      <c r="AZ111" s="54"/>
      <c r="BA111" s="54"/>
      <c r="BB111" s="54"/>
      <c r="BC111" s="54"/>
      <c r="BD111" s="54"/>
      <c r="BE111" s="54"/>
      <c r="BF111" s="54"/>
      <c r="BG111" s="54"/>
      <c r="BH111" s="54"/>
    </row>
    <row r="112" spans="1:60" s="235" customFormat="1" ht="15.75" x14ac:dyDescent="0.2">
      <c r="A112" s="124">
        <v>2018</v>
      </c>
      <c r="B112" s="124" t="s">
        <v>117</v>
      </c>
      <c r="C112" s="124">
        <v>562</v>
      </c>
      <c r="D112" s="124" t="s">
        <v>65</v>
      </c>
      <c r="E112" s="125">
        <v>42221</v>
      </c>
      <c r="F112" s="125">
        <v>43341</v>
      </c>
      <c r="G112" s="243">
        <v>43343</v>
      </c>
      <c r="H112" s="124" t="s">
        <v>78</v>
      </c>
      <c r="I112" s="124" t="s">
        <v>80</v>
      </c>
      <c r="J112" s="124" t="s">
        <v>23</v>
      </c>
      <c r="K112" s="180">
        <v>4395604.3956044</v>
      </c>
      <c r="L112" s="124" t="s">
        <v>78</v>
      </c>
      <c r="M112" s="124" t="s">
        <v>79</v>
      </c>
      <c r="N112" s="124" t="s">
        <v>91</v>
      </c>
      <c r="O112" s="179">
        <v>-5000000</v>
      </c>
      <c r="P112" s="124"/>
      <c r="Q112" s="124" t="s">
        <v>27</v>
      </c>
      <c r="R112" s="126">
        <v>1.1375</v>
      </c>
      <c r="S112" s="126">
        <v>0.94799999999999995</v>
      </c>
      <c r="T112" s="180"/>
      <c r="U112" s="180">
        <v>0</v>
      </c>
      <c r="V112" s="124"/>
      <c r="W112" s="126">
        <v>1.1412</v>
      </c>
      <c r="X112" s="126">
        <v>1.168490163849556</v>
      </c>
      <c r="Y112" s="180">
        <v>57.29615572882765</v>
      </c>
      <c r="Z112" s="214"/>
      <c r="AA112" s="180">
        <v>0</v>
      </c>
      <c r="AB112" s="180">
        <v>57.29615572882765</v>
      </c>
      <c r="AC112" s="96">
        <f t="shared" si="3"/>
        <v>24</v>
      </c>
      <c r="AD112" s="124" t="s">
        <v>70</v>
      </c>
      <c r="AE112" s="49"/>
      <c r="AF112" s="66">
        <f t="shared" si="4"/>
        <v>-0.31627477962312855</v>
      </c>
      <c r="AG112" s="66">
        <f t="shared" si="5"/>
        <v>0</v>
      </c>
      <c r="AH112" s="55"/>
      <c r="AI112" s="31"/>
      <c r="AJ112" s="31"/>
      <c r="AK112" s="31"/>
      <c r="AL112" s="31"/>
      <c r="AM112" s="31"/>
      <c r="AN112" s="31"/>
      <c r="AO112" s="31"/>
      <c r="AP112" s="54"/>
      <c r="AQ112" s="54"/>
      <c r="AR112" s="54"/>
      <c r="AS112" s="249"/>
      <c r="AT112" s="54"/>
      <c r="AU112" s="54"/>
      <c r="AV112" s="54"/>
      <c r="AW112" s="54"/>
      <c r="AX112" s="54"/>
      <c r="AY112" s="54"/>
      <c r="AZ112" s="54"/>
      <c r="BA112" s="54"/>
      <c r="BB112" s="54"/>
      <c r="BC112" s="54"/>
      <c r="BD112" s="54"/>
      <c r="BE112" s="54"/>
      <c r="BF112" s="54"/>
      <c r="BG112" s="54"/>
      <c r="BH112" s="54"/>
    </row>
    <row r="113" spans="1:60" s="235" customFormat="1" ht="15.75" x14ac:dyDescent="0.2">
      <c r="A113" s="124">
        <v>2018</v>
      </c>
      <c r="B113" s="124" t="s">
        <v>117</v>
      </c>
      <c r="C113" s="124">
        <v>563</v>
      </c>
      <c r="D113" s="124" t="s">
        <v>65</v>
      </c>
      <c r="E113" s="125">
        <v>42221</v>
      </c>
      <c r="F113" s="125">
        <v>43341</v>
      </c>
      <c r="G113" s="243">
        <v>43343</v>
      </c>
      <c r="H113" s="124" t="s">
        <v>82</v>
      </c>
      <c r="I113" s="124" t="s">
        <v>79</v>
      </c>
      <c r="J113" s="124" t="s">
        <v>23</v>
      </c>
      <c r="K113" s="180">
        <v>4395604.3956044</v>
      </c>
      <c r="L113" s="124" t="s">
        <v>82</v>
      </c>
      <c r="M113" s="124" t="s">
        <v>80</v>
      </c>
      <c r="N113" s="124" t="s">
        <v>91</v>
      </c>
      <c r="O113" s="179">
        <v>-5000000</v>
      </c>
      <c r="P113" s="124"/>
      <c r="Q113" s="124" t="s">
        <v>27</v>
      </c>
      <c r="R113" s="126">
        <v>1.1375</v>
      </c>
      <c r="S113" s="126">
        <v>0.94799999999999995</v>
      </c>
      <c r="T113" s="180"/>
      <c r="U113" s="180">
        <v>0</v>
      </c>
      <c r="V113" s="124"/>
      <c r="W113" s="126">
        <v>1.1412</v>
      </c>
      <c r="X113" s="126">
        <v>1.168490163849556</v>
      </c>
      <c r="Y113" s="179">
        <v>-39574.344431554906</v>
      </c>
      <c r="Z113" s="214"/>
      <c r="AA113" s="180">
        <v>0</v>
      </c>
      <c r="AB113" s="179">
        <v>-39574.344431554906</v>
      </c>
      <c r="AC113" s="96">
        <f t="shared" si="3"/>
        <v>24</v>
      </c>
      <c r="AD113" s="124" t="s">
        <v>71</v>
      </c>
      <c r="AE113" s="49"/>
      <c r="AF113" s="66">
        <f t="shared" si="4"/>
        <v>0</v>
      </c>
      <c r="AG113" s="66">
        <f t="shared" si="5"/>
        <v>460.64536918329907</v>
      </c>
      <c r="AH113" s="55"/>
      <c r="AI113" s="31"/>
      <c r="AJ113" s="31"/>
      <c r="AK113" s="31"/>
      <c r="AL113" s="31"/>
      <c r="AM113" s="31"/>
      <c r="AN113" s="31"/>
      <c r="AO113" s="31"/>
      <c r="AP113" s="54"/>
      <c r="AQ113" s="54"/>
      <c r="AR113" s="54"/>
      <c r="AS113" s="249"/>
      <c r="AT113" s="54"/>
      <c r="AU113" s="54"/>
      <c r="AV113" s="54"/>
      <c r="AW113" s="54"/>
      <c r="AX113" s="54"/>
      <c r="AY113" s="54"/>
      <c r="AZ113" s="54"/>
      <c r="BA113" s="54"/>
      <c r="BB113" s="54"/>
      <c r="BC113" s="54"/>
      <c r="BD113" s="54"/>
      <c r="BE113" s="54"/>
      <c r="BF113" s="54"/>
      <c r="BG113" s="54"/>
      <c r="BH113" s="54"/>
    </row>
    <row r="114" spans="1:60" s="235" customFormat="1" ht="15.75" x14ac:dyDescent="0.2">
      <c r="A114" s="124">
        <v>2018</v>
      </c>
      <c r="B114" s="124" t="s">
        <v>150</v>
      </c>
      <c r="C114" s="124">
        <v>861</v>
      </c>
      <c r="D114" s="124" t="s">
        <v>62</v>
      </c>
      <c r="E114" s="125">
        <v>42655</v>
      </c>
      <c r="F114" s="125">
        <v>43341</v>
      </c>
      <c r="G114" s="243">
        <v>43343</v>
      </c>
      <c r="H114" s="124" t="s">
        <v>78</v>
      </c>
      <c r="I114" s="124" t="s">
        <v>80</v>
      </c>
      <c r="J114" s="124" t="s">
        <v>23</v>
      </c>
      <c r="K114" s="180">
        <v>17094017.0940171</v>
      </c>
      <c r="L114" s="124" t="s">
        <v>78</v>
      </c>
      <c r="M114" s="124" t="s">
        <v>79</v>
      </c>
      <c r="N114" s="124" t="s">
        <v>91</v>
      </c>
      <c r="O114" s="179">
        <v>-20000000</v>
      </c>
      <c r="P114" s="124">
        <v>1.1007</v>
      </c>
      <c r="Q114" s="124" t="s">
        <v>27</v>
      </c>
      <c r="R114" s="126">
        <v>1.17</v>
      </c>
      <c r="S114" s="126"/>
      <c r="T114" s="180"/>
      <c r="U114" s="180">
        <v>0</v>
      </c>
      <c r="V114" s="124"/>
      <c r="W114" s="126">
        <v>1.1412</v>
      </c>
      <c r="X114" s="126">
        <v>1.168490163849556</v>
      </c>
      <c r="Y114" s="180">
        <v>557117.41690257518</v>
      </c>
      <c r="Z114" s="214">
        <v>230087.27451496373</v>
      </c>
      <c r="AA114" s="180">
        <v>0</v>
      </c>
      <c r="AB114" s="180">
        <v>557117.41690257518</v>
      </c>
      <c r="AC114" s="96">
        <f t="shared" si="3"/>
        <v>24</v>
      </c>
      <c r="AD114" s="124" t="s">
        <v>25</v>
      </c>
      <c r="AE114" s="49"/>
      <c r="AF114" s="66">
        <f t="shared" si="4"/>
        <v>-2607.3095111040516</v>
      </c>
      <c r="AG114" s="66">
        <f t="shared" si="5"/>
        <v>0</v>
      </c>
      <c r="AH114" s="55"/>
      <c r="AI114" s="31"/>
      <c r="AJ114" s="31"/>
      <c r="AK114" s="31"/>
      <c r="AL114" s="31"/>
      <c r="AM114" s="31"/>
      <c r="AN114" s="31"/>
      <c r="AO114" s="31"/>
      <c r="AP114" s="54"/>
      <c r="AQ114" s="54"/>
      <c r="AR114" s="54"/>
      <c r="AS114" s="249"/>
      <c r="AT114" s="54"/>
      <c r="AU114" s="54"/>
      <c r="AV114" s="54"/>
      <c r="AW114" s="54"/>
      <c r="AX114" s="54"/>
      <c r="AY114" s="54"/>
      <c r="AZ114" s="54"/>
      <c r="BA114" s="54"/>
      <c r="BB114" s="54"/>
      <c r="BC114" s="54"/>
      <c r="BD114" s="54"/>
      <c r="BE114" s="54"/>
      <c r="BF114" s="54"/>
      <c r="BG114" s="54"/>
      <c r="BH114" s="54"/>
    </row>
    <row r="115" spans="1:60" s="235" customFormat="1" ht="15.75" x14ac:dyDescent="0.2">
      <c r="A115" s="124">
        <v>2018</v>
      </c>
      <c r="B115" s="124" t="s">
        <v>150</v>
      </c>
      <c r="C115" s="124">
        <v>862</v>
      </c>
      <c r="D115" s="124" t="s">
        <v>62</v>
      </c>
      <c r="E115" s="125">
        <v>42655</v>
      </c>
      <c r="F115" s="125">
        <v>43341</v>
      </c>
      <c r="G115" s="243">
        <v>43343</v>
      </c>
      <c r="H115" s="124" t="s">
        <v>82</v>
      </c>
      <c r="I115" s="124" t="s">
        <v>79</v>
      </c>
      <c r="J115" s="124" t="s">
        <v>23</v>
      </c>
      <c r="K115" s="180">
        <v>19093078.758949898</v>
      </c>
      <c r="L115" s="124" t="s">
        <v>82</v>
      </c>
      <c r="M115" s="124" t="s">
        <v>80</v>
      </c>
      <c r="N115" s="124" t="s">
        <v>91</v>
      </c>
      <c r="O115" s="179">
        <v>-20000000</v>
      </c>
      <c r="P115" s="124">
        <v>1.1007</v>
      </c>
      <c r="Q115" s="124" t="s">
        <v>27</v>
      </c>
      <c r="R115" s="126">
        <v>1.0475000000000001</v>
      </c>
      <c r="S115" s="126"/>
      <c r="T115" s="180"/>
      <c r="U115" s="180">
        <v>0</v>
      </c>
      <c r="V115" s="124"/>
      <c r="W115" s="126">
        <v>1.1412</v>
      </c>
      <c r="X115" s="126">
        <v>1.168490163849556</v>
      </c>
      <c r="Y115" s="179">
        <v>-115439.24153670511</v>
      </c>
      <c r="Z115" s="214"/>
      <c r="AA115" s="180">
        <v>0</v>
      </c>
      <c r="AB115" s="179">
        <v>-115439.24153670511</v>
      </c>
      <c r="AC115" s="96">
        <f t="shared" si="3"/>
        <v>24</v>
      </c>
      <c r="AD115" s="124" t="s">
        <v>25</v>
      </c>
      <c r="AE115" s="49"/>
      <c r="AF115" s="66">
        <f t="shared" si="4"/>
        <v>0</v>
      </c>
      <c r="AG115" s="66">
        <f t="shared" si="5"/>
        <v>1343.7127714872474</v>
      </c>
      <c r="AH115" s="55"/>
      <c r="AI115" s="31"/>
      <c r="AJ115" s="31"/>
      <c r="AK115" s="31"/>
      <c r="AL115" s="31"/>
      <c r="AM115" s="31"/>
      <c r="AN115" s="31"/>
      <c r="AO115" s="31"/>
      <c r="AP115" s="54"/>
      <c r="AQ115" s="54"/>
      <c r="AR115" s="54"/>
      <c r="AS115" s="249"/>
      <c r="AT115" s="54"/>
      <c r="AU115" s="54"/>
      <c r="AV115" s="54"/>
      <c r="AW115" s="54"/>
      <c r="AX115" s="54"/>
      <c r="AY115" s="54"/>
      <c r="AZ115" s="54"/>
      <c r="BA115" s="54"/>
      <c r="BB115" s="54"/>
      <c r="BC115" s="54"/>
      <c r="BD115" s="54"/>
      <c r="BE115" s="54"/>
      <c r="BF115" s="54"/>
      <c r="BG115" s="54"/>
      <c r="BH115" s="54"/>
    </row>
    <row r="116" spans="1:60" s="235" customFormat="1" ht="15.75" x14ac:dyDescent="0.2">
      <c r="A116" s="124">
        <v>2018</v>
      </c>
      <c r="B116" s="124" t="s">
        <v>150</v>
      </c>
      <c r="C116" s="124">
        <v>863</v>
      </c>
      <c r="D116" s="124" t="s">
        <v>62</v>
      </c>
      <c r="E116" s="125">
        <v>42655</v>
      </c>
      <c r="F116" s="125">
        <v>43341</v>
      </c>
      <c r="G116" s="243">
        <v>43343</v>
      </c>
      <c r="H116" s="124" t="s">
        <v>82</v>
      </c>
      <c r="I116" s="124" t="s">
        <v>79</v>
      </c>
      <c r="J116" s="124" t="s">
        <v>23</v>
      </c>
      <c r="K116" s="180">
        <v>17241379.3103448</v>
      </c>
      <c r="L116" s="124" t="s">
        <v>82</v>
      </c>
      <c r="M116" s="124" t="s">
        <v>80</v>
      </c>
      <c r="N116" s="124" t="s">
        <v>91</v>
      </c>
      <c r="O116" s="179">
        <v>-20000000</v>
      </c>
      <c r="P116" s="124">
        <v>1.1007</v>
      </c>
      <c r="Q116" s="124" t="s">
        <v>27</v>
      </c>
      <c r="R116" s="126">
        <v>1.1599999999999999</v>
      </c>
      <c r="S116" s="126">
        <v>1.0475000000000001</v>
      </c>
      <c r="T116" s="180"/>
      <c r="U116" s="180">
        <v>0</v>
      </c>
      <c r="V116" s="124"/>
      <c r="W116" s="126">
        <v>1.1412</v>
      </c>
      <c r="X116" s="126">
        <v>1.168490163849556</v>
      </c>
      <c r="Y116" s="179">
        <v>-211590.9008509063</v>
      </c>
      <c r="Z116" s="214"/>
      <c r="AA116" s="180">
        <v>0</v>
      </c>
      <c r="AB116" s="179">
        <v>-211590.9008509063</v>
      </c>
      <c r="AC116" s="96">
        <f t="shared" si="3"/>
        <v>24</v>
      </c>
      <c r="AD116" s="124" t="s">
        <v>67</v>
      </c>
      <c r="AE116" s="49"/>
      <c r="AF116" s="66">
        <f t="shared" si="4"/>
        <v>0</v>
      </c>
      <c r="AG116" s="66">
        <f t="shared" si="5"/>
        <v>2462.9180859045491</v>
      </c>
      <c r="AH116" s="55"/>
      <c r="AI116" s="31"/>
      <c r="AJ116" s="31"/>
      <c r="AK116" s="31"/>
      <c r="AL116" s="31"/>
      <c r="AM116" s="31"/>
      <c r="AN116" s="31"/>
      <c r="AO116" s="31"/>
      <c r="AP116" s="54"/>
      <c r="AQ116" s="54"/>
      <c r="AR116" s="54"/>
      <c r="AS116" s="249"/>
      <c r="AT116" s="54"/>
      <c r="AU116" s="54"/>
      <c r="AV116" s="54"/>
      <c r="AW116" s="54"/>
      <c r="AX116" s="54"/>
      <c r="AY116" s="54"/>
      <c r="AZ116" s="54"/>
      <c r="BA116" s="54"/>
      <c r="BB116" s="54"/>
      <c r="BC116" s="54"/>
      <c r="BD116" s="54"/>
      <c r="BE116" s="54"/>
      <c r="BF116" s="54"/>
      <c r="BG116" s="54"/>
      <c r="BH116" s="54"/>
    </row>
    <row r="117" spans="1:60" s="235" customFormat="1" ht="15.75" x14ac:dyDescent="0.2">
      <c r="A117" s="124">
        <v>2018</v>
      </c>
      <c r="B117" s="124" t="s">
        <v>118</v>
      </c>
      <c r="C117" s="124">
        <v>564</v>
      </c>
      <c r="D117" s="124" t="s">
        <v>65</v>
      </c>
      <c r="E117" s="125">
        <v>42221</v>
      </c>
      <c r="F117" s="125">
        <v>43369</v>
      </c>
      <c r="G117" s="243">
        <v>43371</v>
      </c>
      <c r="H117" s="124" t="s">
        <v>78</v>
      </c>
      <c r="I117" s="124" t="s">
        <v>80</v>
      </c>
      <c r="J117" s="124" t="s">
        <v>23</v>
      </c>
      <c r="K117" s="180">
        <v>4201680.6722689103</v>
      </c>
      <c r="L117" s="124" t="s">
        <v>78</v>
      </c>
      <c r="M117" s="124" t="s">
        <v>79</v>
      </c>
      <c r="N117" s="124" t="s">
        <v>91</v>
      </c>
      <c r="O117" s="179">
        <v>-5000000</v>
      </c>
      <c r="P117" s="124"/>
      <c r="Q117" s="124" t="s">
        <v>27</v>
      </c>
      <c r="R117" s="126">
        <v>1.19</v>
      </c>
      <c r="S117" s="126">
        <v>0.94799999999999995</v>
      </c>
      <c r="T117" s="180"/>
      <c r="U117" s="180">
        <v>0</v>
      </c>
      <c r="V117" s="124"/>
      <c r="W117" s="126">
        <v>1.1412</v>
      </c>
      <c r="X117" s="126">
        <v>1.1703701783178213</v>
      </c>
      <c r="Y117" s="180">
        <v>132410.87113310845</v>
      </c>
      <c r="Z117" s="214">
        <v>89046.763018255471</v>
      </c>
      <c r="AA117" s="180">
        <v>0</v>
      </c>
      <c r="AB117" s="180">
        <v>132410.87113310845</v>
      </c>
      <c r="AC117" s="96">
        <f t="shared" si="3"/>
        <v>24</v>
      </c>
      <c r="AD117" s="124" t="s">
        <v>69</v>
      </c>
      <c r="AE117" s="49"/>
      <c r="AF117" s="66">
        <f t="shared" si="4"/>
        <v>-730.90800865475865</v>
      </c>
      <c r="AG117" s="66">
        <f t="shared" si="5"/>
        <v>0</v>
      </c>
      <c r="AH117" s="55"/>
      <c r="AI117" s="31"/>
      <c r="AJ117" s="31"/>
      <c r="AK117" s="31"/>
      <c r="AL117" s="31"/>
      <c r="AM117" s="31"/>
      <c r="AN117" s="31"/>
      <c r="AO117" s="31"/>
      <c r="AP117" s="54"/>
      <c r="AQ117" s="54"/>
      <c r="AR117" s="54"/>
      <c r="AS117" s="249"/>
      <c r="AT117" s="54"/>
      <c r="AU117" s="54"/>
      <c r="AV117" s="54"/>
      <c r="AW117" s="54"/>
      <c r="AX117" s="54"/>
      <c r="AY117" s="54"/>
      <c r="AZ117" s="54"/>
      <c r="BA117" s="54"/>
      <c r="BB117" s="54"/>
      <c r="BC117" s="54"/>
      <c r="BD117" s="54"/>
      <c r="BE117" s="54"/>
      <c r="BF117" s="54"/>
      <c r="BG117" s="54"/>
      <c r="BH117" s="54"/>
    </row>
    <row r="118" spans="1:60" s="235" customFormat="1" ht="15.75" x14ac:dyDescent="0.2">
      <c r="A118" s="124">
        <v>2018</v>
      </c>
      <c r="B118" s="124" t="s">
        <v>118</v>
      </c>
      <c r="C118" s="124">
        <v>565</v>
      </c>
      <c r="D118" s="124" t="s">
        <v>65</v>
      </c>
      <c r="E118" s="125">
        <v>42221</v>
      </c>
      <c r="F118" s="125">
        <v>43369</v>
      </c>
      <c r="G118" s="243">
        <v>43371</v>
      </c>
      <c r="H118" s="124" t="s">
        <v>78</v>
      </c>
      <c r="I118" s="124" t="s">
        <v>80</v>
      </c>
      <c r="J118" s="124" t="s">
        <v>23</v>
      </c>
      <c r="K118" s="180">
        <v>4395604.3956044</v>
      </c>
      <c r="L118" s="124" t="s">
        <v>78</v>
      </c>
      <c r="M118" s="124" t="s">
        <v>79</v>
      </c>
      <c r="N118" s="124" t="s">
        <v>91</v>
      </c>
      <c r="O118" s="179">
        <v>-5000000</v>
      </c>
      <c r="P118" s="124"/>
      <c r="Q118" s="124" t="s">
        <v>27</v>
      </c>
      <c r="R118" s="126">
        <v>1.1375</v>
      </c>
      <c r="S118" s="126">
        <v>0.94799999999999995</v>
      </c>
      <c r="T118" s="180"/>
      <c r="U118" s="180">
        <v>0</v>
      </c>
      <c r="V118" s="124"/>
      <c r="W118" s="126">
        <v>1.1412</v>
      </c>
      <c r="X118" s="126">
        <v>1.1703701783178213</v>
      </c>
      <c r="Y118" s="180">
        <v>89.859461982721839</v>
      </c>
      <c r="Z118" s="214"/>
      <c r="AA118" s="180">
        <v>0</v>
      </c>
      <c r="AB118" s="180">
        <v>89.859461982721839</v>
      </c>
      <c r="AC118" s="96">
        <f t="shared" si="3"/>
        <v>24</v>
      </c>
      <c r="AD118" s="124" t="s">
        <v>70</v>
      </c>
      <c r="AE118" s="49"/>
      <c r="AF118" s="66">
        <f t="shared" si="4"/>
        <v>-0.49602423014462454</v>
      </c>
      <c r="AG118" s="66">
        <f t="shared" si="5"/>
        <v>0</v>
      </c>
      <c r="AH118" s="55"/>
      <c r="AI118" s="31"/>
      <c r="AJ118" s="31"/>
      <c r="AK118" s="31"/>
      <c r="AL118" s="31"/>
      <c r="AM118" s="31"/>
      <c r="AN118" s="31"/>
      <c r="AO118" s="31"/>
      <c r="AP118" s="54"/>
      <c r="AQ118" s="54"/>
      <c r="AR118" s="54"/>
      <c r="AS118" s="249"/>
      <c r="AT118" s="54"/>
      <c r="AU118" s="54"/>
      <c r="AV118" s="54"/>
      <c r="AW118" s="54"/>
      <c r="AX118" s="54"/>
      <c r="AY118" s="54"/>
      <c r="AZ118" s="54"/>
      <c r="BA118" s="54"/>
      <c r="BB118" s="54"/>
      <c r="BC118" s="54"/>
      <c r="BD118" s="54"/>
      <c r="BE118" s="54"/>
      <c r="BF118" s="54"/>
      <c r="BG118" s="54"/>
      <c r="BH118" s="54"/>
    </row>
    <row r="119" spans="1:60" s="235" customFormat="1" ht="15.75" x14ac:dyDescent="0.2">
      <c r="A119" s="124">
        <v>2018</v>
      </c>
      <c r="B119" s="124" t="s">
        <v>118</v>
      </c>
      <c r="C119" s="124">
        <v>566</v>
      </c>
      <c r="D119" s="124" t="s">
        <v>65</v>
      </c>
      <c r="E119" s="125">
        <v>42221</v>
      </c>
      <c r="F119" s="125">
        <v>43369</v>
      </c>
      <c r="G119" s="243">
        <v>43371</v>
      </c>
      <c r="H119" s="124" t="s">
        <v>82</v>
      </c>
      <c r="I119" s="124" t="s">
        <v>79</v>
      </c>
      <c r="J119" s="124" t="s">
        <v>23</v>
      </c>
      <c r="K119" s="180">
        <v>4395604.3956044</v>
      </c>
      <c r="L119" s="124" t="s">
        <v>82</v>
      </c>
      <c r="M119" s="124" t="s">
        <v>80</v>
      </c>
      <c r="N119" s="124" t="s">
        <v>91</v>
      </c>
      <c r="O119" s="179">
        <v>-5000000</v>
      </c>
      <c r="P119" s="124"/>
      <c r="Q119" s="124" t="s">
        <v>27</v>
      </c>
      <c r="R119" s="126">
        <v>1.1375</v>
      </c>
      <c r="S119" s="126">
        <v>0.94799999999999995</v>
      </c>
      <c r="T119" s="180"/>
      <c r="U119" s="180">
        <v>0</v>
      </c>
      <c r="V119" s="124"/>
      <c r="W119" s="126">
        <v>1.1412</v>
      </c>
      <c r="X119" s="126">
        <v>1.1703701783178213</v>
      </c>
      <c r="Y119" s="179">
        <v>-43453.967576835705</v>
      </c>
      <c r="Z119" s="214"/>
      <c r="AA119" s="180">
        <v>0</v>
      </c>
      <c r="AB119" s="179">
        <v>-43453.967576835705</v>
      </c>
      <c r="AC119" s="96">
        <f t="shared" si="3"/>
        <v>24</v>
      </c>
      <c r="AD119" s="124" t="s">
        <v>71</v>
      </c>
      <c r="AE119" s="49"/>
      <c r="AF119" s="66">
        <f t="shared" si="4"/>
        <v>0</v>
      </c>
      <c r="AG119" s="66">
        <f t="shared" si="5"/>
        <v>505.80418259436766</v>
      </c>
      <c r="AH119" s="55"/>
      <c r="AI119" s="31"/>
      <c r="AJ119" s="31"/>
      <c r="AK119" s="31"/>
      <c r="AL119" s="31"/>
      <c r="AM119" s="31"/>
      <c r="AN119" s="31"/>
      <c r="AO119" s="31"/>
      <c r="AP119" s="54"/>
      <c r="AQ119" s="54"/>
      <c r="AR119" s="54"/>
      <c r="AS119" s="249"/>
      <c r="AT119" s="54"/>
      <c r="AU119" s="54"/>
      <c r="AV119" s="54"/>
      <c r="AW119" s="54"/>
      <c r="AX119" s="54"/>
      <c r="AY119" s="54"/>
      <c r="AZ119" s="54"/>
      <c r="BA119" s="54"/>
      <c r="BB119" s="54"/>
      <c r="BC119" s="54"/>
      <c r="BD119" s="54"/>
      <c r="BE119" s="54"/>
      <c r="BF119" s="54"/>
      <c r="BG119" s="54"/>
      <c r="BH119" s="54"/>
    </row>
    <row r="120" spans="1:60" s="235" customFormat="1" ht="15.75" x14ac:dyDescent="0.2">
      <c r="A120" s="124">
        <v>2018</v>
      </c>
      <c r="B120" s="124" t="s">
        <v>146</v>
      </c>
      <c r="C120" s="124">
        <v>833</v>
      </c>
      <c r="D120" s="124" t="s">
        <v>22</v>
      </c>
      <c r="E120" s="125">
        <v>42655</v>
      </c>
      <c r="F120" s="125">
        <v>43369</v>
      </c>
      <c r="G120" s="243">
        <v>43371</v>
      </c>
      <c r="H120" s="124" t="s">
        <v>78</v>
      </c>
      <c r="I120" s="124" t="s">
        <v>80</v>
      </c>
      <c r="J120" s="124" t="s">
        <v>23</v>
      </c>
      <c r="K120" s="180">
        <v>21459227.467811201</v>
      </c>
      <c r="L120" s="124" t="s">
        <v>78</v>
      </c>
      <c r="M120" s="124" t="s">
        <v>79</v>
      </c>
      <c r="N120" s="124" t="s">
        <v>91</v>
      </c>
      <c r="O120" s="179">
        <v>-25000000</v>
      </c>
      <c r="P120" s="124">
        <v>1.1024</v>
      </c>
      <c r="Q120" s="124" t="s">
        <v>27</v>
      </c>
      <c r="R120" s="126">
        <v>1.165</v>
      </c>
      <c r="S120" s="126"/>
      <c r="T120" s="180"/>
      <c r="U120" s="180">
        <v>0</v>
      </c>
      <c r="V120" s="124"/>
      <c r="W120" s="126">
        <v>1.1412</v>
      </c>
      <c r="X120" s="126">
        <v>1.1703701783178213</v>
      </c>
      <c r="Y120" s="180">
        <v>793036.24269356567</v>
      </c>
      <c r="Z120" s="214">
        <v>359891.40311555169</v>
      </c>
      <c r="AA120" s="180">
        <v>98464.468934495002</v>
      </c>
      <c r="AB120" s="180">
        <v>694571.77375907067</v>
      </c>
      <c r="AC120" s="96">
        <f t="shared" si="3"/>
        <v>24</v>
      </c>
      <c r="AD120" s="124" t="s">
        <v>25</v>
      </c>
      <c r="AE120" s="49"/>
      <c r="AF120" s="66">
        <f t="shared" si="4"/>
        <v>-2474.2730772039245</v>
      </c>
      <c r="AG120" s="66">
        <f t="shared" si="5"/>
        <v>0</v>
      </c>
      <c r="AH120" s="55"/>
      <c r="AI120" s="31"/>
      <c r="AJ120" s="31"/>
      <c r="AK120" s="31"/>
      <c r="AL120" s="31"/>
      <c r="AM120" s="31"/>
      <c r="AN120" s="31"/>
      <c r="AO120" s="31"/>
      <c r="AP120" s="54"/>
      <c r="AQ120" s="54"/>
      <c r="AR120" s="54"/>
      <c r="AS120" s="249"/>
      <c r="AT120" s="54"/>
      <c r="AU120" s="54"/>
      <c r="AV120" s="54"/>
      <c r="AW120" s="54"/>
      <c r="AX120" s="54"/>
      <c r="AY120" s="54"/>
      <c r="AZ120" s="54"/>
      <c r="BA120" s="54"/>
      <c r="BB120" s="54"/>
      <c r="BC120" s="54"/>
      <c r="BD120" s="54"/>
      <c r="BE120" s="54"/>
      <c r="BF120" s="54"/>
      <c r="BG120" s="54"/>
      <c r="BH120" s="54"/>
    </row>
    <row r="121" spans="1:60" s="235" customFormat="1" ht="15.75" x14ac:dyDescent="0.2">
      <c r="A121" s="124">
        <v>2018</v>
      </c>
      <c r="B121" s="124" t="s">
        <v>146</v>
      </c>
      <c r="C121" s="124">
        <v>834</v>
      </c>
      <c r="D121" s="124" t="s">
        <v>22</v>
      </c>
      <c r="E121" s="125">
        <v>42655</v>
      </c>
      <c r="F121" s="125">
        <v>43369</v>
      </c>
      <c r="G121" s="243">
        <v>43371</v>
      </c>
      <c r="H121" s="124" t="s">
        <v>82</v>
      </c>
      <c r="I121" s="124" t="s">
        <v>79</v>
      </c>
      <c r="J121" s="124" t="s">
        <v>23</v>
      </c>
      <c r="K121" s="180">
        <v>23923444.976076599</v>
      </c>
      <c r="L121" s="124" t="s">
        <v>82</v>
      </c>
      <c r="M121" s="124" t="s">
        <v>80</v>
      </c>
      <c r="N121" s="124" t="s">
        <v>91</v>
      </c>
      <c r="O121" s="179">
        <v>-25000000</v>
      </c>
      <c r="P121" s="124">
        <v>1.1024</v>
      </c>
      <c r="Q121" s="124" t="s">
        <v>27</v>
      </c>
      <c r="R121" s="126">
        <v>1.0449999999999999</v>
      </c>
      <c r="S121" s="126"/>
      <c r="T121" s="180"/>
      <c r="U121" s="180">
        <v>0</v>
      </c>
      <c r="V121" s="124"/>
      <c r="W121" s="126">
        <v>1.1412</v>
      </c>
      <c r="X121" s="126">
        <v>1.1703701783178213</v>
      </c>
      <c r="Y121" s="179">
        <v>-149909.63165363096</v>
      </c>
      <c r="Z121" s="214"/>
      <c r="AA121" s="180">
        <v>0</v>
      </c>
      <c r="AB121" s="179">
        <v>-149909.63165363096</v>
      </c>
      <c r="AC121" s="96">
        <f t="shared" si="3"/>
        <v>24</v>
      </c>
      <c r="AD121" s="124" t="s">
        <v>25</v>
      </c>
      <c r="AE121" s="49"/>
      <c r="AF121" s="66">
        <f t="shared" si="4"/>
        <v>0</v>
      </c>
      <c r="AG121" s="66">
        <f t="shared" si="5"/>
        <v>1744.9481124482643</v>
      </c>
      <c r="AH121" s="55"/>
      <c r="AI121" s="31"/>
      <c r="AJ121" s="31"/>
      <c r="AK121" s="31"/>
      <c r="AL121" s="31"/>
      <c r="AM121" s="31"/>
      <c r="AN121" s="31"/>
      <c r="AO121" s="31"/>
      <c r="AP121" s="54"/>
      <c r="AQ121" s="54"/>
      <c r="AR121" s="54"/>
      <c r="AS121" s="249"/>
      <c r="AT121" s="54"/>
      <c r="AU121" s="54"/>
      <c r="AV121" s="54"/>
      <c r="AW121" s="54"/>
      <c r="AX121" s="54"/>
      <c r="AY121" s="54"/>
      <c r="AZ121" s="54"/>
      <c r="BA121" s="54"/>
      <c r="BB121" s="54"/>
      <c r="BC121" s="54"/>
      <c r="BD121" s="54"/>
      <c r="BE121" s="54"/>
      <c r="BF121" s="54"/>
      <c r="BG121" s="54"/>
      <c r="BH121" s="54"/>
    </row>
    <row r="122" spans="1:60" s="235" customFormat="1" ht="15.75" x14ac:dyDescent="0.2">
      <c r="A122" s="124">
        <v>2018</v>
      </c>
      <c r="B122" s="124" t="s">
        <v>146</v>
      </c>
      <c r="C122" s="124">
        <v>835</v>
      </c>
      <c r="D122" s="124" t="s">
        <v>22</v>
      </c>
      <c r="E122" s="125">
        <v>42655</v>
      </c>
      <c r="F122" s="125">
        <v>43369</v>
      </c>
      <c r="G122" s="243">
        <v>43371</v>
      </c>
      <c r="H122" s="124" t="s">
        <v>82</v>
      </c>
      <c r="I122" s="124" t="s">
        <v>79</v>
      </c>
      <c r="J122" s="124" t="s">
        <v>23</v>
      </c>
      <c r="K122" s="180">
        <v>21459227.467811201</v>
      </c>
      <c r="L122" s="124" t="s">
        <v>82</v>
      </c>
      <c r="M122" s="124" t="s">
        <v>80</v>
      </c>
      <c r="N122" s="124" t="s">
        <v>91</v>
      </c>
      <c r="O122" s="179">
        <v>-25000000</v>
      </c>
      <c r="P122" s="124">
        <v>1.1024</v>
      </c>
      <c r="Q122" s="124" t="s">
        <v>27</v>
      </c>
      <c r="R122" s="126">
        <v>1.165</v>
      </c>
      <c r="S122" s="126">
        <v>1.0449999999999999</v>
      </c>
      <c r="T122" s="180"/>
      <c r="U122" s="180">
        <v>0</v>
      </c>
      <c r="V122" s="124"/>
      <c r="W122" s="126">
        <v>1.1412</v>
      </c>
      <c r="X122" s="126">
        <v>1.1703701783178213</v>
      </c>
      <c r="Y122" s="179">
        <v>-283235.20792438305</v>
      </c>
      <c r="Z122" s="214"/>
      <c r="AA122" s="180">
        <v>0</v>
      </c>
      <c r="AB122" s="179">
        <v>-283235.20792438305</v>
      </c>
      <c r="AC122" s="96">
        <f t="shared" si="3"/>
        <v>24</v>
      </c>
      <c r="AD122" s="124" t="s">
        <v>67</v>
      </c>
      <c r="AE122" s="49"/>
      <c r="AF122" s="66">
        <f t="shared" si="4"/>
        <v>0</v>
      </c>
      <c r="AG122" s="66">
        <f t="shared" si="5"/>
        <v>3296.8578202398189</v>
      </c>
      <c r="AH122" s="55"/>
      <c r="AI122" s="31"/>
      <c r="AJ122" s="31"/>
      <c r="AK122" s="31"/>
      <c r="AL122" s="31"/>
      <c r="AM122" s="31"/>
      <c r="AN122" s="31"/>
      <c r="AO122" s="31"/>
      <c r="AP122" s="54"/>
      <c r="AQ122" s="54"/>
      <c r="AR122" s="54"/>
      <c r="AS122" s="249"/>
      <c r="AT122" s="54"/>
      <c r="AU122" s="54"/>
      <c r="AV122" s="54"/>
      <c r="AW122" s="54"/>
      <c r="AX122" s="54"/>
      <c r="AY122" s="54"/>
      <c r="AZ122" s="54"/>
      <c r="BA122" s="54"/>
      <c r="BB122" s="54"/>
      <c r="BC122" s="54"/>
      <c r="BD122" s="54"/>
      <c r="BE122" s="54"/>
      <c r="BF122" s="54"/>
      <c r="BG122" s="54"/>
      <c r="BH122" s="54"/>
    </row>
    <row r="123" spans="1:60" s="235" customFormat="1" ht="15.75" x14ac:dyDescent="0.2">
      <c r="A123" s="124">
        <v>2018</v>
      </c>
      <c r="B123" s="124" t="s">
        <v>119</v>
      </c>
      <c r="C123" s="124">
        <v>567</v>
      </c>
      <c r="D123" s="124" t="s">
        <v>65</v>
      </c>
      <c r="E123" s="125">
        <v>42221</v>
      </c>
      <c r="F123" s="125">
        <v>43402</v>
      </c>
      <c r="G123" s="243">
        <v>43404</v>
      </c>
      <c r="H123" s="124" t="s">
        <v>78</v>
      </c>
      <c r="I123" s="124" t="s">
        <v>80</v>
      </c>
      <c r="J123" s="124" t="s">
        <v>23</v>
      </c>
      <c r="K123" s="180">
        <v>4201680.6722689103</v>
      </c>
      <c r="L123" s="124" t="s">
        <v>78</v>
      </c>
      <c r="M123" s="124" t="s">
        <v>79</v>
      </c>
      <c r="N123" s="124" t="s">
        <v>91</v>
      </c>
      <c r="O123" s="179">
        <v>-5000000</v>
      </c>
      <c r="P123" s="124"/>
      <c r="Q123" s="124" t="s">
        <v>27</v>
      </c>
      <c r="R123" s="126">
        <v>1.19</v>
      </c>
      <c r="S123" s="126">
        <v>0.94799999999999995</v>
      </c>
      <c r="T123" s="180"/>
      <c r="U123" s="180">
        <v>0</v>
      </c>
      <c r="V123" s="124"/>
      <c r="W123" s="126">
        <v>1.1412</v>
      </c>
      <c r="X123" s="126">
        <v>1.1726823499094836</v>
      </c>
      <c r="Y123" s="180">
        <v>144003.83018350581</v>
      </c>
      <c r="Z123" s="214">
        <v>96145.908033757121</v>
      </c>
      <c r="AA123" s="180">
        <v>0</v>
      </c>
      <c r="AB123" s="180">
        <v>144003.83018350581</v>
      </c>
      <c r="AC123" s="96">
        <f t="shared" si="3"/>
        <v>24</v>
      </c>
      <c r="AD123" s="124" t="s">
        <v>69</v>
      </c>
      <c r="AE123" s="49"/>
      <c r="AF123" s="66">
        <f t="shared" si="4"/>
        <v>-794.90114261295207</v>
      </c>
      <c r="AG123" s="66">
        <f t="shared" si="5"/>
        <v>0</v>
      </c>
      <c r="AH123" s="55"/>
      <c r="AI123" s="31"/>
      <c r="AJ123" s="31"/>
      <c r="AK123" s="31"/>
      <c r="AL123" s="31"/>
      <c r="AM123" s="31"/>
      <c r="AN123" s="31"/>
      <c r="AO123" s="31"/>
      <c r="AP123" s="54"/>
      <c r="AQ123" s="54"/>
      <c r="AR123" s="54"/>
      <c r="AS123" s="249"/>
      <c r="AT123" s="54"/>
      <c r="AU123" s="54"/>
      <c r="AV123" s="54"/>
      <c r="AW123" s="54"/>
      <c r="AX123" s="54"/>
      <c r="AY123" s="54"/>
      <c r="AZ123" s="54"/>
      <c r="BA123" s="54"/>
      <c r="BB123" s="54"/>
      <c r="BC123" s="54"/>
      <c r="BD123" s="54"/>
      <c r="BE123" s="54"/>
      <c r="BF123" s="54"/>
      <c r="BG123" s="54"/>
      <c r="BH123" s="54"/>
    </row>
    <row r="124" spans="1:60" s="235" customFormat="1" ht="15.75" x14ac:dyDescent="0.2">
      <c r="A124" s="124">
        <v>2018</v>
      </c>
      <c r="B124" s="124" t="s">
        <v>119</v>
      </c>
      <c r="C124" s="124">
        <v>568</v>
      </c>
      <c r="D124" s="124" t="s">
        <v>65</v>
      </c>
      <c r="E124" s="125">
        <v>42221</v>
      </c>
      <c r="F124" s="125">
        <v>43402</v>
      </c>
      <c r="G124" s="243">
        <v>43404</v>
      </c>
      <c r="H124" s="124" t="s">
        <v>78</v>
      </c>
      <c r="I124" s="124" t="s">
        <v>80</v>
      </c>
      <c r="J124" s="124" t="s">
        <v>23</v>
      </c>
      <c r="K124" s="180">
        <v>4395604.3956044</v>
      </c>
      <c r="L124" s="124" t="s">
        <v>78</v>
      </c>
      <c r="M124" s="124" t="s">
        <v>79</v>
      </c>
      <c r="N124" s="124" t="s">
        <v>91</v>
      </c>
      <c r="O124" s="179">
        <v>-5000000</v>
      </c>
      <c r="P124" s="124"/>
      <c r="Q124" s="124" t="s">
        <v>27</v>
      </c>
      <c r="R124" s="126">
        <v>1.1375</v>
      </c>
      <c r="S124" s="126">
        <v>0.94799999999999995</v>
      </c>
      <c r="T124" s="180"/>
      <c r="U124" s="180">
        <v>0</v>
      </c>
      <c r="V124" s="124"/>
      <c r="W124" s="126">
        <v>1.1412</v>
      </c>
      <c r="X124" s="126">
        <v>1.1726823499094836</v>
      </c>
      <c r="Y124" s="180">
        <v>142.78846138130319</v>
      </c>
      <c r="Z124" s="214"/>
      <c r="AA124" s="180">
        <v>0</v>
      </c>
      <c r="AB124" s="180">
        <v>142.78846138130319</v>
      </c>
      <c r="AC124" s="96">
        <f t="shared" si="3"/>
        <v>24</v>
      </c>
      <c r="AD124" s="124" t="s">
        <v>70</v>
      </c>
      <c r="AE124" s="49"/>
      <c r="AF124" s="66">
        <f t="shared" si="4"/>
        <v>-0.78819230682479358</v>
      </c>
      <c r="AG124" s="66">
        <f t="shared" si="5"/>
        <v>0</v>
      </c>
      <c r="AH124" s="55"/>
      <c r="AI124" s="31"/>
      <c r="AJ124" s="31"/>
      <c r="AK124" s="31"/>
      <c r="AL124" s="31"/>
      <c r="AM124" s="31"/>
      <c r="AN124" s="31"/>
      <c r="AO124" s="31"/>
      <c r="AP124" s="54"/>
      <c r="AQ124" s="54"/>
      <c r="AR124" s="54"/>
      <c r="AS124" s="249"/>
      <c r="AT124" s="54"/>
      <c r="AU124" s="54"/>
      <c r="AV124" s="54"/>
      <c r="AW124" s="54"/>
      <c r="AX124" s="54"/>
      <c r="AY124" s="54"/>
      <c r="AZ124" s="54"/>
      <c r="BA124" s="54"/>
      <c r="BB124" s="54"/>
      <c r="BC124" s="54"/>
      <c r="BD124" s="54"/>
      <c r="BE124" s="54"/>
      <c r="BF124" s="54"/>
      <c r="BG124" s="54"/>
      <c r="BH124" s="54"/>
    </row>
    <row r="125" spans="1:60" s="235" customFormat="1" ht="15.75" x14ac:dyDescent="0.2">
      <c r="A125" s="124">
        <v>2018</v>
      </c>
      <c r="B125" s="124" t="s">
        <v>119</v>
      </c>
      <c r="C125" s="124">
        <v>569</v>
      </c>
      <c r="D125" s="124" t="s">
        <v>65</v>
      </c>
      <c r="E125" s="125">
        <v>42221</v>
      </c>
      <c r="F125" s="125">
        <v>43402</v>
      </c>
      <c r="G125" s="243">
        <v>43404</v>
      </c>
      <c r="H125" s="124" t="s">
        <v>82</v>
      </c>
      <c r="I125" s="124" t="s">
        <v>79</v>
      </c>
      <c r="J125" s="124" t="s">
        <v>23</v>
      </c>
      <c r="K125" s="180">
        <v>4395604.3956044</v>
      </c>
      <c r="L125" s="124" t="s">
        <v>82</v>
      </c>
      <c r="M125" s="124" t="s">
        <v>80</v>
      </c>
      <c r="N125" s="124" t="s">
        <v>91</v>
      </c>
      <c r="O125" s="179">
        <v>-5000000</v>
      </c>
      <c r="P125" s="124"/>
      <c r="Q125" s="124" t="s">
        <v>27</v>
      </c>
      <c r="R125" s="126">
        <v>1.1375</v>
      </c>
      <c r="S125" s="126">
        <v>0.94799999999999995</v>
      </c>
      <c r="T125" s="180"/>
      <c r="U125" s="180">
        <v>0</v>
      </c>
      <c r="V125" s="124"/>
      <c r="W125" s="126">
        <v>1.1412</v>
      </c>
      <c r="X125" s="126">
        <v>1.1726823499094836</v>
      </c>
      <c r="Y125" s="179">
        <v>-48000.71061112998</v>
      </c>
      <c r="Z125" s="214"/>
      <c r="AA125" s="180">
        <v>0</v>
      </c>
      <c r="AB125" s="179">
        <v>-48000.71061112998</v>
      </c>
      <c r="AC125" s="96">
        <f t="shared" si="3"/>
        <v>24</v>
      </c>
      <c r="AD125" s="124" t="s">
        <v>71</v>
      </c>
      <c r="AE125" s="49"/>
      <c r="AF125" s="66">
        <f t="shared" si="4"/>
        <v>0</v>
      </c>
      <c r="AG125" s="66">
        <f t="shared" si="5"/>
        <v>558.72827151355295</v>
      </c>
      <c r="AH125" s="55"/>
      <c r="AI125" s="31"/>
      <c r="AJ125" s="31"/>
      <c r="AK125" s="31"/>
      <c r="AL125" s="31"/>
      <c r="AM125" s="31"/>
      <c r="AN125" s="31"/>
      <c r="AO125" s="31"/>
      <c r="AP125" s="54"/>
      <c r="AQ125" s="54"/>
      <c r="AR125" s="54"/>
      <c r="AS125" s="249"/>
      <c r="AT125" s="54"/>
      <c r="AU125" s="54"/>
      <c r="AV125" s="54"/>
      <c r="AW125" s="54"/>
      <c r="AX125" s="54"/>
      <c r="AY125" s="54"/>
      <c r="AZ125" s="54"/>
      <c r="BA125" s="54"/>
      <c r="BB125" s="54"/>
      <c r="BC125" s="54"/>
      <c r="BD125" s="54"/>
      <c r="BE125" s="54"/>
      <c r="BF125" s="54"/>
      <c r="BG125" s="54"/>
      <c r="BH125" s="54"/>
    </row>
    <row r="126" spans="1:60" s="235" customFormat="1" ht="15.75" x14ac:dyDescent="0.2">
      <c r="A126" s="124">
        <v>2018</v>
      </c>
      <c r="B126" s="124" t="s">
        <v>120</v>
      </c>
      <c r="C126" s="124">
        <v>570</v>
      </c>
      <c r="D126" s="124" t="s">
        <v>65</v>
      </c>
      <c r="E126" s="125">
        <v>42221</v>
      </c>
      <c r="F126" s="125">
        <v>43432</v>
      </c>
      <c r="G126" s="243">
        <v>43434</v>
      </c>
      <c r="H126" s="124" t="s">
        <v>78</v>
      </c>
      <c r="I126" s="124" t="s">
        <v>80</v>
      </c>
      <c r="J126" s="124" t="s">
        <v>23</v>
      </c>
      <c r="K126" s="180">
        <v>4201680.6722689103</v>
      </c>
      <c r="L126" s="124" t="s">
        <v>78</v>
      </c>
      <c r="M126" s="124" t="s">
        <v>79</v>
      </c>
      <c r="N126" s="124" t="s">
        <v>91</v>
      </c>
      <c r="O126" s="179">
        <v>-5000000</v>
      </c>
      <c r="P126" s="124"/>
      <c r="Q126" s="124" t="s">
        <v>27</v>
      </c>
      <c r="R126" s="126">
        <v>1.19</v>
      </c>
      <c r="S126" s="126">
        <v>0.94799999999999995</v>
      </c>
      <c r="T126" s="180"/>
      <c r="U126" s="180">
        <v>0</v>
      </c>
      <c r="V126" s="124"/>
      <c r="W126" s="126">
        <v>1.1412</v>
      </c>
      <c r="X126" s="126">
        <v>1.1748088858037666</v>
      </c>
      <c r="Y126" s="180">
        <v>154472.56229965447</v>
      </c>
      <c r="Z126" s="214">
        <v>100163.68938305903</v>
      </c>
      <c r="AA126" s="180">
        <v>0</v>
      </c>
      <c r="AB126" s="180">
        <v>154472.56229965447</v>
      </c>
      <c r="AC126" s="96">
        <f t="shared" si="3"/>
        <v>24</v>
      </c>
      <c r="AD126" s="124" t="s">
        <v>69</v>
      </c>
      <c r="AE126" s="49"/>
      <c r="AF126" s="66">
        <f t="shared" si="4"/>
        <v>-852.68854389409262</v>
      </c>
      <c r="AG126" s="66">
        <f t="shared" si="5"/>
        <v>0</v>
      </c>
      <c r="AH126" s="55"/>
      <c r="AI126" s="31"/>
      <c r="AJ126" s="31"/>
      <c r="AK126" s="31"/>
      <c r="AL126" s="31"/>
      <c r="AM126" s="31"/>
      <c r="AN126" s="31"/>
      <c r="AO126" s="31"/>
      <c r="AP126" s="54"/>
      <c r="AQ126" s="54"/>
      <c r="AR126" s="54"/>
      <c r="AS126" s="249"/>
      <c r="AT126" s="54"/>
      <c r="AU126" s="54"/>
      <c r="AV126" s="54"/>
      <c r="AW126" s="54"/>
      <c r="AX126" s="54"/>
      <c r="AY126" s="54"/>
      <c r="AZ126" s="54"/>
      <c r="BA126" s="54"/>
      <c r="BB126" s="54"/>
      <c r="BC126" s="54"/>
      <c r="BD126" s="54"/>
      <c r="BE126" s="54"/>
      <c r="BF126" s="54"/>
      <c r="BG126" s="54"/>
      <c r="BH126" s="54"/>
    </row>
    <row r="127" spans="1:60" s="235" customFormat="1" ht="15.75" x14ac:dyDescent="0.2">
      <c r="A127" s="124">
        <v>2018</v>
      </c>
      <c r="B127" s="124" t="s">
        <v>120</v>
      </c>
      <c r="C127" s="124">
        <v>571</v>
      </c>
      <c r="D127" s="124" t="s">
        <v>65</v>
      </c>
      <c r="E127" s="125">
        <v>42221</v>
      </c>
      <c r="F127" s="125">
        <v>43432</v>
      </c>
      <c r="G127" s="243">
        <v>43434</v>
      </c>
      <c r="H127" s="124" t="s">
        <v>78</v>
      </c>
      <c r="I127" s="124" t="s">
        <v>80</v>
      </c>
      <c r="J127" s="124" t="s">
        <v>23</v>
      </c>
      <c r="K127" s="180">
        <v>4395604.3956044</v>
      </c>
      <c r="L127" s="124" t="s">
        <v>78</v>
      </c>
      <c r="M127" s="124" t="s">
        <v>79</v>
      </c>
      <c r="N127" s="124" t="s">
        <v>91</v>
      </c>
      <c r="O127" s="179">
        <v>-5000000</v>
      </c>
      <c r="P127" s="124"/>
      <c r="Q127" s="124" t="s">
        <v>27</v>
      </c>
      <c r="R127" s="126">
        <v>1.1375</v>
      </c>
      <c r="S127" s="126">
        <v>0.94799999999999995</v>
      </c>
      <c r="T127" s="180"/>
      <c r="U127" s="180">
        <v>0</v>
      </c>
      <c r="V127" s="124"/>
      <c r="W127" s="126">
        <v>1.1412</v>
      </c>
      <c r="X127" s="126">
        <v>1.1748088858037666</v>
      </c>
      <c r="Y127" s="180">
        <v>207.01425479562729</v>
      </c>
      <c r="Z127" s="214"/>
      <c r="AA127" s="180">
        <v>0</v>
      </c>
      <c r="AB127" s="180">
        <v>207.01425479562729</v>
      </c>
      <c r="AC127" s="96">
        <f t="shared" si="3"/>
        <v>24</v>
      </c>
      <c r="AD127" s="124" t="s">
        <v>70</v>
      </c>
      <c r="AE127" s="49"/>
      <c r="AF127" s="66">
        <f t="shared" si="4"/>
        <v>-1.1427186864718626</v>
      </c>
      <c r="AG127" s="66">
        <f t="shared" si="5"/>
        <v>0</v>
      </c>
      <c r="AH127" s="55"/>
      <c r="AI127" s="31"/>
      <c r="AJ127" s="31"/>
      <c r="AK127" s="31"/>
      <c r="AL127" s="31"/>
      <c r="AM127" s="31"/>
      <c r="AN127" s="31"/>
      <c r="AO127" s="31"/>
      <c r="AP127" s="54"/>
      <c r="AQ127" s="54"/>
      <c r="AR127" s="54"/>
      <c r="AS127" s="249"/>
      <c r="AT127" s="54"/>
      <c r="AU127" s="54"/>
      <c r="AV127" s="54"/>
      <c r="AW127" s="54"/>
      <c r="AX127" s="54"/>
      <c r="AY127" s="54"/>
      <c r="AZ127" s="54"/>
      <c r="BA127" s="54"/>
      <c r="BB127" s="54"/>
      <c r="BC127" s="54"/>
      <c r="BD127" s="54"/>
      <c r="BE127" s="54"/>
      <c r="BF127" s="54"/>
      <c r="BG127" s="54"/>
      <c r="BH127" s="54"/>
    </row>
    <row r="128" spans="1:60" s="235" customFormat="1" ht="15.75" x14ac:dyDescent="0.2">
      <c r="A128" s="124">
        <v>2018</v>
      </c>
      <c r="B128" s="124" t="s">
        <v>120</v>
      </c>
      <c r="C128" s="124">
        <v>572</v>
      </c>
      <c r="D128" s="124" t="s">
        <v>65</v>
      </c>
      <c r="E128" s="125">
        <v>42221</v>
      </c>
      <c r="F128" s="125">
        <v>43432</v>
      </c>
      <c r="G128" s="243">
        <v>43434</v>
      </c>
      <c r="H128" s="124" t="s">
        <v>82</v>
      </c>
      <c r="I128" s="124" t="s">
        <v>79</v>
      </c>
      <c r="J128" s="124" t="s">
        <v>23</v>
      </c>
      <c r="K128" s="180">
        <v>4395604.3956044</v>
      </c>
      <c r="L128" s="124" t="s">
        <v>82</v>
      </c>
      <c r="M128" s="124" t="s">
        <v>80</v>
      </c>
      <c r="N128" s="124" t="s">
        <v>91</v>
      </c>
      <c r="O128" s="179">
        <v>-5000000</v>
      </c>
      <c r="P128" s="124"/>
      <c r="Q128" s="124" t="s">
        <v>27</v>
      </c>
      <c r="R128" s="126">
        <v>1.1375</v>
      </c>
      <c r="S128" s="126">
        <v>0.94799999999999995</v>
      </c>
      <c r="T128" s="180"/>
      <c r="U128" s="180">
        <v>0</v>
      </c>
      <c r="V128" s="124"/>
      <c r="W128" s="126">
        <v>1.1412</v>
      </c>
      <c r="X128" s="126">
        <v>1.1748088858037666</v>
      </c>
      <c r="Y128" s="179">
        <v>-54515.88717139107</v>
      </c>
      <c r="Z128" s="214"/>
      <c r="AA128" s="180">
        <v>0</v>
      </c>
      <c r="AB128" s="179">
        <v>-54515.88717139107</v>
      </c>
      <c r="AC128" s="96">
        <f t="shared" si="3"/>
        <v>24</v>
      </c>
      <c r="AD128" s="124" t="s">
        <v>71</v>
      </c>
      <c r="AE128" s="49"/>
      <c r="AF128" s="66">
        <f t="shared" si="4"/>
        <v>0</v>
      </c>
      <c r="AG128" s="66">
        <f t="shared" si="5"/>
        <v>634.56492667499197</v>
      </c>
      <c r="AH128" s="55"/>
      <c r="AI128" s="31"/>
      <c r="AJ128" s="31"/>
      <c r="AK128" s="31"/>
      <c r="AL128" s="31"/>
      <c r="AM128" s="31"/>
      <c r="AN128" s="31"/>
      <c r="AO128" s="31"/>
      <c r="AP128" s="54"/>
      <c r="AQ128" s="54"/>
      <c r="AR128" s="54"/>
      <c r="AS128" s="249"/>
      <c r="AT128" s="54"/>
      <c r="AU128" s="54"/>
      <c r="AV128" s="54"/>
      <c r="AW128" s="54"/>
      <c r="AX128" s="54"/>
      <c r="AY128" s="54"/>
      <c r="AZ128" s="54"/>
      <c r="BA128" s="54"/>
      <c r="BB128" s="54"/>
      <c r="BC128" s="54"/>
      <c r="BD128" s="54"/>
      <c r="BE128" s="54"/>
      <c r="BF128" s="54"/>
      <c r="BG128" s="54"/>
      <c r="BH128" s="54"/>
    </row>
    <row r="129" spans="1:60" s="235" customFormat="1" ht="15.75" x14ac:dyDescent="0.2">
      <c r="A129" s="124">
        <v>2018</v>
      </c>
      <c r="B129" s="124" t="s">
        <v>151</v>
      </c>
      <c r="C129" s="124">
        <v>850</v>
      </c>
      <c r="D129" s="124" t="s">
        <v>28</v>
      </c>
      <c r="E129" s="125">
        <v>42664</v>
      </c>
      <c r="F129" s="125">
        <v>43432</v>
      </c>
      <c r="G129" s="243">
        <v>43434</v>
      </c>
      <c r="H129" s="124" t="s">
        <v>78</v>
      </c>
      <c r="I129" s="124" t="s">
        <v>80</v>
      </c>
      <c r="J129" s="124" t="s">
        <v>23</v>
      </c>
      <c r="K129" s="180">
        <v>21758050.478677101</v>
      </c>
      <c r="L129" s="124" t="s">
        <v>78</v>
      </c>
      <c r="M129" s="124" t="s">
        <v>79</v>
      </c>
      <c r="N129" s="124" t="s">
        <v>91</v>
      </c>
      <c r="O129" s="179">
        <v>-25000000</v>
      </c>
      <c r="P129" s="124">
        <v>1.0884</v>
      </c>
      <c r="Q129" s="124" t="s">
        <v>27</v>
      </c>
      <c r="R129" s="126">
        <v>1.149</v>
      </c>
      <c r="S129" s="126"/>
      <c r="T129" s="180"/>
      <c r="U129" s="180">
        <v>0</v>
      </c>
      <c r="V129" s="124"/>
      <c r="W129" s="126">
        <v>1.1412</v>
      </c>
      <c r="X129" s="126">
        <v>1.1748088858037666</v>
      </c>
      <c r="Y129" s="180">
        <v>1082688.9406709394</v>
      </c>
      <c r="Z129" s="214">
        <v>630820.65815970395</v>
      </c>
      <c r="AA129" s="180">
        <v>477993.52465109155</v>
      </c>
      <c r="AB129" s="180">
        <v>604695.41601984785</v>
      </c>
      <c r="AC129" s="96">
        <f t="shared" si="3"/>
        <v>24</v>
      </c>
      <c r="AD129" s="124" t="s">
        <v>25</v>
      </c>
      <c r="AE129" s="49"/>
      <c r="AF129" s="66">
        <f t="shared" si="4"/>
        <v>-2988.2214762517929</v>
      </c>
      <c r="AG129" s="66">
        <f t="shared" si="5"/>
        <v>0</v>
      </c>
      <c r="AH129" s="55"/>
      <c r="AI129" s="31"/>
      <c r="AJ129" s="31"/>
      <c r="AK129" s="31"/>
      <c r="AL129" s="31"/>
      <c r="AM129" s="31"/>
      <c r="AN129" s="31"/>
      <c r="AO129" s="31"/>
      <c r="AP129" s="54"/>
      <c r="AQ129" s="54"/>
      <c r="AR129" s="54"/>
      <c r="AS129" s="249"/>
      <c r="AT129" s="54"/>
      <c r="AU129" s="54"/>
      <c r="AV129" s="54"/>
      <c r="AW129" s="54"/>
      <c r="AX129" s="54"/>
      <c r="AY129" s="54"/>
      <c r="AZ129" s="54"/>
      <c r="BA129" s="54"/>
      <c r="BB129" s="54"/>
      <c r="BC129" s="54"/>
      <c r="BD129" s="54"/>
      <c r="BE129" s="54"/>
      <c r="BF129" s="54"/>
      <c r="BG129" s="54"/>
      <c r="BH129" s="54"/>
    </row>
    <row r="130" spans="1:60" s="235" customFormat="1" ht="15.75" x14ac:dyDescent="0.2">
      <c r="A130" s="124">
        <v>2018</v>
      </c>
      <c r="B130" s="124" t="s">
        <v>151</v>
      </c>
      <c r="C130" s="124">
        <v>851</v>
      </c>
      <c r="D130" s="124" t="s">
        <v>28</v>
      </c>
      <c r="E130" s="125">
        <v>42664</v>
      </c>
      <c r="F130" s="125">
        <v>43432</v>
      </c>
      <c r="G130" s="243">
        <v>43434</v>
      </c>
      <c r="H130" s="124" t="s">
        <v>82</v>
      </c>
      <c r="I130" s="124" t="s">
        <v>79</v>
      </c>
      <c r="J130" s="124" t="s">
        <v>23</v>
      </c>
      <c r="K130" s="180">
        <v>23809523.809523799</v>
      </c>
      <c r="L130" s="124" t="s">
        <v>82</v>
      </c>
      <c r="M130" s="124" t="s">
        <v>80</v>
      </c>
      <c r="N130" s="124" t="s">
        <v>91</v>
      </c>
      <c r="O130" s="179">
        <v>-25000000</v>
      </c>
      <c r="P130" s="124">
        <v>1.0884</v>
      </c>
      <c r="Q130" s="124" t="s">
        <v>27</v>
      </c>
      <c r="R130" s="126">
        <v>1.05</v>
      </c>
      <c r="S130" s="126"/>
      <c r="T130" s="180"/>
      <c r="U130" s="180">
        <v>0</v>
      </c>
      <c r="V130" s="124"/>
      <c r="W130" s="126">
        <v>1.1412</v>
      </c>
      <c r="X130" s="126">
        <v>1.1748088858037666</v>
      </c>
      <c r="Y130" s="179">
        <v>-183651.35709421418</v>
      </c>
      <c r="Z130" s="214"/>
      <c r="AA130" s="180">
        <v>0</v>
      </c>
      <c r="AB130" s="179">
        <v>-183651.35709421418</v>
      </c>
      <c r="AC130" s="96">
        <f t="shared" si="3"/>
        <v>24</v>
      </c>
      <c r="AD130" s="124" t="s">
        <v>25</v>
      </c>
      <c r="AE130" s="49"/>
      <c r="AF130" s="66">
        <f t="shared" si="4"/>
        <v>0</v>
      </c>
      <c r="AG130" s="66">
        <f t="shared" si="5"/>
        <v>2137.7017965766531</v>
      </c>
      <c r="AH130" s="55"/>
      <c r="AI130" s="31"/>
      <c r="AJ130" s="31"/>
      <c r="AK130" s="31"/>
      <c r="AL130" s="31"/>
      <c r="AM130" s="31"/>
      <c r="AN130" s="31"/>
      <c r="AO130" s="31"/>
      <c r="AP130" s="54"/>
      <c r="AQ130" s="54"/>
      <c r="AR130" s="54"/>
      <c r="AS130" s="249"/>
      <c r="AT130" s="54"/>
      <c r="AU130" s="54"/>
      <c r="AV130" s="54"/>
      <c r="AW130" s="54"/>
      <c r="AX130" s="54"/>
      <c r="AY130" s="54"/>
      <c r="AZ130" s="54"/>
      <c r="BA130" s="54"/>
      <c r="BB130" s="54"/>
      <c r="BC130" s="54"/>
      <c r="BD130" s="54"/>
      <c r="BE130" s="54"/>
      <c r="BF130" s="54"/>
      <c r="BG130" s="54"/>
      <c r="BH130" s="54"/>
    </row>
    <row r="131" spans="1:60" s="235" customFormat="1" ht="15.75" x14ac:dyDescent="0.2">
      <c r="A131" s="127">
        <v>2018</v>
      </c>
      <c r="B131" s="127" t="s">
        <v>151</v>
      </c>
      <c r="C131" s="127">
        <v>852</v>
      </c>
      <c r="D131" s="127" t="s">
        <v>28</v>
      </c>
      <c r="E131" s="128">
        <v>42664</v>
      </c>
      <c r="F131" s="128">
        <v>43432</v>
      </c>
      <c r="G131" s="244">
        <v>43434</v>
      </c>
      <c r="H131" s="127" t="s">
        <v>82</v>
      </c>
      <c r="I131" s="127" t="s">
        <v>79</v>
      </c>
      <c r="J131" s="127" t="s">
        <v>23</v>
      </c>
      <c r="K131" s="181">
        <v>21758050.478677101</v>
      </c>
      <c r="L131" s="127" t="s">
        <v>82</v>
      </c>
      <c r="M131" s="127" t="s">
        <v>80</v>
      </c>
      <c r="N131" s="127" t="s">
        <v>91</v>
      </c>
      <c r="O131" s="129">
        <v>-25000000</v>
      </c>
      <c r="P131" s="127">
        <v>1.0884</v>
      </c>
      <c r="Q131" s="127" t="s">
        <v>27</v>
      </c>
      <c r="R131" s="130">
        <v>1.149</v>
      </c>
      <c r="S131" s="130">
        <v>1.05</v>
      </c>
      <c r="T131" s="181"/>
      <c r="U131" s="181">
        <v>0</v>
      </c>
      <c r="V131" s="127"/>
      <c r="W131" s="130">
        <v>1.1412</v>
      </c>
      <c r="X131" s="130">
        <v>1.1748088858037666</v>
      </c>
      <c r="Y131" s="129">
        <v>-268216.92541702121</v>
      </c>
      <c r="Z131" s="215"/>
      <c r="AA131" s="181">
        <v>0</v>
      </c>
      <c r="AB131" s="129">
        <v>-268216.92541702121</v>
      </c>
      <c r="AC131" s="96">
        <f t="shared" si="3"/>
        <v>24</v>
      </c>
      <c r="AD131" s="127" t="s">
        <v>67</v>
      </c>
      <c r="AE131" s="49"/>
      <c r="AF131" s="66">
        <f t="shared" si="4"/>
        <v>0</v>
      </c>
      <c r="AG131" s="66">
        <f t="shared" si="5"/>
        <v>3122.0450118541271</v>
      </c>
      <c r="AH131" s="55"/>
      <c r="AI131" s="31"/>
      <c r="AJ131" s="31"/>
      <c r="AK131" s="31"/>
      <c r="AL131" s="31"/>
      <c r="AM131" s="31"/>
      <c r="AN131" s="31"/>
      <c r="AO131" s="31"/>
      <c r="AP131" s="54"/>
      <c r="AQ131" s="54"/>
      <c r="AR131" s="54"/>
      <c r="AS131" s="249"/>
      <c r="AT131" s="54"/>
      <c r="AU131" s="54"/>
      <c r="AV131" s="54"/>
      <c r="AW131" s="54"/>
      <c r="AX131" s="54"/>
      <c r="AY131" s="54"/>
      <c r="AZ131" s="54"/>
      <c r="BA131" s="54"/>
      <c r="BB131" s="54"/>
      <c r="BC131" s="54"/>
      <c r="BD131" s="54"/>
      <c r="BE131" s="54"/>
      <c r="BF131" s="54"/>
      <c r="BG131" s="54"/>
      <c r="BH131" s="54"/>
    </row>
    <row r="132" spans="1:60" s="236" customFormat="1" ht="15.75" x14ac:dyDescent="0.2">
      <c r="A132" s="131"/>
      <c r="B132" s="131"/>
      <c r="C132" s="131"/>
      <c r="D132" s="131"/>
      <c r="E132" s="132"/>
      <c r="F132" s="132"/>
      <c r="G132" s="245"/>
      <c r="H132" s="131"/>
      <c r="I132" s="131"/>
      <c r="J132" s="131"/>
      <c r="K132" s="134">
        <v>302861763.91056484</v>
      </c>
      <c r="L132" s="131"/>
      <c r="M132" s="131"/>
      <c r="N132" s="131"/>
      <c r="O132" s="133">
        <v>-350000000</v>
      </c>
      <c r="P132" s="131"/>
      <c r="Q132" s="131"/>
      <c r="R132" s="135">
        <v>1.1556427443358452</v>
      </c>
      <c r="S132" s="135"/>
      <c r="T132" s="134"/>
      <c r="U132" s="134"/>
      <c r="V132" s="131"/>
      <c r="W132" s="135"/>
      <c r="X132" s="135"/>
      <c r="Y132" s="134">
        <v>6203036.5483535752</v>
      </c>
      <c r="Z132" s="134">
        <v>6203036.5483535752</v>
      </c>
      <c r="AA132" s="134">
        <v>3140624.6481017433</v>
      </c>
      <c r="AB132" s="134">
        <v>3062411.9002518295</v>
      </c>
      <c r="AC132" s="96"/>
      <c r="AD132" s="131"/>
      <c r="AE132" s="49"/>
      <c r="AF132" s="66"/>
      <c r="AG132" s="66"/>
      <c r="AH132" s="55"/>
      <c r="AI132" s="31"/>
      <c r="AJ132" s="31"/>
      <c r="AK132" s="31"/>
      <c r="AL132" s="31"/>
      <c r="AM132" s="31"/>
      <c r="AN132" s="31"/>
      <c r="AO132" s="31"/>
      <c r="AP132" s="54"/>
      <c r="AQ132" s="54"/>
      <c r="AR132" s="54"/>
      <c r="AS132" s="250"/>
      <c r="AT132" s="54"/>
      <c r="AU132" s="54"/>
      <c r="AV132" s="54"/>
      <c r="AW132" s="54"/>
      <c r="AX132" s="54"/>
      <c r="AY132" s="54"/>
      <c r="AZ132" s="54"/>
      <c r="BA132" s="54"/>
      <c r="BB132" s="54"/>
      <c r="BC132" s="54"/>
      <c r="BD132" s="54"/>
      <c r="BE132" s="54"/>
      <c r="BF132" s="54"/>
      <c r="BG132" s="54"/>
      <c r="BH132" s="54"/>
    </row>
    <row r="133" spans="1:60" s="236" customFormat="1" ht="15.75" x14ac:dyDescent="0.2">
      <c r="A133" s="131"/>
      <c r="B133" s="131"/>
      <c r="C133" s="131"/>
      <c r="D133" s="131"/>
      <c r="E133" s="132"/>
      <c r="F133" s="132"/>
      <c r="G133" s="245"/>
      <c r="H133" s="131"/>
      <c r="I133" s="131"/>
      <c r="J133" s="131"/>
      <c r="K133" s="134"/>
      <c r="L133" s="131"/>
      <c r="M133" s="131"/>
      <c r="N133" s="131"/>
      <c r="O133" s="134"/>
      <c r="P133" s="131"/>
      <c r="Q133" s="131"/>
      <c r="R133" s="135"/>
      <c r="S133" s="135"/>
      <c r="T133" s="134"/>
      <c r="U133" s="134"/>
      <c r="V133" s="131"/>
      <c r="W133" s="135"/>
      <c r="X133" s="135"/>
      <c r="Y133" s="134"/>
      <c r="Z133" s="134"/>
      <c r="AA133" s="134"/>
      <c r="AB133" s="134"/>
      <c r="AC133" s="96"/>
      <c r="AD133" s="131"/>
      <c r="AE133" s="49"/>
      <c r="AF133" s="66"/>
      <c r="AG133" s="66"/>
      <c r="AH133" s="55"/>
      <c r="AI133" s="31"/>
      <c r="AJ133" s="31"/>
      <c r="AK133" s="31"/>
      <c r="AL133" s="31"/>
      <c r="AM133" s="31"/>
      <c r="AN133" s="31"/>
      <c r="AO133" s="31"/>
      <c r="AP133" s="54"/>
      <c r="AQ133" s="54"/>
      <c r="AR133" s="54"/>
      <c r="AS133" s="250"/>
      <c r="AT133" s="54"/>
      <c r="AU133" s="54"/>
      <c r="AV133" s="54"/>
      <c r="AW133" s="54"/>
      <c r="AX133" s="54"/>
      <c r="AY133" s="54"/>
      <c r="AZ133" s="54"/>
      <c r="BA133" s="54"/>
      <c r="BB133" s="54"/>
      <c r="BC133" s="54"/>
      <c r="BD133" s="54"/>
      <c r="BE133" s="54"/>
      <c r="BF133" s="54"/>
      <c r="BG133" s="54"/>
      <c r="BH133" s="54"/>
    </row>
    <row r="134" spans="1:60" s="235" customFormat="1" ht="15.75" x14ac:dyDescent="0.2">
      <c r="A134" s="124">
        <v>2019</v>
      </c>
      <c r="B134" s="124" t="s">
        <v>152</v>
      </c>
      <c r="C134" s="124">
        <v>879</v>
      </c>
      <c r="D134" s="124" t="s">
        <v>28</v>
      </c>
      <c r="E134" s="125">
        <v>42692</v>
      </c>
      <c r="F134" s="125">
        <v>43451</v>
      </c>
      <c r="G134" s="243">
        <v>43453</v>
      </c>
      <c r="H134" s="124" t="s">
        <v>78</v>
      </c>
      <c r="I134" s="124" t="s">
        <v>80</v>
      </c>
      <c r="J134" s="124" t="s">
        <v>23</v>
      </c>
      <c r="K134" s="180">
        <v>22341376.228775699</v>
      </c>
      <c r="L134" s="124" t="s">
        <v>78</v>
      </c>
      <c r="M134" s="124" t="s">
        <v>79</v>
      </c>
      <c r="N134" s="124" t="s">
        <v>91</v>
      </c>
      <c r="O134" s="179">
        <v>-25000000</v>
      </c>
      <c r="P134" s="124">
        <v>1.0588</v>
      </c>
      <c r="Q134" s="124" t="s">
        <v>27</v>
      </c>
      <c r="R134" s="126">
        <v>1.119</v>
      </c>
      <c r="S134" s="126"/>
      <c r="T134" s="180"/>
      <c r="U134" s="180">
        <v>0</v>
      </c>
      <c r="V134" s="124"/>
      <c r="W134" s="126">
        <v>1.1412</v>
      </c>
      <c r="X134" s="126">
        <v>1.1761557624016361</v>
      </c>
      <c r="Y134" s="180">
        <v>1527312.2561195509</v>
      </c>
      <c r="Z134" s="214">
        <v>1177050.7150339412</v>
      </c>
      <c r="AA134" s="180">
        <v>1085688.1650182419</v>
      </c>
      <c r="AB134" s="180">
        <v>441624.09110130905</v>
      </c>
      <c r="AC134" s="96">
        <f t="shared" si="3"/>
        <v>24</v>
      </c>
      <c r="AD134" s="124" t="s">
        <v>25</v>
      </c>
      <c r="AE134" s="49"/>
      <c r="AF134" s="66">
        <f t="shared" si="4"/>
        <v>-4215.3818268899604</v>
      </c>
      <c r="AG134" s="66">
        <f t="shared" si="5"/>
        <v>0</v>
      </c>
      <c r="AH134" s="55"/>
      <c r="AI134" s="31"/>
      <c r="AJ134" s="31"/>
      <c r="AK134" s="31"/>
      <c r="AL134" s="31"/>
      <c r="AM134" s="31"/>
      <c r="AN134" s="31"/>
      <c r="AO134" s="31"/>
      <c r="AP134" s="54"/>
      <c r="AQ134" s="54"/>
      <c r="AR134" s="54"/>
      <c r="AS134" s="249"/>
      <c r="AT134" s="54"/>
      <c r="AU134" s="54"/>
      <c r="AV134" s="54"/>
      <c r="AW134" s="54"/>
      <c r="AX134" s="54"/>
      <c r="AY134" s="54"/>
      <c r="AZ134" s="54"/>
      <c r="BA134" s="54"/>
      <c r="BB134" s="54"/>
      <c r="BC134" s="54"/>
      <c r="BD134" s="54"/>
      <c r="BE134" s="54"/>
      <c r="BF134" s="54"/>
      <c r="BG134" s="54"/>
      <c r="BH134" s="54"/>
    </row>
    <row r="135" spans="1:60" s="235" customFormat="1" ht="15.75" x14ac:dyDescent="0.2">
      <c r="A135" s="124">
        <v>2019</v>
      </c>
      <c r="B135" s="124" t="s">
        <v>152</v>
      </c>
      <c r="C135" s="124">
        <v>880</v>
      </c>
      <c r="D135" s="124" t="s">
        <v>28</v>
      </c>
      <c r="E135" s="125">
        <v>42692</v>
      </c>
      <c r="F135" s="125">
        <v>43451</v>
      </c>
      <c r="G135" s="243">
        <v>43453</v>
      </c>
      <c r="H135" s="124" t="s">
        <v>82</v>
      </c>
      <c r="I135" s="124" t="s">
        <v>79</v>
      </c>
      <c r="J135" s="124" t="s">
        <v>23</v>
      </c>
      <c r="K135" s="180">
        <v>24271844.6601942</v>
      </c>
      <c r="L135" s="124" t="s">
        <v>82</v>
      </c>
      <c r="M135" s="124" t="s">
        <v>80</v>
      </c>
      <c r="N135" s="124" t="s">
        <v>91</v>
      </c>
      <c r="O135" s="179">
        <v>-25000000</v>
      </c>
      <c r="P135" s="124">
        <v>1.0588</v>
      </c>
      <c r="Q135" s="124" t="s">
        <v>27</v>
      </c>
      <c r="R135" s="126">
        <v>1.03</v>
      </c>
      <c r="S135" s="126"/>
      <c r="T135" s="180"/>
      <c r="U135" s="180">
        <v>0</v>
      </c>
      <c r="V135" s="124"/>
      <c r="W135" s="126">
        <v>1.1412</v>
      </c>
      <c r="X135" s="126">
        <v>1.1761557624016361</v>
      </c>
      <c r="Y135" s="179">
        <v>-147778.74534052217</v>
      </c>
      <c r="Z135" s="214"/>
      <c r="AA135" s="180">
        <v>0</v>
      </c>
      <c r="AB135" s="179">
        <v>-147778.74534052217</v>
      </c>
      <c r="AC135" s="96">
        <f t="shared" si="3"/>
        <v>24</v>
      </c>
      <c r="AD135" s="124" t="s">
        <v>25</v>
      </c>
      <c r="AE135" s="49"/>
      <c r="AF135" s="66">
        <f t="shared" si="4"/>
        <v>0</v>
      </c>
      <c r="AG135" s="66">
        <f t="shared" si="5"/>
        <v>1720.1445957636781</v>
      </c>
      <c r="AH135" s="55"/>
      <c r="AI135" s="31"/>
      <c r="AJ135" s="31"/>
      <c r="AK135" s="31"/>
      <c r="AL135" s="31"/>
      <c r="AM135" s="31"/>
      <c r="AN135" s="31"/>
      <c r="AO135" s="31"/>
      <c r="AP135" s="54"/>
      <c r="AQ135" s="54"/>
      <c r="AR135" s="54"/>
      <c r="AS135" s="249"/>
      <c r="AT135" s="54"/>
      <c r="AU135" s="54"/>
      <c r="AV135" s="54"/>
      <c r="AW135" s="54"/>
      <c r="AX135" s="54"/>
      <c r="AY135" s="54"/>
      <c r="AZ135" s="54"/>
      <c r="BA135" s="54"/>
      <c r="BB135" s="54"/>
      <c r="BC135" s="54"/>
      <c r="BD135" s="54"/>
      <c r="BE135" s="54"/>
      <c r="BF135" s="54"/>
      <c r="BG135" s="54"/>
      <c r="BH135" s="54"/>
    </row>
    <row r="136" spans="1:60" s="235" customFormat="1" ht="15.75" x14ac:dyDescent="0.2">
      <c r="A136" s="124">
        <v>2019</v>
      </c>
      <c r="B136" s="124" t="s">
        <v>152</v>
      </c>
      <c r="C136" s="124">
        <v>881</v>
      </c>
      <c r="D136" s="124" t="s">
        <v>28</v>
      </c>
      <c r="E136" s="125">
        <v>42692</v>
      </c>
      <c r="F136" s="125">
        <v>43451</v>
      </c>
      <c r="G136" s="243">
        <v>43453</v>
      </c>
      <c r="H136" s="124" t="s">
        <v>82</v>
      </c>
      <c r="I136" s="124" t="s">
        <v>79</v>
      </c>
      <c r="J136" s="124" t="s">
        <v>23</v>
      </c>
      <c r="K136" s="180">
        <v>22341376.228775699</v>
      </c>
      <c r="L136" s="124" t="s">
        <v>82</v>
      </c>
      <c r="M136" s="124" t="s">
        <v>80</v>
      </c>
      <c r="N136" s="124" t="s">
        <v>91</v>
      </c>
      <c r="O136" s="179">
        <v>-25000000</v>
      </c>
      <c r="P136" s="124">
        <v>1.0588</v>
      </c>
      <c r="Q136" s="124" t="s">
        <v>27</v>
      </c>
      <c r="R136" s="126">
        <v>1.119</v>
      </c>
      <c r="S136" s="126">
        <v>1.03</v>
      </c>
      <c r="T136" s="180"/>
      <c r="U136" s="180">
        <v>0</v>
      </c>
      <c r="V136" s="124"/>
      <c r="W136" s="126">
        <v>1.1412</v>
      </c>
      <c r="X136" s="126">
        <v>1.1761557624016361</v>
      </c>
      <c r="Y136" s="179">
        <v>-202482.79574508747</v>
      </c>
      <c r="Z136" s="214"/>
      <c r="AA136" s="180">
        <v>0</v>
      </c>
      <c r="AB136" s="179">
        <v>-202482.79574508747</v>
      </c>
      <c r="AC136" s="96">
        <f t="shared" si="3"/>
        <v>24</v>
      </c>
      <c r="AD136" s="124" t="s">
        <v>67</v>
      </c>
      <c r="AE136" s="49"/>
      <c r="AF136" s="66">
        <f t="shared" si="4"/>
        <v>0</v>
      </c>
      <c r="AG136" s="66">
        <f t="shared" si="5"/>
        <v>2356.8997424728182</v>
      </c>
      <c r="AH136" s="55"/>
      <c r="AI136" s="31"/>
      <c r="AJ136" s="31"/>
      <c r="AK136" s="31"/>
      <c r="AL136" s="31"/>
      <c r="AM136" s="31"/>
      <c r="AN136" s="31"/>
      <c r="AO136" s="31"/>
      <c r="AP136" s="54"/>
      <c r="AQ136" s="54"/>
      <c r="AR136" s="54"/>
      <c r="AS136" s="249"/>
      <c r="AT136" s="54"/>
      <c r="AU136" s="54"/>
      <c r="AV136" s="54"/>
      <c r="AW136" s="54"/>
      <c r="AX136" s="54"/>
      <c r="AY136" s="54"/>
      <c r="AZ136" s="54"/>
      <c r="BA136" s="54"/>
      <c r="BB136" s="54"/>
      <c r="BC136" s="54"/>
      <c r="BD136" s="54"/>
      <c r="BE136" s="54"/>
      <c r="BF136" s="54"/>
      <c r="BG136" s="54"/>
      <c r="BH136" s="54"/>
    </row>
    <row r="137" spans="1:60" s="235" customFormat="1" ht="15.75" x14ac:dyDescent="0.2">
      <c r="A137" s="124">
        <v>2019</v>
      </c>
      <c r="B137" s="124" t="s">
        <v>153</v>
      </c>
      <c r="C137" s="124">
        <v>870</v>
      </c>
      <c r="D137" s="124" t="s">
        <v>22</v>
      </c>
      <c r="E137" s="125">
        <v>42692</v>
      </c>
      <c r="F137" s="125">
        <v>43461</v>
      </c>
      <c r="G137" s="243">
        <v>43465</v>
      </c>
      <c r="H137" s="124" t="s">
        <v>78</v>
      </c>
      <c r="I137" s="124" t="s">
        <v>80</v>
      </c>
      <c r="J137" s="124" t="s">
        <v>23</v>
      </c>
      <c r="K137" s="180">
        <v>21257750.221434899</v>
      </c>
      <c r="L137" s="124" t="s">
        <v>78</v>
      </c>
      <c r="M137" s="124" t="s">
        <v>79</v>
      </c>
      <c r="N137" s="124" t="s">
        <v>91</v>
      </c>
      <c r="O137" s="179">
        <v>-24000000</v>
      </c>
      <c r="P137" s="124">
        <v>1.0588</v>
      </c>
      <c r="Q137" s="124" t="s">
        <v>27</v>
      </c>
      <c r="R137" s="126">
        <v>1.129</v>
      </c>
      <c r="S137" s="126"/>
      <c r="T137" s="180"/>
      <c r="U137" s="180">
        <v>0</v>
      </c>
      <c r="V137" s="124"/>
      <c r="W137" s="126">
        <v>1.1412</v>
      </c>
      <c r="X137" s="126">
        <v>1.1770418893787762</v>
      </c>
      <c r="Y137" s="180">
        <v>1342510.3484432756</v>
      </c>
      <c r="Z137" s="214">
        <v>985981.55463321204</v>
      </c>
      <c r="AA137" s="180">
        <v>867651.77500933036</v>
      </c>
      <c r="AB137" s="180">
        <v>474858.57343394519</v>
      </c>
      <c r="AC137" s="96">
        <f t="shared" si="3"/>
        <v>25</v>
      </c>
      <c r="AD137" s="124" t="s">
        <v>25</v>
      </c>
      <c r="AE137" s="49"/>
      <c r="AF137" s="66">
        <f t="shared" si="4"/>
        <v>-4188.6322871430193</v>
      </c>
      <c r="AG137" s="66">
        <f t="shared" si="5"/>
        <v>0</v>
      </c>
      <c r="AH137" s="55"/>
      <c r="AI137" s="31"/>
      <c r="AJ137" s="31"/>
      <c r="AK137" s="31"/>
      <c r="AL137" s="31"/>
      <c r="AM137" s="31"/>
      <c r="AN137" s="31"/>
      <c r="AO137" s="31"/>
      <c r="AP137" s="54"/>
      <c r="AQ137" s="54"/>
      <c r="AR137" s="54"/>
      <c r="AS137" s="249"/>
      <c r="AT137" s="54"/>
      <c r="AU137" s="54"/>
      <c r="AV137" s="54"/>
      <c r="AW137" s="54"/>
      <c r="AX137" s="54"/>
      <c r="AY137" s="54"/>
      <c r="AZ137" s="54"/>
      <c r="BA137" s="54"/>
      <c r="BB137" s="54"/>
      <c r="BC137" s="54"/>
      <c r="BD137" s="54"/>
      <c r="BE137" s="54"/>
      <c r="BF137" s="54"/>
      <c r="BG137" s="54"/>
      <c r="BH137" s="54"/>
    </row>
    <row r="138" spans="1:60" s="235" customFormat="1" ht="15.75" x14ac:dyDescent="0.2">
      <c r="A138" s="124">
        <v>2019</v>
      </c>
      <c r="B138" s="124" t="s">
        <v>153</v>
      </c>
      <c r="C138" s="124">
        <v>871</v>
      </c>
      <c r="D138" s="124" t="s">
        <v>22</v>
      </c>
      <c r="E138" s="125">
        <v>42692</v>
      </c>
      <c r="F138" s="125">
        <v>43461</v>
      </c>
      <c r="G138" s="243">
        <v>43465</v>
      </c>
      <c r="H138" s="124" t="s">
        <v>82</v>
      </c>
      <c r="I138" s="124" t="s">
        <v>79</v>
      </c>
      <c r="J138" s="124" t="s">
        <v>23</v>
      </c>
      <c r="K138" s="180">
        <v>23346303.501945499</v>
      </c>
      <c r="L138" s="124" t="s">
        <v>82</v>
      </c>
      <c r="M138" s="124" t="s">
        <v>80</v>
      </c>
      <c r="N138" s="124" t="s">
        <v>91</v>
      </c>
      <c r="O138" s="179">
        <v>-24000000</v>
      </c>
      <c r="P138" s="124">
        <v>1.0588</v>
      </c>
      <c r="Q138" s="124" t="s">
        <v>27</v>
      </c>
      <c r="R138" s="126">
        <v>1.028</v>
      </c>
      <c r="S138" s="126"/>
      <c r="T138" s="180"/>
      <c r="U138" s="180">
        <v>0</v>
      </c>
      <c r="V138" s="124"/>
      <c r="W138" s="126">
        <v>1.1412</v>
      </c>
      <c r="X138" s="126">
        <v>1.1770418893787762</v>
      </c>
      <c r="Y138" s="179">
        <v>-140797.84304714951</v>
      </c>
      <c r="Z138" s="214"/>
      <c r="AA138" s="180">
        <v>0</v>
      </c>
      <c r="AB138" s="179">
        <v>-140797.84304714951</v>
      </c>
      <c r="AC138" s="96">
        <f t="shared" si="3"/>
        <v>25</v>
      </c>
      <c r="AD138" s="124" t="s">
        <v>25</v>
      </c>
      <c r="AE138" s="49"/>
      <c r="AF138" s="66">
        <f t="shared" si="4"/>
        <v>0</v>
      </c>
      <c r="AG138" s="66">
        <f t="shared" si="5"/>
        <v>3303.1173978861275</v>
      </c>
      <c r="AH138" s="55"/>
      <c r="AI138" s="31"/>
      <c r="AJ138" s="31"/>
      <c r="AK138" s="31"/>
      <c r="AL138" s="31"/>
      <c r="AM138" s="31"/>
      <c r="AN138" s="31"/>
      <c r="AO138" s="31"/>
      <c r="AP138" s="54"/>
      <c r="AQ138" s="54"/>
      <c r="AR138" s="54"/>
      <c r="AS138" s="249"/>
      <c r="AT138" s="54"/>
      <c r="AU138" s="54"/>
      <c r="AV138" s="54"/>
      <c r="AW138" s="54"/>
      <c r="AX138" s="54"/>
      <c r="AY138" s="54"/>
      <c r="AZ138" s="54"/>
      <c r="BA138" s="54"/>
      <c r="BB138" s="54"/>
      <c r="BC138" s="54"/>
      <c r="BD138" s="54"/>
      <c r="BE138" s="54"/>
      <c r="BF138" s="54"/>
      <c r="BG138" s="54"/>
      <c r="BH138" s="54"/>
    </row>
    <row r="139" spans="1:60" s="235" customFormat="1" ht="15.75" x14ac:dyDescent="0.2">
      <c r="A139" s="124">
        <v>2019</v>
      </c>
      <c r="B139" s="124" t="s">
        <v>153</v>
      </c>
      <c r="C139" s="124">
        <v>872</v>
      </c>
      <c r="D139" s="124" t="s">
        <v>22</v>
      </c>
      <c r="E139" s="125">
        <v>42692</v>
      </c>
      <c r="F139" s="125">
        <v>43461</v>
      </c>
      <c r="G139" s="243">
        <v>43465</v>
      </c>
      <c r="H139" s="124" t="s">
        <v>82</v>
      </c>
      <c r="I139" s="124" t="s">
        <v>79</v>
      </c>
      <c r="J139" s="124" t="s">
        <v>23</v>
      </c>
      <c r="K139" s="180">
        <v>21257750.221434899</v>
      </c>
      <c r="L139" s="124" t="s">
        <v>82</v>
      </c>
      <c r="M139" s="124" t="s">
        <v>80</v>
      </c>
      <c r="N139" s="124" t="s">
        <v>91</v>
      </c>
      <c r="O139" s="179">
        <v>-24000000</v>
      </c>
      <c r="P139" s="124">
        <v>1.0588</v>
      </c>
      <c r="Q139" s="124" t="s">
        <v>27</v>
      </c>
      <c r="R139" s="126">
        <v>1.129</v>
      </c>
      <c r="S139" s="126">
        <v>1.028</v>
      </c>
      <c r="T139" s="180"/>
      <c r="U139" s="180">
        <v>0</v>
      </c>
      <c r="V139" s="124"/>
      <c r="W139" s="126">
        <v>1.1412</v>
      </c>
      <c r="X139" s="126">
        <v>1.1770418893787762</v>
      </c>
      <c r="Y139" s="179">
        <v>-215730.95076291406</v>
      </c>
      <c r="Z139" s="214"/>
      <c r="AA139" s="180">
        <v>0</v>
      </c>
      <c r="AB139" s="179">
        <v>-215730.95076291406</v>
      </c>
      <c r="AC139" s="96">
        <f t="shared" si="3"/>
        <v>25</v>
      </c>
      <c r="AD139" s="124" t="s">
        <v>67</v>
      </c>
      <c r="AE139" s="49"/>
      <c r="AF139" s="66">
        <f t="shared" si="4"/>
        <v>0</v>
      </c>
      <c r="AG139" s="66">
        <f t="shared" si="5"/>
        <v>5061.0481048979636</v>
      </c>
      <c r="AH139" s="55"/>
      <c r="AI139" s="31"/>
      <c r="AJ139" s="31"/>
      <c r="AK139" s="31"/>
      <c r="AL139" s="31"/>
      <c r="AM139" s="31"/>
      <c r="AN139" s="31"/>
      <c r="AO139" s="31"/>
      <c r="AP139" s="54"/>
      <c r="AQ139" s="54"/>
      <c r="AR139" s="54"/>
      <c r="AS139" s="249"/>
      <c r="AT139" s="54"/>
      <c r="AU139" s="54"/>
      <c r="AV139" s="54"/>
      <c r="AW139" s="54"/>
      <c r="AX139" s="54"/>
      <c r="AY139" s="54"/>
      <c r="AZ139" s="54"/>
      <c r="BA139" s="54"/>
      <c r="BB139" s="54"/>
      <c r="BC139" s="54"/>
      <c r="BD139" s="54"/>
      <c r="BE139" s="54"/>
      <c r="BF139" s="54"/>
      <c r="BG139" s="54"/>
      <c r="BH139" s="54"/>
    </row>
    <row r="140" spans="1:60" s="235" customFormat="1" ht="15.75" x14ac:dyDescent="0.2">
      <c r="A140" s="124">
        <v>2019</v>
      </c>
      <c r="B140" s="124" t="s">
        <v>154</v>
      </c>
      <c r="C140" s="124">
        <v>873</v>
      </c>
      <c r="D140" s="124" t="s">
        <v>22</v>
      </c>
      <c r="E140" s="125">
        <v>42691</v>
      </c>
      <c r="F140" s="125">
        <v>43461</v>
      </c>
      <c r="G140" s="243">
        <v>43465</v>
      </c>
      <c r="H140" s="124" t="s">
        <v>78</v>
      </c>
      <c r="I140" s="124" t="s">
        <v>80</v>
      </c>
      <c r="J140" s="124" t="s">
        <v>23</v>
      </c>
      <c r="K140" s="180">
        <v>26548672.566371702</v>
      </c>
      <c r="L140" s="124" t="s">
        <v>78</v>
      </c>
      <c r="M140" s="124" t="s">
        <v>79</v>
      </c>
      <c r="N140" s="124" t="s">
        <v>91</v>
      </c>
      <c r="O140" s="179">
        <v>-30000000</v>
      </c>
      <c r="P140" s="124">
        <v>1.0626</v>
      </c>
      <c r="Q140" s="124" t="s">
        <v>27</v>
      </c>
      <c r="R140" s="126">
        <v>1.1299999999999999</v>
      </c>
      <c r="S140" s="126"/>
      <c r="T140" s="180"/>
      <c r="U140" s="180">
        <v>0</v>
      </c>
      <c r="V140" s="124"/>
      <c r="W140" s="126">
        <v>1.1412</v>
      </c>
      <c r="X140" s="126">
        <v>1.1770418893787762</v>
      </c>
      <c r="Y140" s="180">
        <v>1660894.2329592335</v>
      </c>
      <c r="Z140" s="214">
        <v>1202409.0906596605</v>
      </c>
      <c r="AA140" s="180">
        <v>1061049.5083397217</v>
      </c>
      <c r="AB140" s="180">
        <v>599844.72461951175</v>
      </c>
      <c r="AC140" s="96">
        <f t="shared" si="3"/>
        <v>25</v>
      </c>
      <c r="AD140" s="124" t="s">
        <v>25</v>
      </c>
      <c r="AE140" s="49"/>
      <c r="AF140" s="66">
        <f t="shared" si="4"/>
        <v>-5181.9900068328079</v>
      </c>
      <c r="AG140" s="66">
        <f t="shared" si="5"/>
        <v>0</v>
      </c>
      <c r="AH140" s="55"/>
      <c r="AI140" s="31"/>
      <c r="AJ140" s="31"/>
      <c r="AK140" s="31"/>
      <c r="AL140" s="31"/>
      <c r="AM140" s="31"/>
      <c r="AN140" s="31"/>
      <c r="AO140" s="31"/>
      <c r="AP140" s="54"/>
      <c r="AQ140" s="54"/>
      <c r="AR140" s="54"/>
      <c r="AS140" s="249"/>
      <c r="AT140" s="54"/>
      <c r="AU140" s="54"/>
      <c r="AV140" s="54"/>
      <c r="AW140" s="54"/>
      <c r="AX140" s="54"/>
      <c r="AY140" s="54"/>
      <c r="AZ140" s="54"/>
      <c r="BA140" s="54"/>
      <c r="BB140" s="54"/>
      <c r="BC140" s="54"/>
      <c r="BD140" s="54"/>
      <c r="BE140" s="54"/>
      <c r="BF140" s="54"/>
      <c r="BG140" s="54"/>
      <c r="BH140" s="54"/>
    </row>
    <row r="141" spans="1:60" s="235" customFormat="1" ht="15.75" x14ac:dyDescent="0.2">
      <c r="A141" s="124">
        <v>2019</v>
      </c>
      <c r="B141" s="124" t="s">
        <v>154</v>
      </c>
      <c r="C141" s="124">
        <v>874</v>
      </c>
      <c r="D141" s="124" t="s">
        <v>22</v>
      </c>
      <c r="E141" s="125">
        <v>42691</v>
      </c>
      <c r="F141" s="125">
        <v>43461</v>
      </c>
      <c r="G141" s="243">
        <v>43465</v>
      </c>
      <c r="H141" s="124" t="s">
        <v>82</v>
      </c>
      <c r="I141" s="124" t="s">
        <v>79</v>
      </c>
      <c r="J141" s="124" t="s">
        <v>23</v>
      </c>
      <c r="K141" s="180">
        <v>29069767.441860501</v>
      </c>
      <c r="L141" s="124" t="s">
        <v>82</v>
      </c>
      <c r="M141" s="124" t="s">
        <v>80</v>
      </c>
      <c r="N141" s="124" t="s">
        <v>91</v>
      </c>
      <c r="O141" s="179">
        <v>-30000000</v>
      </c>
      <c r="P141" s="124">
        <v>1.0626</v>
      </c>
      <c r="Q141" s="124" t="s">
        <v>27</v>
      </c>
      <c r="R141" s="126">
        <v>1.032</v>
      </c>
      <c r="S141" s="126"/>
      <c r="T141" s="180"/>
      <c r="U141" s="180">
        <v>0</v>
      </c>
      <c r="V141" s="124"/>
      <c r="W141" s="126">
        <v>1.1412</v>
      </c>
      <c r="X141" s="126">
        <v>1.1770418893787762</v>
      </c>
      <c r="Y141" s="179">
        <v>-185191.96437866113</v>
      </c>
      <c r="Z141" s="214"/>
      <c r="AA141" s="180">
        <v>0</v>
      </c>
      <c r="AB141" s="179">
        <v>-185191.96437866113</v>
      </c>
      <c r="AC141" s="96">
        <f t="shared" si="3"/>
        <v>25</v>
      </c>
      <c r="AD141" s="124" t="s">
        <v>25</v>
      </c>
      <c r="AE141" s="49"/>
      <c r="AF141" s="66">
        <f t="shared" si="4"/>
        <v>0</v>
      </c>
      <c r="AG141" s="66">
        <f t="shared" si="5"/>
        <v>4344.6034843233901</v>
      </c>
      <c r="AH141" s="55"/>
      <c r="AI141" s="31"/>
      <c r="AJ141" s="31"/>
      <c r="AK141" s="31"/>
      <c r="AL141" s="31"/>
      <c r="AM141" s="31"/>
      <c r="AN141" s="31"/>
      <c r="AO141" s="31"/>
      <c r="AP141" s="54"/>
      <c r="AQ141" s="54"/>
      <c r="AR141" s="54"/>
      <c r="AS141" s="249"/>
      <c r="AT141" s="54"/>
      <c r="AU141" s="54"/>
      <c r="AV141" s="54"/>
      <c r="AW141" s="54"/>
      <c r="AX141" s="54"/>
      <c r="AY141" s="54"/>
      <c r="AZ141" s="54"/>
      <c r="BA141" s="54"/>
      <c r="BB141" s="54"/>
      <c r="BC141" s="54"/>
      <c r="BD141" s="54"/>
      <c r="BE141" s="54"/>
      <c r="BF141" s="54"/>
      <c r="BG141" s="54"/>
      <c r="BH141" s="54"/>
    </row>
    <row r="142" spans="1:60" s="235" customFormat="1" ht="15.75" x14ac:dyDescent="0.2">
      <c r="A142" s="124">
        <v>2019</v>
      </c>
      <c r="B142" s="124" t="s">
        <v>154</v>
      </c>
      <c r="C142" s="124">
        <v>875</v>
      </c>
      <c r="D142" s="124" t="s">
        <v>22</v>
      </c>
      <c r="E142" s="125">
        <v>42691</v>
      </c>
      <c r="F142" s="125">
        <v>43461</v>
      </c>
      <c r="G142" s="243">
        <v>43465</v>
      </c>
      <c r="H142" s="124" t="s">
        <v>82</v>
      </c>
      <c r="I142" s="124" t="s">
        <v>79</v>
      </c>
      <c r="J142" s="124" t="s">
        <v>23</v>
      </c>
      <c r="K142" s="180">
        <v>26548672.566371702</v>
      </c>
      <c r="L142" s="124" t="s">
        <v>82</v>
      </c>
      <c r="M142" s="124" t="s">
        <v>80</v>
      </c>
      <c r="N142" s="124" t="s">
        <v>91</v>
      </c>
      <c r="O142" s="179">
        <v>-30000000</v>
      </c>
      <c r="P142" s="124">
        <v>1.0626</v>
      </c>
      <c r="Q142" s="124" t="s">
        <v>27</v>
      </c>
      <c r="R142" s="126">
        <v>1.1299999999999999</v>
      </c>
      <c r="S142" s="126">
        <v>1.032</v>
      </c>
      <c r="T142" s="180"/>
      <c r="U142" s="180">
        <v>0</v>
      </c>
      <c r="V142" s="124"/>
      <c r="W142" s="126">
        <v>1.1412</v>
      </c>
      <c r="X142" s="126">
        <v>1.1770418893787762</v>
      </c>
      <c r="Y142" s="179">
        <v>-273293.17792091175</v>
      </c>
      <c r="Z142" s="214"/>
      <c r="AA142" s="180">
        <v>0</v>
      </c>
      <c r="AB142" s="179">
        <v>-273293.17792091175</v>
      </c>
      <c r="AC142" s="96">
        <f t="shared" si="3"/>
        <v>25</v>
      </c>
      <c r="AD142" s="124" t="s">
        <v>67</v>
      </c>
      <c r="AE142" s="49"/>
      <c r="AF142" s="66">
        <f t="shared" si="4"/>
        <v>0</v>
      </c>
      <c r="AG142" s="66">
        <f t="shared" si="5"/>
        <v>6411.4579540245895</v>
      </c>
      <c r="AH142" s="55"/>
      <c r="AI142" s="31"/>
      <c r="AJ142" s="31"/>
      <c r="AK142" s="31"/>
      <c r="AL142" s="31"/>
      <c r="AM142" s="31"/>
      <c r="AN142" s="31"/>
      <c r="AO142" s="31"/>
      <c r="AP142" s="54"/>
      <c r="AQ142" s="54"/>
      <c r="AR142" s="54"/>
      <c r="AS142" s="249"/>
      <c r="AT142" s="54"/>
      <c r="AU142" s="54"/>
      <c r="AV142" s="54"/>
      <c r="AW142" s="54"/>
      <c r="AX142" s="54"/>
      <c r="AY142" s="54"/>
      <c r="AZ142" s="54"/>
      <c r="BA142" s="54"/>
      <c r="BB142" s="54"/>
      <c r="BC142" s="54"/>
      <c r="BD142" s="54"/>
      <c r="BE142" s="54"/>
      <c r="BF142" s="54"/>
      <c r="BG142" s="54"/>
      <c r="BH142" s="54"/>
    </row>
    <row r="143" spans="1:60" s="235" customFormat="1" ht="15.75" x14ac:dyDescent="0.2">
      <c r="A143" s="124">
        <v>2019</v>
      </c>
      <c r="B143" s="124" t="s">
        <v>155</v>
      </c>
      <c r="C143" s="124">
        <v>855</v>
      </c>
      <c r="D143" s="124" t="s">
        <v>66</v>
      </c>
      <c r="E143" s="125">
        <v>42688</v>
      </c>
      <c r="F143" s="125">
        <v>43494</v>
      </c>
      <c r="G143" s="243">
        <v>43496</v>
      </c>
      <c r="H143" s="124" t="s">
        <v>78</v>
      </c>
      <c r="I143" s="124" t="s">
        <v>80</v>
      </c>
      <c r="J143" s="124" t="s">
        <v>23</v>
      </c>
      <c r="K143" s="180">
        <v>26315789.473684199</v>
      </c>
      <c r="L143" s="124" t="s">
        <v>78</v>
      </c>
      <c r="M143" s="124" t="s">
        <v>79</v>
      </c>
      <c r="N143" s="124" t="s">
        <v>91</v>
      </c>
      <c r="O143" s="179">
        <v>-30000000</v>
      </c>
      <c r="P143" s="124">
        <v>1.0737000000000001</v>
      </c>
      <c r="Q143" s="124" t="s">
        <v>27</v>
      </c>
      <c r="R143" s="126">
        <v>1.1399999999999999</v>
      </c>
      <c r="S143" s="126"/>
      <c r="T143" s="180"/>
      <c r="U143" s="180">
        <v>0</v>
      </c>
      <c r="V143" s="124"/>
      <c r="W143" s="126">
        <v>1.1412</v>
      </c>
      <c r="X143" s="126">
        <v>1.1792635815884862</v>
      </c>
      <c r="Y143" s="180">
        <v>1560952.1040347517</v>
      </c>
      <c r="Z143" s="214">
        <v>1027156.9357278437</v>
      </c>
      <c r="AA143" s="180">
        <v>876184.2247969918</v>
      </c>
      <c r="AB143" s="180">
        <v>684767.87923775986</v>
      </c>
      <c r="AC143" s="96">
        <f t="shared" si="3"/>
        <v>25</v>
      </c>
      <c r="AD143" s="124" t="s">
        <v>25</v>
      </c>
      <c r="AE143" s="49"/>
      <c r="AF143" s="66">
        <f t="shared" si="4"/>
        <v>-11707.140780260637</v>
      </c>
      <c r="AG143" s="66">
        <f t="shared" si="5"/>
        <v>0</v>
      </c>
      <c r="AH143" s="55"/>
      <c r="AI143" s="31"/>
      <c r="AJ143" s="31"/>
      <c r="AK143" s="31"/>
      <c r="AL143" s="31"/>
      <c r="AM143" s="31"/>
      <c r="AN143" s="31"/>
      <c r="AO143" s="31"/>
      <c r="AP143" s="54"/>
      <c r="AQ143" s="54"/>
      <c r="AR143" s="54"/>
      <c r="AS143" s="249"/>
      <c r="AT143" s="54"/>
      <c r="AU143" s="54"/>
      <c r="AV143" s="54"/>
      <c r="AW143" s="54"/>
      <c r="AX143" s="54"/>
      <c r="AY143" s="54"/>
      <c r="AZ143" s="54"/>
      <c r="BA143" s="54"/>
      <c r="BB143" s="54"/>
      <c r="BC143" s="54"/>
      <c r="BD143" s="54"/>
      <c r="BE143" s="54"/>
      <c r="BF143" s="54"/>
      <c r="BG143" s="54"/>
      <c r="BH143" s="54"/>
    </row>
    <row r="144" spans="1:60" s="235" customFormat="1" ht="15.75" x14ac:dyDescent="0.2">
      <c r="A144" s="124">
        <v>2019</v>
      </c>
      <c r="B144" s="124" t="s">
        <v>155</v>
      </c>
      <c r="C144" s="124">
        <v>856</v>
      </c>
      <c r="D144" s="124" t="s">
        <v>66</v>
      </c>
      <c r="E144" s="125">
        <v>42688</v>
      </c>
      <c r="F144" s="125">
        <v>43494</v>
      </c>
      <c r="G144" s="243">
        <v>43496</v>
      </c>
      <c r="H144" s="124" t="s">
        <v>82</v>
      </c>
      <c r="I144" s="124" t="s">
        <v>79</v>
      </c>
      <c r="J144" s="124" t="s">
        <v>23</v>
      </c>
      <c r="K144" s="180">
        <v>28804608.737397999</v>
      </c>
      <c r="L144" s="124" t="s">
        <v>82</v>
      </c>
      <c r="M144" s="124" t="s">
        <v>80</v>
      </c>
      <c r="N144" s="124" t="s">
        <v>91</v>
      </c>
      <c r="O144" s="179">
        <v>-30000000</v>
      </c>
      <c r="P144" s="124">
        <v>1.0737000000000001</v>
      </c>
      <c r="Q144" s="124" t="s">
        <v>27</v>
      </c>
      <c r="R144" s="126">
        <v>1.0415000000000001</v>
      </c>
      <c r="S144" s="126"/>
      <c r="T144" s="180"/>
      <c r="U144" s="180">
        <v>0</v>
      </c>
      <c r="V144" s="124"/>
      <c r="W144" s="126">
        <v>1.1412</v>
      </c>
      <c r="X144" s="126">
        <v>1.1792635815884862</v>
      </c>
      <c r="Y144" s="179">
        <v>-222128.65360531368</v>
      </c>
      <c r="Z144" s="214"/>
      <c r="AA144" s="180">
        <v>0</v>
      </c>
      <c r="AB144" s="179">
        <v>-222128.65360531368</v>
      </c>
      <c r="AC144" s="96">
        <f t="shared" si="3"/>
        <v>25</v>
      </c>
      <c r="AD144" s="124" t="s">
        <v>25</v>
      </c>
      <c r="AE144" s="49"/>
      <c r="AF144" s="66">
        <f t="shared" si="4"/>
        <v>0</v>
      </c>
      <c r="AG144" s="66">
        <f t="shared" si="5"/>
        <v>5211.1382135806598</v>
      </c>
      <c r="AH144" s="55"/>
      <c r="AI144" s="31"/>
      <c r="AJ144" s="31"/>
      <c r="AK144" s="31"/>
      <c r="AL144" s="31"/>
      <c r="AM144" s="31"/>
      <c r="AN144" s="31"/>
      <c r="AO144" s="31"/>
      <c r="AP144" s="54"/>
      <c r="AQ144" s="54"/>
      <c r="AR144" s="54"/>
      <c r="AS144" s="249"/>
      <c r="AT144" s="54"/>
      <c r="AU144" s="54"/>
      <c r="AV144" s="54"/>
      <c r="AW144" s="54"/>
      <c r="AX144" s="54"/>
      <c r="AY144" s="54"/>
      <c r="AZ144" s="54"/>
      <c r="BA144" s="54"/>
      <c r="BB144" s="54"/>
      <c r="BC144" s="54"/>
      <c r="BD144" s="54"/>
      <c r="BE144" s="54"/>
      <c r="BF144" s="54"/>
      <c r="BG144" s="54"/>
      <c r="BH144" s="54"/>
    </row>
    <row r="145" spans="1:60" s="235" customFormat="1" ht="15.75" x14ac:dyDescent="0.2">
      <c r="A145" s="124">
        <v>2019</v>
      </c>
      <c r="B145" s="124" t="s">
        <v>155</v>
      </c>
      <c r="C145" s="124">
        <v>857</v>
      </c>
      <c r="D145" s="124" t="s">
        <v>66</v>
      </c>
      <c r="E145" s="125">
        <v>42688</v>
      </c>
      <c r="F145" s="125">
        <v>43494</v>
      </c>
      <c r="G145" s="243">
        <v>43496</v>
      </c>
      <c r="H145" s="124" t="s">
        <v>82</v>
      </c>
      <c r="I145" s="124" t="s">
        <v>79</v>
      </c>
      <c r="J145" s="124" t="s">
        <v>23</v>
      </c>
      <c r="K145" s="180">
        <v>26315789.473684199</v>
      </c>
      <c r="L145" s="124" t="s">
        <v>82</v>
      </c>
      <c r="M145" s="124" t="s">
        <v>80</v>
      </c>
      <c r="N145" s="124" t="s">
        <v>91</v>
      </c>
      <c r="O145" s="179">
        <v>-30000000</v>
      </c>
      <c r="P145" s="124">
        <v>1.0737000000000001</v>
      </c>
      <c r="Q145" s="124" t="s">
        <v>27</v>
      </c>
      <c r="R145" s="126">
        <v>1.1399999999999999</v>
      </c>
      <c r="S145" s="126">
        <v>1.0415000000000001</v>
      </c>
      <c r="T145" s="180"/>
      <c r="U145" s="180">
        <v>0</v>
      </c>
      <c r="V145" s="124"/>
      <c r="W145" s="126">
        <v>1.1412</v>
      </c>
      <c r="X145" s="126">
        <v>1.1792635815884862</v>
      </c>
      <c r="Y145" s="179">
        <v>-311666.51470159431</v>
      </c>
      <c r="Z145" s="214"/>
      <c r="AA145" s="180">
        <v>0</v>
      </c>
      <c r="AB145" s="179">
        <v>-311666.51470159431</v>
      </c>
      <c r="AC145" s="96">
        <f t="shared" ref="AC145:AC208" si="6">VLOOKUP(G145,$AK$17:$AP$21,6,TRUE)+1</f>
        <v>25</v>
      </c>
      <c r="AD145" s="124" t="s">
        <v>67</v>
      </c>
      <c r="AE145" s="49"/>
      <c r="AF145" s="66">
        <f t="shared" ref="AF145:AF208" si="7">-IF($Y145&gt;0,$Y145*(1-VLOOKUP($D145,$AI$27:$AN$39,6,FALSE))*VLOOKUP($D145,$AI$27:$AN$39,IF(($G145-$B$2)/365&lt;1,4,5),FALSE),0)</f>
        <v>0</v>
      </c>
      <c r="AG145" s="66">
        <f t="shared" ref="AG145:AG208" si="8">-IF($Y145&lt;0,$Y145*(1-VLOOKUP($AC145,$AI$18:$AN$21,6,FALSE))*VLOOKUP($AC145,$AI$18:$AN$21,5,FALSE),0)</f>
        <v>7311.6964348994024</v>
      </c>
      <c r="AH145" s="55"/>
      <c r="AI145" s="31"/>
      <c r="AJ145" s="31"/>
      <c r="AK145" s="31"/>
      <c r="AL145" s="31"/>
      <c r="AM145" s="31"/>
      <c r="AN145" s="31"/>
      <c r="AO145" s="31"/>
      <c r="AP145" s="54"/>
      <c r="AQ145" s="54"/>
      <c r="AR145" s="54"/>
      <c r="AS145" s="249"/>
      <c r="AT145" s="54"/>
      <c r="AU145" s="54"/>
      <c r="AV145" s="54"/>
      <c r="AW145" s="54"/>
      <c r="AX145" s="54"/>
      <c r="AY145" s="54"/>
      <c r="AZ145" s="54"/>
      <c r="BA145" s="54"/>
      <c r="BB145" s="54"/>
      <c r="BC145" s="54"/>
      <c r="BD145" s="54"/>
      <c r="BE145" s="54"/>
      <c r="BF145" s="54"/>
      <c r="BG145" s="54"/>
      <c r="BH145" s="54"/>
    </row>
    <row r="146" spans="1:60" s="235" customFormat="1" ht="15.75" x14ac:dyDescent="0.2">
      <c r="A146" s="124">
        <v>2019</v>
      </c>
      <c r="B146" s="124" t="s">
        <v>156</v>
      </c>
      <c r="C146" s="124">
        <v>864</v>
      </c>
      <c r="D146" s="124" t="s">
        <v>66</v>
      </c>
      <c r="E146" s="125">
        <v>42690</v>
      </c>
      <c r="F146" s="125">
        <v>43494</v>
      </c>
      <c r="G146" s="243">
        <v>43496</v>
      </c>
      <c r="H146" s="124" t="s">
        <v>78</v>
      </c>
      <c r="I146" s="124" t="s">
        <v>80</v>
      </c>
      <c r="J146" s="124" t="s">
        <v>23</v>
      </c>
      <c r="K146" s="180">
        <v>22026431.7180617</v>
      </c>
      <c r="L146" s="124" t="s">
        <v>78</v>
      </c>
      <c r="M146" s="124" t="s">
        <v>79</v>
      </c>
      <c r="N146" s="124" t="s">
        <v>91</v>
      </c>
      <c r="O146" s="179">
        <v>-25000000</v>
      </c>
      <c r="P146" s="124">
        <v>1.0690999999999999</v>
      </c>
      <c r="Q146" s="124" t="s">
        <v>27</v>
      </c>
      <c r="R146" s="126">
        <v>1.135</v>
      </c>
      <c r="S146" s="126"/>
      <c r="T146" s="180"/>
      <c r="U146" s="180">
        <v>0</v>
      </c>
      <c r="V146" s="124"/>
      <c r="W146" s="126">
        <v>1.1412</v>
      </c>
      <c r="X146" s="126">
        <v>1.1792635815884862</v>
      </c>
      <c r="Y146" s="180">
        <v>1367971.4868869332</v>
      </c>
      <c r="Z146" s="214">
        <v>938795.28416645993</v>
      </c>
      <c r="AA146" s="180">
        <v>826760.67732232064</v>
      </c>
      <c r="AB146" s="180">
        <v>541210.80956461257</v>
      </c>
      <c r="AC146" s="96">
        <f t="shared" si="6"/>
        <v>25</v>
      </c>
      <c r="AD146" s="124" t="s">
        <v>25</v>
      </c>
      <c r="AE146" s="49"/>
      <c r="AF146" s="66">
        <f t="shared" si="7"/>
        <v>-10259.786151651999</v>
      </c>
      <c r="AG146" s="66">
        <f t="shared" si="8"/>
        <v>0</v>
      </c>
      <c r="AH146" s="55"/>
      <c r="AI146" s="31"/>
      <c r="AJ146" s="31"/>
      <c r="AK146" s="31"/>
      <c r="AL146" s="31"/>
      <c r="AM146" s="31"/>
      <c r="AN146" s="31"/>
      <c r="AO146" s="31"/>
      <c r="AP146" s="54"/>
      <c r="AQ146" s="54"/>
      <c r="AR146" s="54"/>
      <c r="AS146" s="249"/>
      <c r="AT146" s="54"/>
      <c r="AU146" s="54"/>
      <c r="AV146" s="54"/>
      <c r="AW146" s="54"/>
      <c r="AX146" s="54"/>
      <c r="AY146" s="54"/>
      <c r="AZ146" s="54"/>
      <c r="BA146" s="54"/>
      <c r="BB146" s="54"/>
      <c r="BC146" s="54"/>
      <c r="BD146" s="54"/>
      <c r="BE146" s="54"/>
      <c r="BF146" s="54"/>
      <c r="BG146" s="54"/>
      <c r="BH146" s="54"/>
    </row>
    <row r="147" spans="1:60" s="235" customFormat="1" ht="15.75" x14ac:dyDescent="0.2">
      <c r="A147" s="124">
        <v>2019</v>
      </c>
      <c r="B147" s="124" t="s">
        <v>156</v>
      </c>
      <c r="C147" s="124">
        <v>865</v>
      </c>
      <c r="D147" s="124" t="s">
        <v>66</v>
      </c>
      <c r="E147" s="125">
        <v>42690</v>
      </c>
      <c r="F147" s="125">
        <v>43494</v>
      </c>
      <c r="G147" s="243">
        <v>43496</v>
      </c>
      <c r="H147" s="124" t="s">
        <v>82</v>
      </c>
      <c r="I147" s="124" t="s">
        <v>79</v>
      </c>
      <c r="J147" s="124" t="s">
        <v>23</v>
      </c>
      <c r="K147" s="180">
        <v>24038461.538461499</v>
      </c>
      <c r="L147" s="124" t="s">
        <v>82</v>
      </c>
      <c r="M147" s="124" t="s">
        <v>80</v>
      </c>
      <c r="N147" s="124" t="s">
        <v>91</v>
      </c>
      <c r="O147" s="179">
        <v>-25000000</v>
      </c>
      <c r="P147" s="124">
        <v>1.0690999999999999</v>
      </c>
      <c r="Q147" s="124" t="s">
        <v>27</v>
      </c>
      <c r="R147" s="126">
        <v>1.04</v>
      </c>
      <c r="S147" s="126"/>
      <c r="T147" s="180"/>
      <c r="U147" s="180">
        <v>0</v>
      </c>
      <c r="V147" s="124"/>
      <c r="W147" s="126">
        <v>1.1412</v>
      </c>
      <c r="X147" s="126">
        <v>1.1792635815884862</v>
      </c>
      <c r="Y147" s="179">
        <v>-181803.94251988261</v>
      </c>
      <c r="Z147" s="214"/>
      <c r="AA147" s="180">
        <v>0</v>
      </c>
      <c r="AB147" s="179">
        <v>-181803.94251988261</v>
      </c>
      <c r="AC147" s="96">
        <f t="shared" si="6"/>
        <v>25</v>
      </c>
      <c r="AD147" s="124" t="s">
        <v>25</v>
      </c>
      <c r="AE147" s="49"/>
      <c r="AF147" s="66">
        <f t="shared" si="7"/>
        <v>0</v>
      </c>
      <c r="AG147" s="66">
        <f t="shared" si="8"/>
        <v>4265.1204915164462</v>
      </c>
      <c r="AH147" s="55"/>
      <c r="AI147" s="31"/>
      <c r="AJ147" s="31"/>
      <c r="AK147" s="31"/>
      <c r="AL147" s="31"/>
      <c r="AM147" s="31"/>
      <c r="AN147" s="31"/>
      <c r="AO147" s="31"/>
      <c r="AP147" s="54"/>
      <c r="AQ147" s="54"/>
      <c r="AR147" s="54"/>
      <c r="AS147" s="249"/>
      <c r="AT147" s="54"/>
      <c r="AU147" s="54"/>
      <c r="AV147" s="54"/>
      <c r="AW147" s="54"/>
      <c r="AX147" s="54"/>
      <c r="AY147" s="54"/>
      <c r="AZ147" s="54"/>
      <c r="BA147" s="54"/>
      <c r="BB147" s="54"/>
      <c r="BC147" s="54"/>
      <c r="BD147" s="54"/>
      <c r="BE147" s="54"/>
      <c r="BF147" s="54"/>
      <c r="BG147" s="54"/>
      <c r="BH147" s="54"/>
    </row>
    <row r="148" spans="1:60" s="235" customFormat="1" ht="15.75" x14ac:dyDescent="0.2">
      <c r="A148" s="124">
        <v>2019</v>
      </c>
      <c r="B148" s="124" t="s">
        <v>156</v>
      </c>
      <c r="C148" s="124">
        <v>866</v>
      </c>
      <c r="D148" s="124" t="s">
        <v>66</v>
      </c>
      <c r="E148" s="125">
        <v>42690</v>
      </c>
      <c r="F148" s="125">
        <v>43494</v>
      </c>
      <c r="G148" s="243">
        <v>43496</v>
      </c>
      <c r="H148" s="124" t="s">
        <v>82</v>
      </c>
      <c r="I148" s="124" t="s">
        <v>79</v>
      </c>
      <c r="J148" s="124" t="s">
        <v>23</v>
      </c>
      <c r="K148" s="180">
        <v>22026431.7180617</v>
      </c>
      <c r="L148" s="124" t="s">
        <v>82</v>
      </c>
      <c r="M148" s="124" t="s">
        <v>80</v>
      </c>
      <c r="N148" s="124" t="s">
        <v>91</v>
      </c>
      <c r="O148" s="179">
        <v>-25000000</v>
      </c>
      <c r="P148" s="124">
        <v>1.0690999999999999</v>
      </c>
      <c r="Q148" s="124" t="s">
        <v>27</v>
      </c>
      <c r="R148" s="126">
        <v>1.135</v>
      </c>
      <c r="S148" s="126">
        <v>1.04</v>
      </c>
      <c r="T148" s="180"/>
      <c r="U148" s="180">
        <v>0</v>
      </c>
      <c r="V148" s="124"/>
      <c r="W148" s="126">
        <v>1.1412</v>
      </c>
      <c r="X148" s="126">
        <v>1.1792635815884862</v>
      </c>
      <c r="Y148" s="179">
        <v>-247372.26020059062</v>
      </c>
      <c r="Z148" s="214"/>
      <c r="AA148" s="180">
        <v>0</v>
      </c>
      <c r="AB148" s="179">
        <v>-247372.26020059062</v>
      </c>
      <c r="AC148" s="96">
        <f t="shared" si="6"/>
        <v>25</v>
      </c>
      <c r="AD148" s="124" t="s">
        <v>67</v>
      </c>
      <c r="AE148" s="49"/>
      <c r="AF148" s="66">
        <f t="shared" si="7"/>
        <v>0</v>
      </c>
      <c r="AG148" s="66">
        <f t="shared" si="8"/>
        <v>5803.3532243058562</v>
      </c>
      <c r="AH148" s="59"/>
      <c r="AI148" s="31"/>
      <c r="AJ148" s="31"/>
      <c r="AK148" s="31"/>
      <c r="AL148" s="31"/>
      <c r="AM148" s="31"/>
      <c r="AN148" s="31"/>
      <c r="AO148" s="31"/>
      <c r="AP148" s="54"/>
      <c r="AQ148" s="59"/>
      <c r="AR148" s="59"/>
      <c r="AS148" s="249"/>
      <c r="AT148" s="59"/>
      <c r="AU148" s="59"/>
      <c r="AV148" s="59"/>
      <c r="AW148" s="59"/>
      <c r="AX148" s="59"/>
      <c r="AY148" s="59"/>
      <c r="AZ148" s="59"/>
      <c r="BA148" s="59"/>
      <c r="BB148" s="59"/>
      <c r="BC148" s="59"/>
      <c r="BD148" s="59"/>
      <c r="BE148" s="59"/>
      <c r="BF148" s="59"/>
      <c r="BG148" s="59"/>
      <c r="BH148" s="59"/>
    </row>
    <row r="149" spans="1:60" s="235" customFormat="1" ht="15.75" x14ac:dyDescent="0.2">
      <c r="A149" s="124">
        <v>2019</v>
      </c>
      <c r="B149" s="124" t="s">
        <v>157</v>
      </c>
      <c r="C149" s="124">
        <v>876</v>
      </c>
      <c r="D149" s="124" t="s">
        <v>66</v>
      </c>
      <c r="E149" s="125">
        <v>42692</v>
      </c>
      <c r="F149" s="125">
        <v>43494</v>
      </c>
      <c r="G149" s="243">
        <v>43496</v>
      </c>
      <c r="H149" s="124" t="s">
        <v>78</v>
      </c>
      <c r="I149" s="124" t="s">
        <v>80</v>
      </c>
      <c r="J149" s="124" t="s">
        <v>23</v>
      </c>
      <c r="K149" s="180">
        <v>22222222.222222202</v>
      </c>
      <c r="L149" s="124" t="s">
        <v>78</v>
      </c>
      <c r="M149" s="124" t="s">
        <v>79</v>
      </c>
      <c r="N149" s="124" t="s">
        <v>91</v>
      </c>
      <c r="O149" s="179">
        <v>-25000000</v>
      </c>
      <c r="P149" s="124">
        <v>1.0588</v>
      </c>
      <c r="Q149" s="124" t="s">
        <v>27</v>
      </c>
      <c r="R149" s="126">
        <v>1.125</v>
      </c>
      <c r="S149" s="126"/>
      <c r="T149" s="180"/>
      <c r="U149" s="180">
        <v>0</v>
      </c>
      <c r="V149" s="124"/>
      <c r="W149" s="126">
        <v>1.1412</v>
      </c>
      <c r="X149" s="126">
        <v>1.1792635815884862</v>
      </c>
      <c r="Y149" s="180">
        <v>1510946.6406177639</v>
      </c>
      <c r="Z149" s="214">
        <v>1105842.2180711962</v>
      </c>
      <c r="AA149" s="180">
        <v>1022551.1814828701</v>
      </c>
      <c r="AB149" s="180">
        <v>488395.45913489372</v>
      </c>
      <c r="AC149" s="96">
        <f t="shared" si="6"/>
        <v>25</v>
      </c>
      <c r="AD149" s="124" t="s">
        <v>25</v>
      </c>
      <c r="AE149" s="49"/>
      <c r="AF149" s="66">
        <f t="shared" si="7"/>
        <v>-11332.09980463323</v>
      </c>
      <c r="AG149" s="66">
        <f t="shared" si="8"/>
        <v>0</v>
      </c>
      <c r="AH149" s="59"/>
      <c r="AI149" s="31"/>
      <c r="AJ149" s="31"/>
      <c r="AK149" s="31"/>
      <c r="AL149" s="31"/>
      <c r="AM149" s="31"/>
      <c r="AN149" s="31"/>
      <c r="AO149" s="31"/>
      <c r="AP149" s="59"/>
      <c r="AQ149" s="59"/>
      <c r="AR149" s="59"/>
      <c r="AS149" s="249"/>
      <c r="AT149" s="59"/>
      <c r="AU149" s="59"/>
      <c r="AV149" s="59"/>
      <c r="AW149" s="59"/>
      <c r="AX149" s="59"/>
      <c r="AY149" s="59"/>
      <c r="AZ149" s="59"/>
      <c r="BA149" s="59"/>
      <c r="BB149" s="59"/>
      <c r="BC149" s="59"/>
      <c r="BD149" s="59"/>
      <c r="BE149" s="59"/>
      <c r="BF149" s="59"/>
      <c r="BG149" s="59"/>
      <c r="BH149" s="59"/>
    </row>
    <row r="150" spans="1:60" s="235" customFormat="1" ht="15.75" x14ac:dyDescent="0.2">
      <c r="A150" s="124">
        <v>2019</v>
      </c>
      <c r="B150" s="124" t="s">
        <v>157</v>
      </c>
      <c r="C150" s="124">
        <v>877</v>
      </c>
      <c r="D150" s="124" t="s">
        <v>66</v>
      </c>
      <c r="E150" s="125">
        <v>42692</v>
      </c>
      <c r="F150" s="125">
        <v>43494</v>
      </c>
      <c r="G150" s="243">
        <v>43496</v>
      </c>
      <c r="H150" s="124" t="s">
        <v>82</v>
      </c>
      <c r="I150" s="124" t="s">
        <v>79</v>
      </c>
      <c r="J150" s="124" t="s">
        <v>23</v>
      </c>
      <c r="K150" s="180">
        <v>24038461.538461499</v>
      </c>
      <c r="L150" s="124" t="s">
        <v>82</v>
      </c>
      <c r="M150" s="124" t="s">
        <v>80</v>
      </c>
      <c r="N150" s="124" t="s">
        <v>91</v>
      </c>
      <c r="O150" s="179">
        <v>-25000000</v>
      </c>
      <c r="P150" s="124">
        <v>1.0588</v>
      </c>
      <c r="Q150" s="124" t="s">
        <v>27</v>
      </c>
      <c r="R150" s="126">
        <v>1.04</v>
      </c>
      <c r="S150" s="126"/>
      <c r="T150" s="180"/>
      <c r="U150" s="180">
        <v>0</v>
      </c>
      <c r="V150" s="124"/>
      <c r="W150" s="126">
        <v>1.1412</v>
      </c>
      <c r="X150" s="126">
        <v>1.1792635815884862</v>
      </c>
      <c r="Y150" s="179">
        <v>-181803.94251988261</v>
      </c>
      <c r="Z150" s="214"/>
      <c r="AA150" s="180">
        <v>0</v>
      </c>
      <c r="AB150" s="179">
        <v>-181803.94251988261</v>
      </c>
      <c r="AC150" s="96">
        <f t="shared" si="6"/>
        <v>25</v>
      </c>
      <c r="AD150" s="124" t="s">
        <v>25</v>
      </c>
      <c r="AE150" s="49"/>
      <c r="AF150" s="66">
        <f t="shared" si="7"/>
        <v>0</v>
      </c>
      <c r="AG150" s="66">
        <f t="shared" si="8"/>
        <v>4265.1204915164462</v>
      </c>
      <c r="AH150" s="48"/>
      <c r="AI150" s="31"/>
      <c r="AJ150" s="31"/>
      <c r="AK150" s="31"/>
      <c r="AL150" s="31"/>
      <c r="AM150" s="31"/>
      <c r="AN150" s="31"/>
      <c r="AO150" s="32"/>
      <c r="AP150" s="59"/>
      <c r="AQ150" s="48"/>
      <c r="AR150" s="48"/>
      <c r="AS150" s="249"/>
      <c r="AT150" s="48"/>
      <c r="AU150" s="48"/>
      <c r="AV150" s="48"/>
      <c r="AW150" s="48"/>
      <c r="AX150" s="48"/>
      <c r="AY150" s="48"/>
      <c r="AZ150" s="48"/>
      <c r="BA150" s="48"/>
      <c r="BB150" s="48"/>
      <c r="BC150" s="48"/>
      <c r="BD150" s="48"/>
      <c r="BE150" s="48"/>
      <c r="BF150" s="48"/>
      <c r="BG150" s="48"/>
      <c r="BH150" s="48"/>
    </row>
    <row r="151" spans="1:60" s="235" customFormat="1" ht="15.75" x14ac:dyDescent="0.2">
      <c r="A151" s="124">
        <v>2019</v>
      </c>
      <c r="B151" s="124" t="s">
        <v>157</v>
      </c>
      <c r="C151" s="124">
        <v>878</v>
      </c>
      <c r="D151" s="124" t="s">
        <v>66</v>
      </c>
      <c r="E151" s="125">
        <v>42692</v>
      </c>
      <c r="F151" s="125">
        <v>43494</v>
      </c>
      <c r="G151" s="243">
        <v>43496</v>
      </c>
      <c r="H151" s="124" t="s">
        <v>82</v>
      </c>
      <c r="I151" s="124" t="s">
        <v>79</v>
      </c>
      <c r="J151" s="124" t="s">
        <v>23</v>
      </c>
      <c r="K151" s="180">
        <v>22222222.222222202</v>
      </c>
      <c r="L151" s="124" t="s">
        <v>82</v>
      </c>
      <c r="M151" s="124" t="s">
        <v>80</v>
      </c>
      <c r="N151" s="124" t="s">
        <v>91</v>
      </c>
      <c r="O151" s="179">
        <v>-25000000</v>
      </c>
      <c r="P151" s="124">
        <v>1.0588</v>
      </c>
      <c r="Q151" s="124" t="s">
        <v>27</v>
      </c>
      <c r="R151" s="126">
        <v>1.125</v>
      </c>
      <c r="S151" s="126">
        <v>1.04</v>
      </c>
      <c r="T151" s="180"/>
      <c r="U151" s="180">
        <v>0</v>
      </c>
      <c r="V151" s="124"/>
      <c r="W151" s="126">
        <v>1.1412</v>
      </c>
      <c r="X151" s="126">
        <v>1.1792635815884862</v>
      </c>
      <c r="Y151" s="179">
        <v>-223300.48002668505</v>
      </c>
      <c r="Z151" s="214"/>
      <c r="AA151" s="180">
        <v>0</v>
      </c>
      <c r="AB151" s="179">
        <v>-223300.48002668505</v>
      </c>
      <c r="AC151" s="96">
        <f t="shared" si="6"/>
        <v>25</v>
      </c>
      <c r="AD151" s="124" t="s">
        <v>67</v>
      </c>
      <c r="AE151" s="49"/>
      <c r="AF151" s="66">
        <f t="shared" si="7"/>
        <v>0</v>
      </c>
      <c r="AG151" s="66">
        <f t="shared" si="8"/>
        <v>5238.6292614260319</v>
      </c>
      <c r="AH151" s="48"/>
      <c r="AI151" s="31"/>
      <c r="AJ151" s="31"/>
      <c r="AK151" s="31"/>
      <c r="AL151" s="31"/>
      <c r="AM151" s="31"/>
      <c r="AN151" s="31"/>
      <c r="AO151" s="32"/>
      <c r="AP151" s="48"/>
      <c r="AQ151" s="48"/>
      <c r="AR151" s="48"/>
      <c r="AS151" s="249"/>
      <c r="AT151" s="48"/>
      <c r="AU151" s="48"/>
      <c r="AV151" s="48"/>
      <c r="AW151" s="48"/>
      <c r="AX151" s="48"/>
      <c r="AY151" s="48"/>
      <c r="AZ151" s="48"/>
      <c r="BA151" s="48"/>
      <c r="BB151" s="48"/>
      <c r="BC151" s="48"/>
      <c r="BD151" s="48"/>
      <c r="BE151" s="48"/>
      <c r="BF151" s="48"/>
      <c r="BG151" s="48"/>
      <c r="BH151" s="48"/>
    </row>
    <row r="152" spans="1:60" s="235" customFormat="1" ht="15.75" x14ac:dyDescent="0.25">
      <c r="A152" s="124">
        <v>2019</v>
      </c>
      <c r="B152" s="124" t="s">
        <v>158</v>
      </c>
      <c r="C152" s="124">
        <v>858</v>
      </c>
      <c r="D152" s="124" t="s">
        <v>28</v>
      </c>
      <c r="E152" s="125">
        <v>42688</v>
      </c>
      <c r="F152" s="125">
        <v>43511</v>
      </c>
      <c r="G152" s="243">
        <v>43515</v>
      </c>
      <c r="H152" s="124" t="s">
        <v>78</v>
      </c>
      <c r="I152" s="124" t="s">
        <v>80</v>
      </c>
      <c r="J152" s="124" t="s">
        <v>23</v>
      </c>
      <c r="K152" s="180">
        <v>26258205.689277899</v>
      </c>
      <c r="L152" s="124" t="s">
        <v>78</v>
      </c>
      <c r="M152" s="124" t="s">
        <v>79</v>
      </c>
      <c r="N152" s="124" t="s">
        <v>91</v>
      </c>
      <c r="O152" s="179">
        <v>-30000000</v>
      </c>
      <c r="P152" s="124">
        <v>1.0737000000000001</v>
      </c>
      <c r="Q152" s="124" t="s">
        <v>27</v>
      </c>
      <c r="R152" s="126">
        <v>1.1425000000000001</v>
      </c>
      <c r="S152" s="126"/>
      <c r="T152" s="180"/>
      <c r="U152" s="180">
        <v>0</v>
      </c>
      <c r="V152" s="124"/>
      <c r="W152" s="126">
        <v>1.1412</v>
      </c>
      <c r="X152" s="126">
        <v>1.1806262532352914</v>
      </c>
      <c r="Y152" s="180">
        <v>1556927.8457878958</v>
      </c>
      <c r="Z152" s="214">
        <v>1010344.3503070134</v>
      </c>
      <c r="AA152" s="180">
        <v>847962.67817217484</v>
      </c>
      <c r="AB152" s="180">
        <v>708965.167615721</v>
      </c>
      <c r="AC152" s="96">
        <f t="shared" si="6"/>
        <v>25</v>
      </c>
      <c r="AD152" s="124" t="s">
        <v>25</v>
      </c>
      <c r="AE152" s="49"/>
      <c r="AF152" s="66">
        <f t="shared" si="7"/>
        <v>-4297.1208543745925</v>
      </c>
      <c r="AG152" s="66">
        <f t="shared" si="8"/>
        <v>0</v>
      </c>
      <c r="AH152" s="48"/>
      <c r="AI152" s="31"/>
      <c r="AJ152" s="31"/>
      <c r="AK152" s="31"/>
      <c r="AL152" s="31"/>
      <c r="AM152" s="31"/>
      <c r="AN152" s="31"/>
      <c r="AO152" s="25"/>
      <c r="AP152" s="48"/>
      <c r="AQ152" s="48"/>
      <c r="AR152" s="48"/>
      <c r="AS152" s="249"/>
      <c r="AT152" s="48"/>
      <c r="AU152" s="48"/>
      <c r="AV152" s="48"/>
      <c r="AW152" s="48"/>
      <c r="AX152" s="48"/>
      <c r="AY152" s="48"/>
      <c r="AZ152" s="48"/>
      <c r="BA152" s="48"/>
      <c r="BB152" s="48"/>
      <c r="BC152" s="48"/>
      <c r="BD152" s="48"/>
      <c r="BE152" s="48"/>
      <c r="BF152" s="48"/>
      <c r="BG152" s="48"/>
      <c r="BH152" s="48"/>
    </row>
    <row r="153" spans="1:60" s="235" customFormat="1" ht="15.75" x14ac:dyDescent="0.25">
      <c r="A153" s="124">
        <v>2019</v>
      </c>
      <c r="B153" s="124" t="s">
        <v>158</v>
      </c>
      <c r="C153" s="124">
        <v>859</v>
      </c>
      <c r="D153" s="124" t="s">
        <v>28</v>
      </c>
      <c r="E153" s="125">
        <v>42688</v>
      </c>
      <c r="F153" s="125">
        <v>43511</v>
      </c>
      <c r="G153" s="243">
        <v>43515</v>
      </c>
      <c r="H153" s="124" t="s">
        <v>82</v>
      </c>
      <c r="I153" s="124" t="s">
        <v>79</v>
      </c>
      <c r="J153" s="124" t="s">
        <v>23</v>
      </c>
      <c r="K153" s="180">
        <v>28846153.846153799</v>
      </c>
      <c r="L153" s="124" t="s">
        <v>82</v>
      </c>
      <c r="M153" s="124" t="s">
        <v>80</v>
      </c>
      <c r="N153" s="124" t="s">
        <v>91</v>
      </c>
      <c r="O153" s="179">
        <v>-30000000</v>
      </c>
      <c r="P153" s="124">
        <v>1.0737000000000001</v>
      </c>
      <c r="Q153" s="124" t="s">
        <v>27</v>
      </c>
      <c r="R153" s="126">
        <v>1.04</v>
      </c>
      <c r="S153" s="126"/>
      <c r="T153" s="180"/>
      <c r="U153" s="180">
        <v>0</v>
      </c>
      <c r="V153" s="124"/>
      <c r="W153" s="126">
        <v>1.1412</v>
      </c>
      <c r="X153" s="126">
        <v>1.1806262532352914</v>
      </c>
      <c r="Y153" s="179">
        <v>-224214.19141544055</v>
      </c>
      <c r="Z153" s="214"/>
      <c r="AA153" s="180">
        <v>0</v>
      </c>
      <c r="AB153" s="179">
        <v>-224214.19141544055</v>
      </c>
      <c r="AC153" s="96">
        <f t="shared" si="6"/>
        <v>25</v>
      </c>
      <c r="AD153" s="124" t="s">
        <v>25</v>
      </c>
      <c r="AE153" s="49"/>
      <c r="AF153" s="66">
        <f t="shared" si="7"/>
        <v>0</v>
      </c>
      <c r="AG153" s="66">
        <f t="shared" si="8"/>
        <v>5260.0649306062351</v>
      </c>
      <c r="AH153" s="48"/>
      <c r="AI153" s="31"/>
      <c r="AJ153" s="31"/>
      <c r="AK153" s="31"/>
      <c r="AL153" s="31"/>
      <c r="AM153" s="31"/>
      <c r="AN153" s="31"/>
      <c r="AO153" s="25"/>
      <c r="AP153" s="48"/>
      <c r="AQ153" s="48"/>
      <c r="AR153" s="48"/>
      <c r="AS153" s="249"/>
      <c r="AT153" s="48"/>
      <c r="AU153" s="48"/>
      <c r="AV153" s="48"/>
      <c r="AW153" s="48"/>
      <c r="AX153" s="48"/>
      <c r="AY153" s="48"/>
      <c r="AZ153" s="48"/>
      <c r="BA153" s="48"/>
      <c r="BB153" s="48"/>
      <c r="BC153" s="48"/>
      <c r="BD153" s="48"/>
      <c r="BE153" s="48"/>
      <c r="BF153" s="48"/>
      <c r="BG153" s="48"/>
      <c r="BH153" s="48"/>
    </row>
    <row r="154" spans="1:60" s="235" customFormat="1" ht="15.75" x14ac:dyDescent="0.25">
      <c r="A154" s="124">
        <v>2019</v>
      </c>
      <c r="B154" s="124" t="s">
        <v>158</v>
      </c>
      <c r="C154" s="124">
        <v>860</v>
      </c>
      <c r="D154" s="124" t="s">
        <v>28</v>
      </c>
      <c r="E154" s="125">
        <v>42688</v>
      </c>
      <c r="F154" s="125">
        <v>43511</v>
      </c>
      <c r="G154" s="243">
        <v>43515</v>
      </c>
      <c r="H154" s="124" t="s">
        <v>82</v>
      </c>
      <c r="I154" s="124" t="s">
        <v>79</v>
      </c>
      <c r="J154" s="124" t="s">
        <v>23</v>
      </c>
      <c r="K154" s="180">
        <v>26258205.689277899</v>
      </c>
      <c r="L154" s="124" t="s">
        <v>82</v>
      </c>
      <c r="M154" s="124" t="s">
        <v>80</v>
      </c>
      <c r="N154" s="124" t="s">
        <v>91</v>
      </c>
      <c r="O154" s="179">
        <v>-30000000</v>
      </c>
      <c r="P154" s="124">
        <v>1.0737000000000001</v>
      </c>
      <c r="Q154" s="124" t="s">
        <v>27</v>
      </c>
      <c r="R154" s="126">
        <v>1.1425000000000001</v>
      </c>
      <c r="S154" s="126">
        <v>1.04</v>
      </c>
      <c r="T154" s="180"/>
      <c r="U154" s="180">
        <v>0</v>
      </c>
      <c r="V154" s="124"/>
      <c r="W154" s="126">
        <v>1.1412</v>
      </c>
      <c r="X154" s="126">
        <v>1.1806262532352914</v>
      </c>
      <c r="Y154" s="179">
        <v>-322369.30406544189</v>
      </c>
      <c r="Z154" s="214"/>
      <c r="AA154" s="180">
        <v>0</v>
      </c>
      <c r="AB154" s="179">
        <v>-322369.30406544189</v>
      </c>
      <c r="AC154" s="96">
        <f t="shared" si="6"/>
        <v>25</v>
      </c>
      <c r="AD154" s="124" t="s">
        <v>67</v>
      </c>
      <c r="AE154" s="49"/>
      <c r="AF154" s="66">
        <f t="shared" si="7"/>
        <v>0</v>
      </c>
      <c r="AG154" s="66">
        <f t="shared" si="8"/>
        <v>7562.7838733752669</v>
      </c>
      <c r="AH154" s="48"/>
      <c r="AI154" s="32"/>
      <c r="AJ154" s="32"/>
      <c r="AK154" s="32"/>
      <c r="AL154" s="32"/>
      <c r="AM154" s="32"/>
      <c r="AN154" s="32"/>
      <c r="AO154" s="25"/>
      <c r="AP154" s="48"/>
      <c r="AQ154" s="48"/>
      <c r="AR154" s="48"/>
      <c r="AS154" s="249"/>
      <c r="AT154" s="48"/>
      <c r="AU154" s="48"/>
      <c r="AV154" s="48"/>
      <c r="AW154" s="48"/>
      <c r="AX154" s="48"/>
      <c r="AY154" s="48"/>
      <c r="AZ154" s="48"/>
      <c r="BA154" s="48"/>
      <c r="BB154" s="48"/>
      <c r="BC154" s="48"/>
      <c r="BD154" s="48"/>
      <c r="BE154" s="48"/>
      <c r="BF154" s="48"/>
      <c r="BG154" s="48"/>
      <c r="BH154" s="48"/>
    </row>
    <row r="155" spans="1:60" s="235" customFormat="1" ht="15.75" x14ac:dyDescent="0.25">
      <c r="A155" s="124">
        <v>2019</v>
      </c>
      <c r="B155" s="124" t="s">
        <v>159</v>
      </c>
      <c r="C155" s="124">
        <v>867</v>
      </c>
      <c r="D155" s="124" t="s">
        <v>28</v>
      </c>
      <c r="E155" s="125">
        <v>42690</v>
      </c>
      <c r="F155" s="125">
        <v>43511</v>
      </c>
      <c r="G155" s="243">
        <v>43515</v>
      </c>
      <c r="H155" s="124" t="s">
        <v>78</v>
      </c>
      <c r="I155" s="124" t="s">
        <v>80</v>
      </c>
      <c r="J155" s="124" t="s">
        <v>23</v>
      </c>
      <c r="K155" s="180">
        <v>22123893.805309702</v>
      </c>
      <c r="L155" s="124" t="s">
        <v>78</v>
      </c>
      <c r="M155" s="124" t="s">
        <v>79</v>
      </c>
      <c r="N155" s="124" t="s">
        <v>91</v>
      </c>
      <c r="O155" s="179">
        <v>-25000000</v>
      </c>
      <c r="P155" s="124">
        <v>1.0690999999999999</v>
      </c>
      <c r="Q155" s="124" t="s">
        <v>27</v>
      </c>
      <c r="R155" s="126">
        <v>1.1299999999999999</v>
      </c>
      <c r="S155" s="126"/>
      <c r="T155" s="180"/>
      <c r="U155" s="180">
        <v>0</v>
      </c>
      <c r="V155" s="124"/>
      <c r="W155" s="126">
        <v>1.1412</v>
      </c>
      <c r="X155" s="126">
        <v>1.1806262532352914</v>
      </c>
      <c r="Y155" s="180">
        <v>1468186.3300733946</v>
      </c>
      <c r="Z155" s="214">
        <v>1042851.9001775573</v>
      </c>
      <c r="AA155" s="180">
        <v>948691.29605496302</v>
      </c>
      <c r="AB155" s="180">
        <v>519495.03401843156</v>
      </c>
      <c r="AC155" s="96">
        <f t="shared" si="6"/>
        <v>25</v>
      </c>
      <c r="AD155" s="124" t="s">
        <v>25</v>
      </c>
      <c r="AE155" s="49"/>
      <c r="AF155" s="66">
        <f t="shared" si="7"/>
        <v>-4052.1942710025687</v>
      </c>
      <c r="AG155" s="66">
        <f t="shared" si="8"/>
        <v>0</v>
      </c>
      <c r="AH155" s="48"/>
      <c r="AI155" s="32"/>
      <c r="AJ155" s="32"/>
      <c r="AK155" s="32"/>
      <c r="AL155" s="32"/>
      <c r="AM155" s="32"/>
      <c r="AN155" s="32"/>
      <c r="AO155" s="25"/>
      <c r="AP155" s="48"/>
      <c r="AQ155" s="48"/>
      <c r="AR155" s="48"/>
      <c r="AS155" s="249"/>
      <c r="AT155" s="48"/>
      <c r="AU155" s="48"/>
      <c r="AV155" s="48"/>
      <c r="AW155" s="48"/>
      <c r="AX155" s="48"/>
      <c r="AY155" s="48"/>
      <c r="AZ155" s="48"/>
      <c r="BA155" s="48"/>
      <c r="BB155" s="48"/>
      <c r="BC155" s="48"/>
      <c r="BD155" s="48"/>
      <c r="BE155" s="48"/>
      <c r="BF155" s="48"/>
      <c r="BG155" s="48"/>
      <c r="BH155" s="48"/>
    </row>
    <row r="156" spans="1:60" s="235" customFormat="1" ht="15.75" x14ac:dyDescent="0.25">
      <c r="A156" s="124">
        <v>2019</v>
      </c>
      <c r="B156" s="124" t="s">
        <v>159</v>
      </c>
      <c r="C156" s="124">
        <v>868</v>
      </c>
      <c r="D156" s="124" t="s">
        <v>28</v>
      </c>
      <c r="E156" s="125">
        <v>42690</v>
      </c>
      <c r="F156" s="125">
        <v>43511</v>
      </c>
      <c r="G156" s="243">
        <v>43515</v>
      </c>
      <c r="H156" s="124" t="s">
        <v>82</v>
      </c>
      <c r="I156" s="124" t="s">
        <v>79</v>
      </c>
      <c r="J156" s="124" t="s">
        <v>23</v>
      </c>
      <c r="K156" s="180">
        <v>24038461.538461499</v>
      </c>
      <c r="L156" s="124" t="s">
        <v>82</v>
      </c>
      <c r="M156" s="124" t="s">
        <v>80</v>
      </c>
      <c r="N156" s="124" t="s">
        <v>91</v>
      </c>
      <c r="O156" s="179">
        <v>-25000000</v>
      </c>
      <c r="P156" s="124">
        <v>1.0690999999999999</v>
      </c>
      <c r="Q156" s="124" t="s">
        <v>27</v>
      </c>
      <c r="R156" s="126">
        <v>1.04</v>
      </c>
      <c r="S156" s="126"/>
      <c r="T156" s="180"/>
      <c r="U156" s="180">
        <v>0</v>
      </c>
      <c r="V156" s="124"/>
      <c r="W156" s="126">
        <v>1.1412</v>
      </c>
      <c r="X156" s="126">
        <v>1.1806262532352914</v>
      </c>
      <c r="Y156" s="179">
        <v>-186845.15951286713</v>
      </c>
      <c r="Z156" s="214"/>
      <c r="AA156" s="180">
        <v>0</v>
      </c>
      <c r="AB156" s="179">
        <v>-186845.15951286713</v>
      </c>
      <c r="AC156" s="96">
        <f t="shared" si="6"/>
        <v>25</v>
      </c>
      <c r="AD156" s="124" t="s">
        <v>25</v>
      </c>
      <c r="AE156" s="49"/>
      <c r="AF156" s="66">
        <f t="shared" si="7"/>
        <v>0</v>
      </c>
      <c r="AG156" s="66">
        <f t="shared" si="8"/>
        <v>4383.3874421718629</v>
      </c>
      <c r="AH156" s="48"/>
      <c r="AI156" s="25"/>
      <c r="AJ156" s="25"/>
      <c r="AK156" s="25"/>
      <c r="AL156" s="25"/>
      <c r="AM156" s="25"/>
      <c r="AN156" s="25"/>
      <c r="AO156" s="25"/>
      <c r="AP156" s="48"/>
      <c r="AQ156" s="48"/>
      <c r="AR156" s="48"/>
      <c r="AS156" s="249"/>
      <c r="AT156" s="48"/>
      <c r="AU156" s="48"/>
      <c r="AV156" s="48"/>
      <c r="AW156" s="48"/>
      <c r="AX156" s="48"/>
      <c r="AY156" s="48"/>
      <c r="AZ156" s="48"/>
      <c r="BA156" s="48"/>
      <c r="BB156" s="48"/>
      <c r="BC156" s="48"/>
      <c r="BD156" s="48"/>
      <c r="BE156" s="48"/>
      <c r="BF156" s="48"/>
      <c r="BG156" s="48"/>
      <c r="BH156" s="48"/>
    </row>
    <row r="157" spans="1:60" s="235" customFormat="1" ht="15.75" x14ac:dyDescent="0.25">
      <c r="A157" s="124">
        <v>2019</v>
      </c>
      <c r="B157" s="124" t="s">
        <v>159</v>
      </c>
      <c r="C157" s="124">
        <v>869</v>
      </c>
      <c r="D157" s="124" t="s">
        <v>28</v>
      </c>
      <c r="E157" s="125">
        <v>42690</v>
      </c>
      <c r="F157" s="125">
        <v>43511</v>
      </c>
      <c r="G157" s="243">
        <v>43515</v>
      </c>
      <c r="H157" s="124" t="s">
        <v>82</v>
      </c>
      <c r="I157" s="124" t="s">
        <v>79</v>
      </c>
      <c r="J157" s="124" t="s">
        <v>23</v>
      </c>
      <c r="K157" s="180">
        <v>22123893.805309702</v>
      </c>
      <c r="L157" s="124" t="s">
        <v>82</v>
      </c>
      <c r="M157" s="124" t="s">
        <v>80</v>
      </c>
      <c r="N157" s="124" t="s">
        <v>91</v>
      </c>
      <c r="O157" s="179">
        <v>-25000000</v>
      </c>
      <c r="P157" s="124">
        <v>1.0690999999999999</v>
      </c>
      <c r="Q157" s="124" t="s">
        <v>27</v>
      </c>
      <c r="R157" s="126">
        <v>1.1299999999999999</v>
      </c>
      <c r="S157" s="126">
        <v>1.04</v>
      </c>
      <c r="T157" s="180"/>
      <c r="U157" s="180">
        <v>0</v>
      </c>
      <c r="V157" s="124"/>
      <c r="W157" s="126">
        <v>1.1412</v>
      </c>
      <c r="X157" s="126">
        <v>1.1806262532352914</v>
      </c>
      <c r="Y157" s="179">
        <v>-238489.27038297022</v>
      </c>
      <c r="Z157" s="214"/>
      <c r="AA157" s="180">
        <v>0</v>
      </c>
      <c r="AB157" s="179">
        <v>-238489.27038297022</v>
      </c>
      <c r="AC157" s="96">
        <f t="shared" si="6"/>
        <v>25</v>
      </c>
      <c r="AD157" s="124" t="s">
        <v>67</v>
      </c>
      <c r="AE157" s="49"/>
      <c r="AF157" s="66">
        <f t="shared" si="7"/>
        <v>0</v>
      </c>
      <c r="AG157" s="66">
        <f t="shared" si="8"/>
        <v>5594.9582831844818</v>
      </c>
      <c r="AH157" s="48"/>
      <c r="AI157" s="25"/>
      <c r="AJ157" s="25"/>
      <c r="AK157" s="25"/>
      <c r="AL157" s="25"/>
      <c r="AM157" s="25"/>
      <c r="AN157" s="25"/>
      <c r="AO157" s="25"/>
      <c r="AP157" s="48"/>
      <c r="AQ157" s="48"/>
      <c r="AR157" s="48"/>
      <c r="AS157" s="249"/>
      <c r="AT157" s="48"/>
      <c r="AU157" s="48"/>
      <c r="AV157" s="48"/>
      <c r="AW157" s="48"/>
      <c r="AX157" s="48"/>
      <c r="AY157" s="48"/>
      <c r="AZ157" s="48"/>
      <c r="BA157" s="48"/>
      <c r="BB157" s="48"/>
      <c r="BC157" s="48"/>
      <c r="BD157" s="48"/>
      <c r="BE157" s="48"/>
      <c r="BF157" s="48"/>
      <c r="BG157" s="48"/>
      <c r="BH157" s="48"/>
    </row>
    <row r="158" spans="1:60" s="235" customFormat="1" ht="15.75" x14ac:dyDescent="0.25">
      <c r="A158" s="124">
        <v>2019</v>
      </c>
      <c r="B158" s="124" t="s">
        <v>164</v>
      </c>
      <c r="C158" s="124">
        <v>901</v>
      </c>
      <c r="D158" s="124" t="s">
        <v>22</v>
      </c>
      <c r="E158" s="125">
        <v>42789</v>
      </c>
      <c r="F158" s="125">
        <v>43517</v>
      </c>
      <c r="G158" s="243">
        <v>43521</v>
      </c>
      <c r="H158" s="124" t="s">
        <v>78</v>
      </c>
      <c r="I158" s="124" t="s">
        <v>80</v>
      </c>
      <c r="J158" s="124" t="s">
        <v>23</v>
      </c>
      <c r="K158" s="180">
        <v>26560424.966799501</v>
      </c>
      <c r="L158" s="124" t="s">
        <v>78</v>
      </c>
      <c r="M158" s="124" t="s">
        <v>79</v>
      </c>
      <c r="N158" s="124" t="s">
        <v>91</v>
      </c>
      <c r="O158" s="179">
        <v>-30000000</v>
      </c>
      <c r="P158" s="124">
        <v>1.05</v>
      </c>
      <c r="Q158" s="124" t="s">
        <v>27</v>
      </c>
      <c r="R158" s="126">
        <v>1.1294999999999999</v>
      </c>
      <c r="S158" s="126"/>
      <c r="T158" s="180"/>
      <c r="U158" s="180">
        <v>0</v>
      </c>
      <c r="V158" s="124"/>
      <c r="W158" s="126">
        <v>1.1412</v>
      </c>
      <c r="X158" s="126">
        <v>1.1810576907003634</v>
      </c>
      <c r="Y158" s="180">
        <v>1782445.5136010302</v>
      </c>
      <c r="Z158" s="214">
        <v>1415852.9793747594</v>
      </c>
      <c r="AA158" s="180">
        <v>1159464.2548717596</v>
      </c>
      <c r="AB158" s="180">
        <v>622981.25872927066</v>
      </c>
      <c r="AC158" s="96">
        <f t="shared" si="6"/>
        <v>25</v>
      </c>
      <c r="AD158" s="124" t="s">
        <v>25</v>
      </c>
      <c r="AE158" s="49"/>
      <c r="AF158" s="66">
        <f t="shared" si="7"/>
        <v>-5561.2300024352144</v>
      </c>
      <c r="AG158" s="66">
        <f t="shared" si="8"/>
        <v>0</v>
      </c>
      <c r="AH158" s="48"/>
      <c r="AI158" s="25"/>
      <c r="AJ158" s="25"/>
      <c r="AK158" s="25"/>
      <c r="AL158" s="25"/>
      <c r="AM158" s="25"/>
      <c r="AN158" s="25"/>
      <c r="AO158" s="25"/>
      <c r="AP158" s="48"/>
      <c r="AQ158" s="48"/>
      <c r="AR158" s="48"/>
      <c r="AS158" s="249"/>
      <c r="AT158" s="48"/>
      <c r="AU158" s="48"/>
      <c r="AV158" s="48"/>
      <c r="AW158" s="48"/>
      <c r="AX158" s="48"/>
      <c r="AY158" s="48"/>
      <c r="AZ158" s="48"/>
      <c r="BA158" s="48"/>
      <c r="BB158" s="48"/>
      <c r="BC158" s="48"/>
      <c r="BD158" s="48"/>
      <c r="BE158" s="48"/>
      <c r="BF158" s="48"/>
      <c r="BG158" s="48"/>
      <c r="BH158" s="48"/>
    </row>
    <row r="159" spans="1:60" s="235" customFormat="1" ht="15.75" x14ac:dyDescent="0.25">
      <c r="A159" s="124">
        <v>2019</v>
      </c>
      <c r="B159" s="124" t="s">
        <v>164</v>
      </c>
      <c r="C159" s="124">
        <v>902</v>
      </c>
      <c r="D159" s="124" t="s">
        <v>22</v>
      </c>
      <c r="E159" s="125">
        <v>42789</v>
      </c>
      <c r="F159" s="125">
        <v>43517</v>
      </c>
      <c r="G159" s="243">
        <v>43521</v>
      </c>
      <c r="H159" s="124" t="s">
        <v>82</v>
      </c>
      <c r="I159" s="124" t="s">
        <v>79</v>
      </c>
      <c r="J159" s="124" t="s">
        <v>23</v>
      </c>
      <c r="K159" s="180">
        <v>29411764.7058824</v>
      </c>
      <c r="L159" s="124" t="s">
        <v>82</v>
      </c>
      <c r="M159" s="124" t="s">
        <v>80</v>
      </c>
      <c r="N159" s="124" t="s">
        <v>91</v>
      </c>
      <c r="O159" s="179">
        <v>-30000000</v>
      </c>
      <c r="P159" s="124">
        <v>1.05</v>
      </c>
      <c r="Q159" s="124" t="s">
        <v>27</v>
      </c>
      <c r="R159" s="126">
        <v>1.02</v>
      </c>
      <c r="S159" s="126"/>
      <c r="T159" s="180"/>
      <c r="U159" s="180">
        <v>0</v>
      </c>
      <c r="V159" s="124"/>
      <c r="W159" s="126">
        <v>1.1412</v>
      </c>
      <c r="X159" s="126">
        <v>1.1810576907003634</v>
      </c>
      <c r="Y159" s="179">
        <v>-178327.03294438886</v>
      </c>
      <c r="Z159" s="214"/>
      <c r="AA159" s="180">
        <v>0</v>
      </c>
      <c r="AB159" s="179">
        <v>-178327.03294438886</v>
      </c>
      <c r="AC159" s="96">
        <f t="shared" si="6"/>
        <v>25</v>
      </c>
      <c r="AD159" s="124" t="s">
        <v>25</v>
      </c>
      <c r="AE159" s="49"/>
      <c r="AF159" s="66">
        <f t="shared" si="7"/>
        <v>0</v>
      </c>
      <c r="AG159" s="66">
        <f t="shared" si="8"/>
        <v>4183.5521928753624</v>
      </c>
      <c r="AH159" s="48"/>
      <c r="AI159" s="25"/>
      <c r="AJ159" s="25"/>
      <c r="AK159" s="25"/>
      <c r="AL159" s="25"/>
      <c r="AM159" s="25"/>
      <c r="AN159" s="25"/>
      <c r="AO159" s="25"/>
      <c r="AP159" s="48"/>
      <c r="AQ159" s="48"/>
      <c r="AR159" s="48"/>
      <c r="AS159" s="249"/>
      <c r="AT159" s="48"/>
      <c r="AU159" s="48"/>
      <c r="AV159" s="48"/>
      <c r="AW159" s="48"/>
      <c r="AX159" s="48"/>
      <c r="AY159" s="48"/>
      <c r="AZ159" s="48"/>
      <c r="BA159" s="48"/>
      <c r="BB159" s="48"/>
      <c r="BC159" s="48"/>
      <c r="BD159" s="48"/>
      <c r="BE159" s="48"/>
      <c r="BF159" s="48"/>
      <c r="BG159" s="48"/>
      <c r="BH159" s="48"/>
    </row>
    <row r="160" spans="1:60" s="235" customFormat="1" ht="15.75" x14ac:dyDescent="0.25">
      <c r="A160" s="124">
        <v>2019</v>
      </c>
      <c r="B160" s="124" t="s">
        <v>164</v>
      </c>
      <c r="C160" s="124">
        <v>903</v>
      </c>
      <c r="D160" s="124" t="s">
        <v>22</v>
      </c>
      <c r="E160" s="125">
        <v>42789</v>
      </c>
      <c r="F160" s="125">
        <v>43517</v>
      </c>
      <c r="G160" s="243">
        <v>43521</v>
      </c>
      <c r="H160" s="124" t="s">
        <v>82</v>
      </c>
      <c r="I160" s="124" t="s">
        <v>79</v>
      </c>
      <c r="J160" s="124" t="s">
        <v>23</v>
      </c>
      <c r="K160" s="180">
        <v>27522935.779816501</v>
      </c>
      <c r="L160" s="124" t="s">
        <v>82</v>
      </c>
      <c r="M160" s="124" t="s">
        <v>80</v>
      </c>
      <c r="N160" s="124" t="s">
        <v>91</v>
      </c>
      <c r="O160" s="179">
        <v>-30000000</v>
      </c>
      <c r="P160" s="124">
        <v>1.05</v>
      </c>
      <c r="Q160" s="124" t="s">
        <v>27</v>
      </c>
      <c r="R160" s="126">
        <v>1.0900000000000001</v>
      </c>
      <c r="S160" s="126">
        <v>1.02</v>
      </c>
      <c r="T160" s="180"/>
      <c r="U160" s="180">
        <v>0</v>
      </c>
      <c r="V160" s="124"/>
      <c r="W160" s="126">
        <v>1.1412</v>
      </c>
      <c r="X160" s="126">
        <v>1.1810576907003634</v>
      </c>
      <c r="Y160" s="179">
        <v>-188265.50128188185</v>
      </c>
      <c r="Z160" s="214"/>
      <c r="AA160" s="180">
        <v>0</v>
      </c>
      <c r="AB160" s="179">
        <v>-188265.50128188185</v>
      </c>
      <c r="AC160" s="96">
        <f t="shared" si="6"/>
        <v>25</v>
      </c>
      <c r="AD160" s="124" t="s">
        <v>67</v>
      </c>
      <c r="AE160" s="49"/>
      <c r="AF160" s="66">
        <f t="shared" si="7"/>
        <v>0</v>
      </c>
      <c r="AG160" s="66">
        <f t="shared" si="8"/>
        <v>4416.708660072949</v>
      </c>
      <c r="AH160" s="48"/>
      <c r="AI160" s="25"/>
      <c r="AJ160" s="25"/>
      <c r="AK160" s="25"/>
      <c r="AL160" s="25"/>
      <c r="AM160" s="25"/>
      <c r="AN160" s="25"/>
      <c r="AO160" s="25"/>
      <c r="AP160" s="48"/>
      <c r="AQ160" s="48"/>
      <c r="AR160" s="48"/>
      <c r="AS160" s="249"/>
      <c r="AT160" s="48"/>
      <c r="AU160" s="48"/>
      <c r="AV160" s="48"/>
      <c r="AW160" s="48"/>
      <c r="AX160" s="48"/>
      <c r="AY160" s="48"/>
      <c r="AZ160" s="48"/>
      <c r="BA160" s="48"/>
      <c r="BB160" s="48"/>
      <c r="BC160" s="48"/>
      <c r="BD160" s="48"/>
      <c r="BE160" s="48"/>
      <c r="BF160" s="48"/>
      <c r="BG160" s="48"/>
      <c r="BH160" s="48"/>
    </row>
    <row r="161" spans="1:60" s="235" customFormat="1" ht="15.75" x14ac:dyDescent="0.25">
      <c r="A161" s="124">
        <v>2019</v>
      </c>
      <c r="B161" s="124" t="s">
        <v>160</v>
      </c>
      <c r="C161" s="124">
        <v>890</v>
      </c>
      <c r="D161" s="124" t="s">
        <v>66</v>
      </c>
      <c r="E161" s="125">
        <v>42719</v>
      </c>
      <c r="F161" s="125">
        <v>43551</v>
      </c>
      <c r="G161" s="243">
        <v>43553</v>
      </c>
      <c r="H161" s="124" t="s">
        <v>78</v>
      </c>
      <c r="I161" s="124" t="s">
        <v>80</v>
      </c>
      <c r="J161" s="124" t="s">
        <v>23</v>
      </c>
      <c r="K161" s="180">
        <v>17897091.722595099</v>
      </c>
      <c r="L161" s="124" t="s">
        <v>78</v>
      </c>
      <c r="M161" s="124" t="s">
        <v>79</v>
      </c>
      <c r="N161" s="124" t="s">
        <v>91</v>
      </c>
      <c r="O161" s="179">
        <v>-20000000</v>
      </c>
      <c r="P161" s="124">
        <v>1.0449999999999999</v>
      </c>
      <c r="Q161" s="124" t="s">
        <v>27</v>
      </c>
      <c r="R161" s="126">
        <v>1.1174999999999999</v>
      </c>
      <c r="S161" s="126"/>
      <c r="T161" s="180"/>
      <c r="U161" s="180">
        <v>0</v>
      </c>
      <c r="V161" s="124"/>
      <c r="W161" s="126">
        <v>1.1412</v>
      </c>
      <c r="X161" s="126">
        <v>1.1833874721462572</v>
      </c>
      <c r="Y161" s="180">
        <v>1375407.0290616055</v>
      </c>
      <c r="Z161" s="214">
        <v>1076106.9387303563</v>
      </c>
      <c r="AA161" s="180">
        <v>996456.4947040081</v>
      </c>
      <c r="AB161" s="180">
        <v>378950.53435759735</v>
      </c>
      <c r="AC161" s="96">
        <f t="shared" si="6"/>
        <v>25</v>
      </c>
      <c r="AD161" s="124" t="s">
        <v>25</v>
      </c>
      <c r="AE161" s="49"/>
      <c r="AF161" s="66">
        <f t="shared" si="7"/>
        <v>-10315.55271796204</v>
      </c>
      <c r="AG161" s="66">
        <f t="shared" si="8"/>
        <v>0</v>
      </c>
      <c r="AH161" s="48"/>
      <c r="AI161" s="25"/>
      <c r="AJ161" s="25"/>
      <c r="AK161" s="25"/>
      <c r="AL161" s="25"/>
      <c r="AM161" s="25"/>
      <c r="AN161" s="25"/>
      <c r="AO161" s="25"/>
      <c r="AP161" s="48"/>
      <c r="AQ161" s="48"/>
      <c r="AR161" s="48"/>
      <c r="AS161" s="249"/>
      <c r="AT161" s="48"/>
      <c r="AU161" s="48"/>
      <c r="AV161" s="48"/>
      <c r="AW161" s="48"/>
      <c r="AX161" s="48"/>
      <c r="AY161" s="48"/>
      <c r="AZ161" s="48"/>
      <c r="BA161" s="48"/>
      <c r="BB161" s="48"/>
      <c r="BC161" s="48"/>
      <c r="BD161" s="48"/>
      <c r="BE161" s="48"/>
      <c r="BF161" s="48"/>
      <c r="BG161" s="48"/>
      <c r="BH161" s="48"/>
    </row>
    <row r="162" spans="1:60" s="235" customFormat="1" ht="15.75" x14ac:dyDescent="0.25">
      <c r="A162" s="124">
        <v>2019</v>
      </c>
      <c r="B162" s="124" t="s">
        <v>160</v>
      </c>
      <c r="C162" s="124">
        <v>891</v>
      </c>
      <c r="D162" s="124" t="s">
        <v>66</v>
      </c>
      <c r="E162" s="125">
        <v>42719</v>
      </c>
      <c r="F162" s="125">
        <v>43551</v>
      </c>
      <c r="G162" s="243">
        <v>43553</v>
      </c>
      <c r="H162" s="124" t="s">
        <v>82</v>
      </c>
      <c r="I162" s="124" t="s">
        <v>79</v>
      </c>
      <c r="J162" s="124" t="s">
        <v>23</v>
      </c>
      <c r="K162" s="180">
        <v>19656019.656019699</v>
      </c>
      <c r="L162" s="124" t="s">
        <v>82</v>
      </c>
      <c r="M162" s="124" t="s">
        <v>80</v>
      </c>
      <c r="N162" s="124" t="s">
        <v>91</v>
      </c>
      <c r="O162" s="179">
        <v>-20000000</v>
      </c>
      <c r="P162" s="124">
        <v>1.0449999999999999</v>
      </c>
      <c r="Q162" s="124" t="s">
        <v>27</v>
      </c>
      <c r="R162" s="126">
        <v>1.0175000000000001</v>
      </c>
      <c r="S162" s="126"/>
      <c r="T162" s="180"/>
      <c r="U162" s="180">
        <v>0</v>
      </c>
      <c r="V162" s="124"/>
      <c r="W162" s="126">
        <v>1.1412</v>
      </c>
      <c r="X162" s="126">
        <v>1.1833874721462572</v>
      </c>
      <c r="Y162" s="179">
        <v>-123064.44781789351</v>
      </c>
      <c r="Z162" s="214"/>
      <c r="AA162" s="180">
        <v>0</v>
      </c>
      <c r="AB162" s="179">
        <v>-123064.44781789351</v>
      </c>
      <c r="AC162" s="96">
        <f t="shared" si="6"/>
        <v>25</v>
      </c>
      <c r="AD162" s="124" t="s">
        <v>25</v>
      </c>
      <c r="AE162" s="49"/>
      <c r="AF162" s="66">
        <f t="shared" si="7"/>
        <v>0</v>
      </c>
      <c r="AG162" s="66">
        <f t="shared" si="8"/>
        <v>2887.0919458077819</v>
      </c>
      <c r="AH162" s="48"/>
      <c r="AI162" s="25"/>
      <c r="AJ162" s="25"/>
      <c r="AK162" s="25"/>
      <c r="AL162" s="25"/>
      <c r="AM162" s="25"/>
      <c r="AN162" s="25"/>
      <c r="AO162" s="25"/>
      <c r="AP162" s="48"/>
      <c r="AQ162" s="48"/>
      <c r="AR162" s="48"/>
      <c r="AS162" s="249"/>
      <c r="AT162" s="48"/>
      <c r="AU162" s="48"/>
      <c r="AV162" s="48"/>
      <c r="AW162" s="48"/>
      <c r="AX162" s="48"/>
      <c r="AY162" s="48"/>
      <c r="AZ162" s="48"/>
      <c r="BA162" s="48"/>
      <c r="BB162" s="48"/>
      <c r="BC162" s="48"/>
      <c r="BD162" s="48"/>
      <c r="BE162" s="48"/>
      <c r="BF162" s="48"/>
      <c r="BG162" s="48"/>
      <c r="BH162" s="48"/>
    </row>
    <row r="163" spans="1:60" s="235" customFormat="1" ht="15.75" x14ac:dyDescent="0.25">
      <c r="A163" s="127">
        <v>2019</v>
      </c>
      <c r="B163" s="127" t="s">
        <v>160</v>
      </c>
      <c r="C163" s="127">
        <v>892</v>
      </c>
      <c r="D163" s="127" t="s">
        <v>66</v>
      </c>
      <c r="E163" s="128">
        <v>42719</v>
      </c>
      <c r="F163" s="128">
        <v>43551</v>
      </c>
      <c r="G163" s="244">
        <v>43553</v>
      </c>
      <c r="H163" s="127" t="s">
        <v>82</v>
      </c>
      <c r="I163" s="127" t="s">
        <v>79</v>
      </c>
      <c r="J163" s="127" t="s">
        <v>23</v>
      </c>
      <c r="K163" s="181">
        <v>17897091.722595099</v>
      </c>
      <c r="L163" s="127" t="s">
        <v>82</v>
      </c>
      <c r="M163" s="127" t="s">
        <v>80</v>
      </c>
      <c r="N163" s="127" t="s">
        <v>91</v>
      </c>
      <c r="O163" s="129">
        <v>-20000000</v>
      </c>
      <c r="P163" s="127">
        <v>1.0449999999999999</v>
      </c>
      <c r="Q163" s="127" t="s">
        <v>27</v>
      </c>
      <c r="R163" s="130">
        <v>1.1174999999999999</v>
      </c>
      <c r="S163" s="130">
        <v>1.0175000000000001</v>
      </c>
      <c r="T163" s="181"/>
      <c r="U163" s="181">
        <v>0</v>
      </c>
      <c r="V163" s="127"/>
      <c r="W163" s="130">
        <v>1.1412</v>
      </c>
      <c r="X163" s="130">
        <v>1.1833874721462572</v>
      </c>
      <c r="Y163" s="129">
        <v>-176235.64251335553</v>
      </c>
      <c r="Z163" s="215"/>
      <c r="AA163" s="181">
        <v>0</v>
      </c>
      <c r="AB163" s="129">
        <v>-176235.64251335553</v>
      </c>
      <c r="AC163" s="96">
        <f t="shared" si="6"/>
        <v>25</v>
      </c>
      <c r="AD163" s="127" t="s">
        <v>67</v>
      </c>
      <c r="AE163" s="49"/>
      <c r="AF163" s="66">
        <f t="shared" si="7"/>
        <v>0</v>
      </c>
      <c r="AG163" s="66">
        <f t="shared" si="8"/>
        <v>4134.488173363321</v>
      </c>
      <c r="AH163" s="48"/>
      <c r="AI163" s="25"/>
      <c r="AJ163" s="25"/>
      <c r="AK163" s="25"/>
      <c r="AL163" s="25"/>
      <c r="AM163" s="25"/>
      <c r="AN163" s="25"/>
      <c r="AO163" s="25"/>
      <c r="AP163" s="48"/>
      <c r="AQ163" s="48"/>
      <c r="AR163" s="48"/>
      <c r="AS163" s="249"/>
      <c r="AT163" s="48"/>
      <c r="AU163" s="48"/>
      <c r="AV163" s="48"/>
      <c r="AW163" s="48"/>
      <c r="AX163" s="48"/>
      <c r="AY163" s="48"/>
      <c r="AZ163" s="48"/>
      <c r="BA163" s="48"/>
      <c r="BB163" s="48"/>
      <c r="BC163" s="48"/>
      <c r="BD163" s="48"/>
      <c r="BE163" s="48"/>
      <c r="BF163" s="48"/>
      <c r="BG163" s="48"/>
      <c r="BH163" s="48"/>
    </row>
    <row r="164" spans="1:60" s="236" customFormat="1" ht="15.75" x14ac:dyDescent="0.25">
      <c r="A164" s="131"/>
      <c r="B164" s="131"/>
      <c r="C164" s="131"/>
      <c r="D164" s="131"/>
      <c r="E164" s="132"/>
      <c r="F164" s="132"/>
      <c r="G164" s="245"/>
      <c r="H164" s="131"/>
      <c r="I164" s="131"/>
      <c r="J164" s="131"/>
      <c r="K164" s="134">
        <v>233551858.61453259</v>
      </c>
      <c r="L164" s="131"/>
      <c r="M164" s="131"/>
      <c r="N164" s="131"/>
      <c r="O164" s="133">
        <v>-264000000</v>
      </c>
      <c r="P164" s="131"/>
      <c r="Q164" s="131"/>
      <c r="R164" s="135">
        <v>1.1303699382487928</v>
      </c>
      <c r="S164" s="135"/>
      <c r="T164" s="134"/>
      <c r="U164" s="134"/>
      <c r="V164" s="131"/>
      <c r="W164" s="135"/>
      <c r="X164" s="135"/>
      <c r="Y164" s="134">
        <v>10982391.966882002</v>
      </c>
      <c r="Z164" s="134">
        <v>10982391.966882002</v>
      </c>
      <c r="AA164" s="134">
        <v>9692460.255772382</v>
      </c>
      <c r="AB164" s="134">
        <v>1289931.7111096184</v>
      </c>
      <c r="AC164" s="96"/>
      <c r="AD164" s="131"/>
      <c r="AE164" s="49"/>
      <c r="AF164" s="66"/>
      <c r="AG164" s="66"/>
      <c r="AH164" s="48"/>
      <c r="AI164" s="25"/>
      <c r="AJ164" s="25"/>
      <c r="AK164" s="25"/>
      <c r="AL164" s="25"/>
      <c r="AM164" s="25"/>
      <c r="AN164" s="25"/>
      <c r="AO164" s="25"/>
      <c r="AP164" s="48"/>
      <c r="AQ164" s="48"/>
      <c r="AR164" s="48"/>
      <c r="AS164" s="250"/>
      <c r="AT164" s="48"/>
      <c r="AU164" s="48"/>
      <c r="AV164" s="48"/>
      <c r="AW164" s="48"/>
      <c r="AX164" s="48"/>
      <c r="AY164" s="48"/>
      <c r="AZ164" s="48"/>
      <c r="BA164" s="48"/>
      <c r="BB164" s="48"/>
      <c r="BC164" s="48"/>
      <c r="BD164" s="48"/>
      <c r="BE164" s="48"/>
      <c r="BF164" s="48"/>
      <c r="BG164" s="48"/>
      <c r="BH164" s="48"/>
    </row>
    <row r="165" spans="1:60" s="236" customFormat="1" ht="15.75" x14ac:dyDescent="0.25">
      <c r="A165" s="131"/>
      <c r="B165" s="131"/>
      <c r="C165" s="131"/>
      <c r="D165" s="131"/>
      <c r="E165" s="132"/>
      <c r="F165" s="132"/>
      <c r="G165" s="245"/>
      <c r="H165" s="131"/>
      <c r="I165" s="131"/>
      <c r="J165" s="131"/>
      <c r="K165" s="134"/>
      <c r="L165" s="131"/>
      <c r="M165" s="131"/>
      <c r="N165" s="131"/>
      <c r="O165" s="134"/>
      <c r="P165" s="131"/>
      <c r="Q165" s="131"/>
      <c r="R165" s="135"/>
      <c r="S165" s="135"/>
      <c r="T165" s="134"/>
      <c r="U165" s="134"/>
      <c r="V165" s="131"/>
      <c r="W165" s="135"/>
      <c r="X165" s="135"/>
      <c r="Y165" s="134"/>
      <c r="Z165" s="134"/>
      <c r="AA165" s="134"/>
      <c r="AB165" s="134"/>
      <c r="AC165" s="96"/>
      <c r="AD165" s="131"/>
      <c r="AE165" s="49"/>
      <c r="AF165" s="66"/>
      <c r="AG165" s="66"/>
      <c r="AH165" s="48"/>
      <c r="AI165" s="25"/>
      <c r="AJ165" s="25"/>
      <c r="AK165" s="25"/>
      <c r="AL165" s="25"/>
      <c r="AM165" s="25"/>
      <c r="AN165" s="25"/>
      <c r="AO165" s="25"/>
      <c r="AP165" s="48"/>
      <c r="AQ165" s="48"/>
      <c r="AR165" s="48"/>
      <c r="AS165" s="250"/>
      <c r="AT165" s="48"/>
      <c r="AU165" s="48"/>
      <c r="AV165" s="48"/>
      <c r="AW165" s="48"/>
      <c r="AX165" s="48"/>
      <c r="AY165" s="48"/>
      <c r="AZ165" s="48"/>
      <c r="BA165" s="48"/>
      <c r="BB165" s="48"/>
      <c r="BC165" s="48"/>
      <c r="BD165" s="48"/>
      <c r="BE165" s="48"/>
      <c r="BF165" s="48"/>
      <c r="BG165" s="48"/>
      <c r="BH165" s="48"/>
    </row>
    <row r="166" spans="1:60" s="236" customFormat="1" ht="15.75" x14ac:dyDescent="0.25">
      <c r="A166" s="131"/>
      <c r="B166" s="131"/>
      <c r="C166" s="131"/>
      <c r="D166" s="131"/>
      <c r="E166" s="132"/>
      <c r="F166" s="132"/>
      <c r="G166" s="245"/>
      <c r="H166" s="131"/>
      <c r="I166" s="131" t="s">
        <v>121</v>
      </c>
      <c r="J166" s="131"/>
      <c r="K166" s="138">
        <v>674634765.17578161</v>
      </c>
      <c r="L166" s="137"/>
      <c r="M166" s="137"/>
      <c r="N166" s="137"/>
      <c r="O166" s="136">
        <v>-774000000</v>
      </c>
      <c r="P166" s="137"/>
      <c r="Q166" s="137"/>
      <c r="R166" s="139">
        <v>1.1472874508599153</v>
      </c>
      <c r="S166" s="139"/>
      <c r="T166" s="138"/>
      <c r="U166" s="138"/>
      <c r="V166" s="137"/>
      <c r="W166" s="139"/>
      <c r="X166" s="139"/>
      <c r="Y166" s="138">
        <v>18910799.068942819</v>
      </c>
      <c r="Z166" s="138">
        <v>18910799.068942819</v>
      </c>
      <c r="AA166" s="138">
        <v>13784606.192843862</v>
      </c>
      <c r="AB166" s="138">
        <v>5126192.8760989541</v>
      </c>
      <c r="AC166" s="96"/>
      <c r="AD166" s="131"/>
      <c r="AE166" s="49"/>
      <c r="AF166" s="66"/>
      <c r="AG166" s="66"/>
      <c r="AH166" s="48"/>
      <c r="AI166" s="25"/>
      <c r="AJ166" s="25"/>
      <c r="AK166" s="25"/>
      <c r="AL166" s="25"/>
      <c r="AM166" s="25"/>
      <c r="AN166" s="25"/>
      <c r="AO166" s="25"/>
      <c r="AP166" s="48"/>
      <c r="AQ166" s="48"/>
      <c r="AR166" s="48"/>
      <c r="AS166" s="250"/>
      <c r="AT166" s="48"/>
      <c r="AU166" s="48"/>
      <c r="AV166" s="48"/>
      <c r="AW166" s="48"/>
      <c r="AX166" s="48"/>
      <c r="AY166" s="48"/>
      <c r="AZ166" s="48"/>
      <c r="BA166" s="48"/>
      <c r="BB166" s="48"/>
      <c r="BC166" s="48"/>
      <c r="BD166" s="48"/>
      <c r="BE166" s="48"/>
      <c r="BF166" s="48"/>
      <c r="BG166" s="48"/>
      <c r="BH166" s="48"/>
    </row>
    <row r="167" spans="1:60" s="236" customFormat="1" ht="15.75" x14ac:dyDescent="0.25">
      <c r="A167" s="131"/>
      <c r="B167" s="131"/>
      <c r="C167" s="131"/>
      <c r="D167" s="131"/>
      <c r="E167" s="132"/>
      <c r="F167" s="132"/>
      <c r="G167" s="245"/>
      <c r="H167" s="131"/>
      <c r="I167" s="131"/>
      <c r="J167" s="131"/>
      <c r="K167" s="134"/>
      <c r="L167" s="131"/>
      <c r="M167" s="131"/>
      <c r="N167" s="131"/>
      <c r="O167" s="134"/>
      <c r="P167" s="131"/>
      <c r="Q167" s="131"/>
      <c r="R167" s="135"/>
      <c r="S167" s="135"/>
      <c r="T167" s="134"/>
      <c r="U167" s="134"/>
      <c r="V167" s="131"/>
      <c r="W167" s="135"/>
      <c r="X167" s="135"/>
      <c r="Y167" s="134"/>
      <c r="Z167" s="134"/>
      <c r="AA167" s="134"/>
      <c r="AB167" s="134"/>
      <c r="AC167" s="96"/>
      <c r="AD167" s="131"/>
      <c r="AE167" s="49"/>
      <c r="AF167" s="66"/>
      <c r="AG167" s="66"/>
      <c r="AH167" s="48"/>
      <c r="AI167" s="25"/>
      <c r="AJ167" s="25"/>
      <c r="AK167" s="25"/>
      <c r="AL167" s="25"/>
      <c r="AM167" s="25"/>
      <c r="AN167" s="25"/>
      <c r="AO167" s="25"/>
      <c r="AP167" s="48"/>
      <c r="AQ167" s="48"/>
      <c r="AR167" s="48"/>
      <c r="AS167" s="250"/>
      <c r="AT167" s="48"/>
      <c r="AU167" s="48"/>
      <c r="AV167" s="48"/>
      <c r="AW167" s="48"/>
      <c r="AX167" s="48"/>
      <c r="AY167" s="48"/>
      <c r="AZ167" s="48"/>
      <c r="BA167" s="48"/>
      <c r="BB167" s="48"/>
      <c r="BC167" s="48"/>
      <c r="BD167" s="48"/>
      <c r="BE167" s="48"/>
      <c r="BF167" s="48"/>
      <c r="BG167" s="48"/>
      <c r="BH167" s="48"/>
    </row>
    <row r="168" spans="1:60" s="235" customFormat="1" ht="15.75" x14ac:dyDescent="0.25">
      <c r="A168" s="124">
        <v>2017</v>
      </c>
      <c r="B168" s="124" t="s">
        <v>123</v>
      </c>
      <c r="C168" s="124">
        <v>738</v>
      </c>
      <c r="D168" s="124" t="s">
        <v>66</v>
      </c>
      <c r="E168" s="125">
        <v>42496</v>
      </c>
      <c r="F168" s="125">
        <v>42943</v>
      </c>
      <c r="G168" s="243">
        <v>42947</v>
      </c>
      <c r="H168" s="124" t="s">
        <v>78</v>
      </c>
      <c r="I168" s="124" t="s">
        <v>79</v>
      </c>
      <c r="J168" s="124" t="s">
        <v>91</v>
      </c>
      <c r="K168" s="179">
        <v>-400000</v>
      </c>
      <c r="L168" s="124" t="s">
        <v>78</v>
      </c>
      <c r="M168" s="124" t="s">
        <v>80</v>
      </c>
      <c r="N168" s="124" t="s">
        <v>122</v>
      </c>
      <c r="O168" s="180">
        <v>1480000</v>
      </c>
      <c r="P168" s="124"/>
      <c r="Q168" s="124" t="s">
        <v>31</v>
      </c>
      <c r="R168" s="126">
        <v>3.7</v>
      </c>
      <c r="S168" s="126"/>
      <c r="T168" s="180"/>
      <c r="U168" s="180">
        <v>0</v>
      </c>
      <c r="V168" s="124"/>
      <c r="W168" s="126">
        <v>3.2947774272695405</v>
      </c>
      <c r="X168" s="126">
        <v>3.3131894268543287</v>
      </c>
      <c r="Y168" s="180">
        <v>40845.397791310053</v>
      </c>
      <c r="Z168" s="214">
        <v>40845.397791301963</v>
      </c>
      <c r="AA168" s="180">
        <v>40845.397791310053</v>
      </c>
      <c r="AB168" s="180">
        <v>0</v>
      </c>
      <c r="AC168" s="96">
        <f t="shared" si="6"/>
        <v>22</v>
      </c>
      <c r="AD168" s="124" t="s">
        <v>25</v>
      </c>
      <c r="AE168" s="49"/>
      <c r="AF168" s="66">
        <f t="shared" si="7"/>
        <v>-88.226059229229719</v>
      </c>
      <c r="AG168" s="66">
        <f t="shared" si="8"/>
        <v>0</v>
      </c>
      <c r="AH168" s="48"/>
      <c r="AI168" s="25"/>
      <c r="AJ168" s="25"/>
      <c r="AK168" s="25"/>
      <c r="AL168" s="25"/>
      <c r="AM168" s="25"/>
      <c r="AN168" s="25"/>
      <c r="AO168" s="25"/>
      <c r="AP168" s="48"/>
      <c r="AQ168" s="48"/>
      <c r="AR168" s="48"/>
      <c r="AS168" s="249"/>
      <c r="AT168" s="48"/>
      <c r="AU168" s="48"/>
      <c r="AV168" s="48"/>
      <c r="AW168" s="48"/>
      <c r="AX168" s="48"/>
      <c r="AY168" s="48"/>
      <c r="AZ168" s="48"/>
      <c r="BA168" s="48"/>
      <c r="BB168" s="48"/>
      <c r="BC168" s="48"/>
      <c r="BD168" s="48"/>
      <c r="BE168" s="48"/>
      <c r="BF168" s="48"/>
      <c r="BG168" s="48"/>
      <c r="BH168" s="48"/>
    </row>
    <row r="169" spans="1:60" s="235" customFormat="1" ht="15.75" x14ac:dyDescent="0.25">
      <c r="A169" s="124">
        <v>2017</v>
      </c>
      <c r="B169" s="124" t="s">
        <v>123</v>
      </c>
      <c r="C169" s="124">
        <v>739</v>
      </c>
      <c r="D169" s="124" t="s">
        <v>66</v>
      </c>
      <c r="E169" s="125">
        <v>42496</v>
      </c>
      <c r="F169" s="125">
        <v>42943</v>
      </c>
      <c r="G169" s="243">
        <v>42947</v>
      </c>
      <c r="H169" s="124" t="s">
        <v>82</v>
      </c>
      <c r="I169" s="124" t="s">
        <v>80</v>
      </c>
      <c r="J169" s="124" t="s">
        <v>91</v>
      </c>
      <c r="K169" s="179">
        <v>-400000</v>
      </c>
      <c r="L169" s="124" t="s">
        <v>82</v>
      </c>
      <c r="M169" s="124" t="s">
        <v>79</v>
      </c>
      <c r="N169" s="124" t="s">
        <v>122</v>
      </c>
      <c r="O169" s="180">
        <v>1800000</v>
      </c>
      <c r="P169" s="124"/>
      <c r="Q169" s="124" t="s">
        <v>31</v>
      </c>
      <c r="R169" s="126">
        <v>4.5</v>
      </c>
      <c r="S169" s="126"/>
      <c r="T169" s="180"/>
      <c r="U169" s="180">
        <v>0</v>
      </c>
      <c r="V169" s="124"/>
      <c r="W169" s="126">
        <v>3.2947774272695405</v>
      </c>
      <c r="X169" s="126">
        <v>3.3131894268543287</v>
      </c>
      <c r="Y169" s="179">
        <v>-8.091722422529081E-9</v>
      </c>
      <c r="Z169" s="214"/>
      <c r="AA169" s="180">
        <v>0</v>
      </c>
      <c r="AB169" s="179">
        <v>-8.091722422529081E-9</v>
      </c>
      <c r="AC169" s="96">
        <f t="shared" si="6"/>
        <v>22</v>
      </c>
      <c r="AD169" s="124" t="s">
        <v>25</v>
      </c>
      <c r="AE169" s="49"/>
      <c r="AF169" s="66">
        <f t="shared" si="7"/>
        <v>0</v>
      </c>
      <c r="AG169" s="66">
        <f t="shared" si="8"/>
        <v>2.2333153886180261E-11</v>
      </c>
      <c r="AH169" s="48"/>
      <c r="AI169" s="25"/>
      <c r="AJ169" s="25"/>
      <c r="AK169" s="25"/>
      <c r="AL169" s="25"/>
      <c r="AM169" s="25"/>
      <c r="AN169" s="25"/>
      <c r="AO169" s="25"/>
      <c r="AP169" s="48"/>
      <c r="AQ169" s="48"/>
      <c r="AR169" s="48"/>
      <c r="AS169" s="249"/>
      <c r="AT169" s="48"/>
      <c r="AU169" s="48"/>
      <c r="AV169" s="48"/>
      <c r="AW169" s="48"/>
      <c r="AX169" s="48"/>
      <c r="AY169" s="48"/>
      <c r="AZ169" s="48"/>
      <c r="BA169" s="48"/>
      <c r="BB169" s="48"/>
      <c r="BC169" s="48"/>
      <c r="BD169" s="48"/>
      <c r="BE169" s="48"/>
      <c r="BF169" s="48"/>
      <c r="BG169" s="48"/>
      <c r="BH169" s="48"/>
    </row>
    <row r="170" spans="1:60" s="235" customFormat="1" ht="15.75" x14ac:dyDescent="0.25">
      <c r="A170" s="124">
        <v>2017</v>
      </c>
      <c r="B170" s="124" t="s">
        <v>123</v>
      </c>
      <c r="C170" s="124">
        <v>740</v>
      </c>
      <c r="D170" s="124" t="s">
        <v>66</v>
      </c>
      <c r="E170" s="125">
        <v>42496</v>
      </c>
      <c r="F170" s="125">
        <v>42943</v>
      </c>
      <c r="G170" s="243">
        <v>42947</v>
      </c>
      <c r="H170" s="124" t="s">
        <v>82</v>
      </c>
      <c r="I170" s="124" t="s">
        <v>80</v>
      </c>
      <c r="J170" s="124" t="s">
        <v>91</v>
      </c>
      <c r="K170" s="179">
        <v>-400000</v>
      </c>
      <c r="L170" s="124" t="s">
        <v>82</v>
      </c>
      <c r="M170" s="124" t="s">
        <v>79</v>
      </c>
      <c r="N170" s="124" t="s">
        <v>122</v>
      </c>
      <c r="O170" s="180">
        <v>1600000</v>
      </c>
      <c r="P170" s="124"/>
      <c r="Q170" s="124" t="s">
        <v>31</v>
      </c>
      <c r="R170" s="126">
        <v>4</v>
      </c>
      <c r="S170" s="126">
        <v>4.5</v>
      </c>
      <c r="T170" s="180"/>
      <c r="U170" s="180">
        <v>0</v>
      </c>
      <c r="V170" s="124"/>
      <c r="W170" s="126">
        <v>3.2947774272695405</v>
      </c>
      <c r="X170" s="126">
        <v>3.3131894268543287</v>
      </c>
      <c r="Y170" s="180">
        <v>0</v>
      </c>
      <c r="Z170" s="214"/>
      <c r="AA170" s="180">
        <v>0</v>
      </c>
      <c r="AB170" s="180">
        <v>0</v>
      </c>
      <c r="AC170" s="96">
        <f t="shared" si="6"/>
        <v>22</v>
      </c>
      <c r="AD170" s="124" t="s">
        <v>67</v>
      </c>
      <c r="AE170" s="49"/>
      <c r="AF170" s="66">
        <f t="shared" si="7"/>
        <v>0</v>
      </c>
      <c r="AG170" s="66">
        <f t="shared" si="8"/>
        <v>0</v>
      </c>
      <c r="AH170" s="48"/>
      <c r="AI170" s="25"/>
      <c r="AJ170" s="25"/>
      <c r="AK170" s="25"/>
      <c r="AL170" s="25"/>
      <c r="AM170" s="25"/>
      <c r="AN170" s="25"/>
      <c r="AO170" s="25"/>
      <c r="AP170" s="48"/>
      <c r="AQ170" s="48"/>
      <c r="AR170" s="48"/>
      <c r="AS170" s="249"/>
      <c r="AT170" s="48"/>
      <c r="AU170" s="48"/>
      <c r="AV170" s="48"/>
      <c r="AW170" s="48"/>
      <c r="AX170" s="48"/>
      <c r="AY170" s="48"/>
      <c r="AZ170" s="48"/>
      <c r="BA170" s="48"/>
      <c r="BB170" s="48"/>
      <c r="BC170" s="48"/>
      <c r="BD170" s="48"/>
      <c r="BE170" s="48"/>
      <c r="BF170" s="48"/>
      <c r="BG170" s="48"/>
      <c r="BH170" s="48"/>
    </row>
    <row r="171" spans="1:60" s="235" customFormat="1" ht="15.75" x14ac:dyDescent="0.25">
      <c r="A171" s="124">
        <v>2017</v>
      </c>
      <c r="B171" s="124" t="s">
        <v>124</v>
      </c>
      <c r="C171" s="124">
        <v>741</v>
      </c>
      <c r="D171" s="124" t="s">
        <v>66</v>
      </c>
      <c r="E171" s="125">
        <v>42496</v>
      </c>
      <c r="F171" s="125">
        <v>42976</v>
      </c>
      <c r="G171" s="243">
        <v>42978</v>
      </c>
      <c r="H171" s="124" t="s">
        <v>78</v>
      </c>
      <c r="I171" s="124" t="s">
        <v>79</v>
      </c>
      <c r="J171" s="124" t="s">
        <v>91</v>
      </c>
      <c r="K171" s="179">
        <v>-400000</v>
      </c>
      <c r="L171" s="124" t="s">
        <v>78</v>
      </c>
      <c r="M171" s="124" t="s">
        <v>80</v>
      </c>
      <c r="N171" s="124" t="s">
        <v>122</v>
      </c>
      <c r="O171" s="180">
        <v>1480000</v>
      </c>
      <c r="P171" s="124"/>
      <c r="Q171" s="124" t="s">
        <v>31</v>
      </c>
      <c r="R171" s="126">
        <v>3.7</v>
      </c>
      <c r="S171" s="126"/>
      <c r="T171" s="180"/>
      <c r="U171" s="180">
        <v>0</v>
      </c>
      <c r="V171" s="124"/>
      <c r="W171" s="126">
        <v>3.2947774272695405</v>
      </c>
      <c r="X171" s="126">
        <v>3.3343564027588299</v>
      </c>
      <c r="Y171" s="180">
        <v>38940.833096789633</v>
      </c>
      <c r="Z171" s="214">
        <v>38939.848010660935</v>
      </c>
      <c r="AA171" s="180">
        <v>38898.255025656414</v>
      </c>
      <c r="AB171" s="180">
        <v>42.578071133219055</v>
      </c>
      <c r="AC171" s="96">
        <f t="shared" si="6"/>
        <v>22</v>
      </c>
      <c r="AD171" s="124" t="s">
        <v>25</v>
      </c>
      <c r="AE171" s="49"/>
      <c r="AF171" s="66">
        <f t="shared" si="7"/>
        <v>-84.112199489065603</v>
      </c>
      <c r="AG171" s="66">
        <f t="shared" si="8"/>
        <v>0</v>
      </c>
      <c r="AH171" s="48"/>
      <c r="AI171" s="25"/>
      <c r="AJ171" s="25"/>
      <c r="AK171" s="25"/>
      <c r="AL171" s="25"/>
      <c r="AM171" s="25"/>
      <c r="AN171" s="25"/>
      <c r="AO171" s="25"/>
      <c r="AP171" s="48"/>
      <c r="AQ171" s="48"/>
      <c r="AR171" s="48"/>
      <c r="AS171" s="249"/>
      <c r="AT171" s="48"/>
      <c r="AU171" s="48"/>
      <c r="AV171" s="48"/>
      <c r="AW171" s="48"/>
      <c r="AX171" s="48"/>
      <c r="AY171" s="48"/>
      <c r="AZ171" s="48"/>
      <c r="BA171" s="48"/>
      <c r="BB171" s="48"/>
      <c r="BC171" s="48"/>
      <c r="BD171" s="48"/>
      <c r="BE171" s="48"/>
      <c r="BF171" s="48"/>
      <c r="BG171" s="48"/>
      <c r="BH171" s="48"/>
    </row>
    <row r="172" spans="1:60" s="235" customFormat="1" ht="15.75" x14ac:dyDescent="0.25">
      <c r="A172" s="124">
        <v>2017</v>
      </c>
      <c r="B172" s="124" t="s">
        <v>124</v>
      </c>
      <c r="C172" s="124">
        <v>742</v>
      </c>
      <c r="D172" s="124" t="s">
        <v>66</v>
      </c>
      <c r="E172" s="125">
        <v>42496</v>
      </c>
      <c r="F172" s="125">
        <v>42976</v>
      </c>
      <c r="G172" s="243">
        <v>42978</v>
      </c>
      <c r="H172" s="124" t="s">
        <v>82</v>
      </c>
      <c r="I172" s="124" t="s">
        <v>80</v>
      </c>
      <c r="J172" s="124" t="s">
        <v>91</v>
      </c>
      <c r="K172" s="179">
        <v>-400000</v>
      </c>
      <c r="L172" s="124" t="s">
        <v>82</v>
      </c>
      <c r="M172" s="124" t="s">
        <v>79</v>
      </c>
      <c r="N172" s="124" t="s">
        <v>122</v>
      </c>
      <c r="O172" s="180">
        <v>1800000</v>
      </c>
      <c r="P172" s="124"/>
      <c r="Q172" s="124" t="s">
        <v>31</v>
      </c>
      <c r="R172" s="126">
        <v>4.5</v>
      </c>
      <c r="S172" s="126"/>
      <c r="T172" s="180"/>
      <c r="U172" s="180">
        <v>0</v>
      </c>
      <c r="V172" s="124"/>
      <c r="W172" s="126">
        <v>3.2947774272695405</v>
      </c>
      <c r="X172" s="126">
        <v>3.3343564027588299</v>
      </c>
      <c r="Y172" s="179">
        <v>-3.3500238383341839E-2</v>
      </c>
      <c r="Z172" s="214"/>
      <c r="AA172" s="180">
        <v>0</v>
      </c>
      <c r="AB172" s="179">
        <v>-3.3500238383341839E-2</v>
      </c>
      <c r="AC172" s="96">
        <f t="shared" si="6"/>
        <v>22</v>
      </c>
      <c r="AD172" s="124" t="s">
        <v>25</v>
      </c>
      <c r="AE172" s="49"/>
      <c r="AF172" s="66">
        <f t="shared" si="7"/>
        <v>0</v>
      </c>
      <c r="AG172" s="66">
        <f t="shared" si="8"/>
        <v>9.2460657938023472E-5</v>
      </c>
      <c r="AH172" s="48"/>
      <c r="AI172" s="25"/>
      <c r="AJ172" s="25"/>
      <c r="AK172" s="25"/>
      <c r="AL172" s="25"/>
      <c r="AM172" s="25"/>
      <c r="AN172" s="25"/>
      <c r="AO172" s="25"/>
      <c r="AP172" s="48"/>
      <c r="AQ172" s="48"/>
      <c r="AR172" s="48"/>
      <c r="AS172" s="249"/>
      <c r="AT172" s="48"/>
      <c r="AU172" s="48"/>
      <c r="AV172" s="48"/>
      <c r="AW172" s="48"/>
      <c r="AX172" s="48"/>
      <c r="AY172" s="48"/>
      <c r="AZ172" s="48"/>
      <c r="BA172" s="48"/>
      <c r="BB172" s="48"/>
      <c r="BC172" s="48"/>
      <c r="BD172" s="48"/>
      <c r="BE172" s="48"/>
      <c r="BF172" s="48"/>
      <c r="BG172" s="48"/>
      <c r="BH172" s="48"/>
    </row>
    <row r="173" spans="1:60" s="235" customFormat="1" ht="15.75" x14ac:dyDescent="0.25">
      <c r="A173" s="124">
        <v>2017</v>
      </c>
      <c r="B173" s="124" t="s">
        <v>124</v>
      </c>
      <c r="C173" s="124">
        <v>743</v>
      </c>
      <c r="D173" s="124" t="s">
        <v>66</v>
      </c>
      <c r="E173" s="125">
        <v>42496</v>
      </c>
      <c r="F173" s="125">
        <v>42976</v>
      </c>
      <c r="G173" s="243">
        <v>42978</v>
      </c>
      <c r="H173" s="124" t="s">
        <v>82</v>
      </c>
      <c r="I173" s="124" t="s">
        <v>80</v>
      </c>
      <c r="J173" s="124" t="s">
        <v>91</v>
      </c>
      <c r="K173" s="179">
        <v>-400000</v>
      </c>
      <c r="L173" s="124" t="s">
        <v>82</v>
      </c>
      <c r="M173" s="124" t="s">
        <v>79</v>
      </c>
      <c r="N173" s="124" t="s">
        <v>122</v>
      </c>
      <c r="O173" s="180">
        <v>1600000</v>
      </c>
      <c r="P173" s="124"/>
      <c r="Q173" s="124" t="s">
        <v>31</v>
      </c>
      <c r="R173" s="126">
        <v>4</v>
      </c>
      <c r="S173" s="126">
        <v>4.5</v>
      </c>
      <c r="T173" s="180"/>
      <c r="U173" s="180">
        <v>0</v>
      </c>
      <c r="V173" s="124"/>
      <c r="W173" s="126">
        <v>3.2947774272695405</v>
      </c>
      <c r="X173" s="126">
        <v>3.3343564027588299</v>
      </c>
      <c r="Y173" s="179">
        <v>-0.95158589031388141</v>
      </c>
      <c r="Z173" s="214"/>
      <c r="AA173" s="180">
        <v>0</v>
      </c>
      <c r="AB173" s="179">
        <v>-0.95158589031388141</v>
      </c>
      <c r="AC173" s="96">
        <f t="shared" si="6"/>
        <v>22</v>
      </c>
      <c r="AD173" s="124" t="s">
        <v>67</v>
      </c>
      <c r="AE173" s="49"/>
      <c r="AF173" s="66">
        <f t="shared" si="7"/>
        <v>0</v>
      </c>
      <c r="AG173" s="66">
        <f t="shared" si="8"/>
        <v>2.6263770572663124E-3</v>
      </c>
      <c r="AH173" s="48"/>
      <c r="AI173" s="25"/>
      <c r="AJ173" s="25"/>
      <c r="AK173" s="25"/>
      <c r="AL173" s="25"/>
      <c r="AM173" s="25"/>
      <c r="AN173" s="25"/>
      <c r="AO173" s="25"/>
      <c r="AP173" s="48"/>
      <c r="AQ173" s="48"/>
      <c r="AR173" s="48"/>
      <c r="AS173" s="249"/>
      <c r="AT173" s="48"/>
      <c r="AU173" s="48"/>
      <c r="AV173" s="48"/>
      <c r="AW173" s="48"/>
      <c r="AX173" s="48"/>
      <c r="AY173" s="48"/>
      <c r="AZ173" s="48"/>
      <c r="BA173" s="48"/>
      <c r="BB173" s="48"/>
      <c r="BC173" s="48"/>
      <c r="BD173" s="48"/>
      <c r="BE173" s="48"/>
      <c r="BF173" s="48"/>
      <c r="BG173" s="48"/>
      <c r="BH173" s="48"/>
    </row>
    <row r="174" spans="1:60" s="235" customFormat="1" ht="15.75" x14ac:dyDescent="0.25">
      <c r="A174" s="124">
        <v>2017</v>
      </c>
      <c r="B174" s="124" t="s">
        <v>125</v>
      </c>
      <c r="C174" s="124">
        <v>744</v>
      </c>
      <c r="D174" s="124" t="s">
        <v>66</v>
      </c>
      <c r="E174" s="125">
        <v>42496</v>
      </c>
      <c r="F174" s="125">
        <v>43005</v>
      </c>
      <c r="G174" s="243">
        <v>43007</v>
      </c>
      <c r="H174" s="124" t="s">
        <v>78</v>
      </c>
      <c r="I174" s="124" t="s">
        <v>79</v>
      </c>
      <c r="J174" s="124" t="s">
        <v>91</v>
      </c>
      <c r="K174" s="179">
        <v>-400000</v>
      </c>
      <c r="L174" s="124" t="s">
        <v>78</v>
      </c>
      <c r="M174" s="124" t="s">
        <v>80</v>
      </c>
      <c r="N174" s="124" t="s">
        <v>122</v>
      </c>
      <c r="O174" s="180">
        <v>1480000</v>
      </c>
      <c r="P174" s="124"/>
      <c r="Q174" s="124" t="s">
        <v>31</v>
      </c>
      <c r="R174" s="126">
        <v>3.7</v>
      </c>
      <c r="S174" s="126"/>
      <c r="T174" s="180"/>
      <c r="U174" s="180">
        <v>0</v>
      </c>
      <c r="V174" s="124"/>
      <c r="W174" s="126">
        <v>3.2947774272695405</v>
      </c>
      <c r="X174" s="126">
        <v>3.3525938912362765</v>
      </c>
      <c r="Y174" s="180">
        <v>37715.093062049484</v>
      </c>
      <c r="Z174" s="214">
        <v>37696.529756850476</v>
      </c>
      <c r="AA174" s="180">
        <v>36958.096676991889</v>
      </c>
      <c r="AB174" s="180">
        <v>756.99638505759503</v>
      </c>
      <c r="AC174" s="96">
        <f t="shared" si="6"/>
        <v>22</v>
      </c>
      <c r="AD174" s="124" t="s">
        <v>25</v>
      </c>
      <c r="AE174" s="49"/>
      <c r="AF174" s="66">
        <f t="shared" si="7"/>
        <v>-81.464601014026883</v>
      </c>
      <c r="AG174" s="66">
        <f t="shared" si="8"/>
        <v>0</v>
      </c>
      <c r="AH174" s="48"/>
      <c r="AI174" s="25"/>
      <c r="AJ174" s="25"/>
      <c r="AK174" s="25"/>
      <c r="AL174" s="25"/>
      <c r="AM174" s="25"/>
      <c r="AN174" s="25"/>
      <c r="AO174" s="25"/>
      <c r="AP174" s="48"/>
      <c r="AQ174" s="48"/>
      <c r="AR174" s="48"/>
      <c r="AS174" s="249"/>
      <c r="AT174" s="48"/>
      <c r="AU174" s="48"/>
      <c r="AV174" s="48"/>
      <c r="AW174" s="48"/>
      <c r="AX174" s="48"/>
      <c r="AY174" s="48"/>
      <c r="AZ174" s="48"/>
      <c r="BA174" s="48"/>
      <c r="BB174" s="48"/>
      <c r="BC174" s="48"/>
      <c r="BD174" s="48"/>
      <c r="BE174" s="48"/>
      <c r="BF174" s="48"/>
      <c r="BG174" s="48"/>
      <c r="BH174" s="48"/>
    </row>
    <row r="175" spans="1:60" s="235" customFormat="1" ht="15.75" x14ac:dyDescent="0.25">
      <c r="A175" s="124">
        <v>2017</v>
      </c>
      <c r="B175" s="124" t="s">
        <v>125</v>
      </c>
      <c r="C175" s="124">
        <v>745</v>
      </c>
      <c r="D175" s="124" t="s">
        <v>66</v>
      </c>
      <c r="E175" s="125">
        <v>42496</v>
      </c>
      <c r="F175" s="125">
        <v>43005</v>
      </c>
      <c r="G175" s="243">
        <v>43007</v>
      </c>
      <c r="H175" s="124" t="s">
        <v>82</v>
      </c>
      <c r="I175" s="124" t="s">
        <v>80</v>
      </c>
      <c r="J175" s="124" t="s">
        <v>91</v>
      </c>
      <c r="K175" s="179">
        <v>-400000</v>
      </c>
      <c r="L175" s="124" t="s">
        <v>82</v>
      </c>
      <c r="M175" s="124" t="s">
        <v>79</v>
      </c>
      <c r="N175" s="124" t="s">
        <v>122</v>
      </c>
      <c r="O175" s="180">
        <v>1800000</v>
      </c>
      <c r="P175" s="124"/>
      <c r="Q175" s="124" t="s">
        <v>31</v>
      </c>
      <c r="R175" s="126">
        <v>4.5</v>
      </c>
      <c r="S175" s="126"/>
      <c r="T175" s="180"/>
      <c r="U175" s="180">
        <v>0</v>
      </c>
      <c r="V175" s="124"/>
      <c r="W175" s="126">
        <v>3.2947774272695405</v>
      </c>
      <c r="X175" s="126">
        <v>3.3525938912362765</v>
      </c>
      <c r="Y175" s="179">
        <v>-2.2544073955398791</v>
      </c>
      <c r="Z175" s="214"/>
      <c r="AA175" s="180">
        <v>0</v>
      </c>
      <c r="AB175" s="179">
        <v>-2.2544073955398791</v>
      </c>
      <c r="AC175" s="96">
        <f t="shared" si="6"/>
        <v>22</v>
      </c>
      <c r="AD175" s="124" t="s">
        <v>25</v>
      </c>
      <c r="AE175" s="49"/>
      <c r="AF175" s="66">
        <f t="shared" si="7"/>
        <v>0</v>
      </c>
      <c r="AG175" s="66">
        <f t="shared" si="8"/>
        <v>6.2221644116900662E-3</v>
      </c>
      <c r="AH175" s="48"/>
      <c r="AI175" s="25"/>
      <c r="AJ175" s="25"/>
      <c r="AK175" s="25"/>
      <c r="AL175" s="25"/>
      <c r="AM175" s="25"/>
      <c r="AN175" s="25"/>
      <c r="AO175" s="25"/>
      <c r="AP175" s="48"/>
      <c r="AQ175" s="48"/>
      <c r="AR175" s="48"/>
      <c r="AS175" s="249"/>
      <c r="AT175" s="48"/>
      <c r="AU175" s="48"/>
      <c r="AV175" s="48"/>
      <c r="AW175" s="48"/>
      <c r="AX175" s="48"/>
      <c r="AY175" s="48"/>
      <c r="AZ175" s="48"/>
      <c r="BA175" s="48"/>
      <c r="BB175" s="48"/>
      <c r="BC175" s="48"/>
      <c r="BD175" s="48"/>
      <c r="BE175" s="48"/>
      <c r="BF175" s="48"/>
      <c r="BG175" s="48"/>
      <c r="BH175" s="48"/>
    </row>
    <row r="176" spans="1:60" s="235" customFormat="1" ht="15.75" x14ac:dyDescent="0.25">
      <c r="A176" s="124">
        <v>2017</v>
      </c>
      <c r="B176" s="124" t="s">
        <v>125</v>
      </c>
      <c r="C176" s="124">
        <v>746</v>
      </c>
      <c r="D176" s="124" t="s">
        <v>66</v>
      </c>
      <c r="E176" s="125">
        <v>42496</v>
      </c>
      <c r="F176" s="125">
        <v>43005</v>
      </c>
      <c r="G176" s="243">
        <v>43007</v>
      </c>
      <c r="H176" s="124" t="s">
        <v>82</v>
      </c>
      <c r="I176" s="124" t="s">
        <v>80</v>
      </c>
      <c r="J176" s="124" t="s">
        <v>91</v>
      </c>
      <c r="K176" s="179">
        <v>-400000</v>
      </c>
      <c r="L176" s="124" t="s">
        <v>82</v>
      </c>
      <c r="M176" s="124" t="s">
        <v>79</v>
      </c>
      <c r="N176" s="124" t="s">
        <v>122</v>
      </c>
      <c r="O176" s="180">
        <v>1600000</v>
      </c>
      <c r="P176" s="124"/>
      <c r="Q176" s="124" t="s">
        <v>31</v>
      </c>
      <c r="R176" s="126">
        <v>4</v>
      </c>
      <c r="S176" s="126">
        <v>4.5</v>
      </c>
      <c r="T176" s="180"/>
      <c r="U176" s="180">
        <v>0</v>
      </c>
      <c r="V176" s="124"/>
      <c r="W176" s="126">
        <v>3.2947774272695405</v>
      </c>
      <c r="X176" s="126">
        <v>3.3525938912362765</v>
      </c>
      <c r="Y176" s="179">
        <v>-16.308897803469783</v>
      </c>
      <c r="Z176" s="214"/>
      <c r="AA176" s="180">
        <v>0</v>
      </c>
      <c r="AB176" s="179">
        <v>-16.308897803469783</v>
      </c>
      <c r="AC176" s="96">
        <f t="shared" si="6"/>
        <v>22</v>
      </c>
      <c r="AD176" s="124" t="s">
        <v>67</v>
      </c>
      <c r="AE176" s="49"/>
      <c r="AF176" s="66">
        <f t="shared" si="7"/>
        <v>0</v>
      </c>
      <c r="AG176" s="66">
        <f t="shared" si="8"/>
        <v>4.5012557937576601E-2</v>
      </c>
      <c r="AH176" s="48"/>
      <c r="AI176" s="25"/>
      <c r="AJ176" s="25"/>
      <c r="AK176" s="25"/>
      <c r="AL176" s="25"/>
      <c r="AM176" s="25"/>
      <c r="AN176" s="25"/>
      <c r="AO176" s="25"/>
      <c r="AP176" s="48"/>
      <c r="AQ176" s="48"/>
      <c r="AR176" s="48"/>
      <c r="AS176" s="249"/>
      <c r="AT176" s="48"/>
      <c r="AU176" s="48"/>
      <c r="AV176" s="48"/>
      <c r="AW176" s="48"/>
      <c r="AX176" s="48"/>
      <c r="AY176" s="48"/>
      <c r="AZ176" s="48"/>
      <c r="BA176" s="48"/>
      <c r="BB176" s="48"/>
      <c r="BC176" s="48"/>
      <c r="BD176" s="48"/>
      <c r="BE176" s="48"/>
      <c r="BF176" s="48"/>
      <c r="BG176" s="48"/>
      <c r="BH176" s="48"/>
    </row>
    <row r="177" spans="1:60" s="235" customFormat="1" ht="15.75" x14ac:dyDescent="0.25">
      <c r="A177" s="124">
        <v>2017</v>
      </c>
      <c r="B177" s="124" t="s">
        <v>126</v>
      </c>
      <c r="C177" s="124">
        <v>747</v>
      </c>
      <c r="D177" s="124" t="s">
        <v>66</v>
      </c>
      <c r="E177" s="125">
        <v>42496</v>
      </c>
      <c r="F177" s="125">
        <v>43035</v>
      </c>
      <c r="G177" s="243">
        <v>43039</v>
      </c>
      <c r="H177" s="124" t="s">
        <v>78</v>
      </c>
      <c r="I177" s="124" t="s">
        <v>79</v>
      </c>
      <c r="J177" s="124" t="s">
        <v>91</v>
      </c>
      <c r="K177" s="179">
        <v>-400000</v>
      </c>
      <c r="L177" s="124" t="s">
        <v>78</v>
      </c>
      <c r="M177" s="124" t="s">
        <v>80</v>
      </c>
      <c r="N177" s="124" t="s">
        <v>122</v>
      </c>
      <c r="O177" s="180">
        <v>1480000</v>
      </c>
      <c r="P177" s="124"/>
      <c r="Q177" s="124" t="s">
        <v>31</v>
      </c>
      <c r="R177" s="126">
        <v>3.7</v>
      </c>
      <c r="S177" s="126"/>
      <c r="T177" s="180"/>
      <c r="U177" s="180">
        <v>0</v>
      </c>
      <c r="V177" s="124"/>
      <c r="W177" s="126">
        <v>3.2947774272695405</v>
      </c>
      <c r="X177" s="126">
        <v>3.3698440896332369</v>
      </c>
      <c r="Y177" s="180">
        <v>36634.307838842913</v>
      </c>
      <c r="Z177" s="214">
        <v>36527.281106329792</v>
      </c>
      <c r="AA177" s="180">
        <v>35122.969187953546</v>
      </c>
      <c r="AB177" s="180">
        <v>1511.3386508893673</v>
      </c>
      <c r="AC177" s="96">
        <f t="shared" si="6"/>
        <v>22</v>
      </c>
      <c r="AD177" s="124" t="s">
        <v>25</v>
      </c>
      <c r="AE177" s="49"/>
      <c r="AF177" s="66">
        <f t="shared" si="7"/>
        <v>-79.130104931900689</v>
      </c>
      <c r="AG177" s="66">
        <f t="shared" si="8"/>
        <v>0</v>
      </c>
      <c r="AH177" s="48"/>
      <c r="AI177" s="25"/>
      <c r="AJ177" s="25"/>
      <c r="AK177" s="25"/>
      <c r="AL177" s="25"/>
      <c r="AM177" s="25"/>
      <c r="AN177" s="25"/>
      <c r="AO177" s="25"/>
      <c r="AP177" s="48"/>
      <c r="AQ177" s="48"/>
      <c r="AR177" s="48"/>
      <c r="AS177" s="249"/>
      <c r="AT177" s="48"/>
      <c r="AU177" s="48"/>
      <c r="AV177" s="48"/>
      <c r="AW177" s="48"/>
      <c r="AX177" s="48"/>
      <c r="AY177" s="48"/>
      <c r="AZ177" s="48"/>
      <c r="BA177" s="48"/>
      <c r="BB177" s="48"/>
      <c r="BC177" s="48"/>
      <c r="BD177" s="48"/>
      <c r="BE177" s="48"/>
      <c r="BF177" s="48"/>
      <c r="BG177" s="48"/>
      <c r="BH177" s="48"/>
    </row>
    <row r="178" spans="1:60" s="235" customFormat="1" ht="15.75" x14ac:dyDescent="0.25">
      <c r="A178" s="124">
        <v>2017</v>
      </c>
      <c r="B178" s="124" t="s">
        <v>126</v>
      </c>
      <c r="C178" s="124">
        <v>748</v>
      </c>
      <c r="D178" s="124" t="s">
        <v>66</v>
      </c>
      <c r="E178" s="125">
        <v>42496</v>
      </c>
      <c r="F178" s="125">
        <v>43035</v>
      </c>
      <c r="G178" s="243">
        <v>43039</v>
      </c>
      <c r="H178" s="124" t="s">
        <v>82</v>
      </c>
      <c r="I178" s="124" t="s">
        <v>80</v>
      </c>
      <c r="J178" s="124" t="s">
        <v>91</v>
      </c>
      <c r="K178" s="179">
        <v>-400000</v>
      </c>
      <c r="L178" s="124" t="s">
        <v>82</v>
      </c>
      <c r="M178" s="124" t="s">
        <v>79</v>
      </c>
      <c r="N178" s="124" t="s">
        <v>122</v>
      </c>
      <c r="O178" s="180">
        <v>1800000</v>
      </c>
      <c r="P178" s="124"/>
      <c r="Q178" s="124" t="s">
        <v>31</v>
      </c>
      <c r="R178" s="126">
        <v>4.5</v>
      </c>
      <c r="S178" s="126"/>
      <c r="T178" s="180"/>
      <c r="U178" s="180">
        <v>0</v>
      </c>
      <c r="V178" s="124"/>
      <c r="W178" s="126">
        <v>3.2947774272695405</v>
      </c>
      <c r="X178" s="126">
        <v>3.3698440896332369</v>
      </c>
      <c r="Y178" s="179">
        <v>-20.181061722538132</v>
      </c>
      <c r="Z178" s="214"/>
      <c r="AA178" s="180">
        <v>0</v>
      </c>
      <c r="AB178" s="179">
        <v>-20.181061722538132</v>
      </c>
      <c r="AC178" s="96">
        <f t="shared" si="6"/>
        <v>22</v>
      </c>
      <c r="AD178" s="124" t="s">
        <v>25</v>
      </c>
      <c r="AE178" s="49"/>
      <c r="AF178" s="66">
        <f t="shared" si="7"/>
        <v>0</v>
      </c>
      <c r="AG178" s="66">
        <f t="shared" si="8"/>
        <v>5.5699730354205237E-2</v>
      </c>
      <c r="AH178" s="48"/>
      <c r="AI178" s="25"/>
      <c r="AJ178" s="25"/>
      <c r="AK178" s="25"/>
      <c r="AL178" s="25"/>
      <c r="AM178" s="25"/>
      <c r="AN178" s="25"/>
      <c r="AO178" s="25"/>
      <c r="AP178" s="48"/>
      <c r="AQ178" s="48"/>
      <c r="AR178" s="48"/>
      <c r="AS178" s="249"/>
      <c r="AT178" s="48"/>
      <c r="AU178" s="48"/>
      <c r="AV178" s="48"/>
      <c r="AW178" s="48"/>
      <c r="AX178" s="48"/>
      <c r="AY178" s="48"/>
      <c r="AZ178" s="48"/>
      <c r="BA178" s="48"/>
      <c r="BB178" s="48"/>
      <c r="BC178" s="48"/>
      <c r="BD178" s="48"/>
      <c r="BE178" s="48"/>
      <c r="BF178" s="48"/>
      <c r="BG178" s="48"/>
      <c r="BH178" s="48"/>
    </row>
    <row r="179" spans="1:60" s="235" customFormat="1" ht="15.75" x14ac:dyDescent="0.25">
      <c r="A179" s="124">
        <v>2017</v>
      </c>
      <c r="B179" s="124" t="s">
        <v>126</v>
      </c>
      <c r="C179" s="124">
        <v>749</v>
      </c>
      <c r="D179" s="124" t="s">
        <v>66</v>
      </c>
      <c r="E179" s="125">
        <v>42496</v>
      </c>
      <c r="F179" s="125">
        <v>43035</v>
      </c>
      <c r="G179" s="243">
        <v>43039</v>
      </c>
      <c r="H179" s="124" t="s">
        <v>82</v>
      </c>
      <c r="I179" s="124" t="s">
        <v>80</v>
      </c>
      <c r="J179" s="124" t="s">
        <v>91</v>
      </c>
      <c r="K179" s="179">
        <v>-400000</v>
      </c>
      <c r="L179" s="124" t="s">
        <v>82</v>
      </c>
      <c r="M179" s="124" t="s">
        <v>79</v>
      </c>
      <c r="N179" s="124" t="s">
        <v>122</v>
      </c>
      <c r="O179" s="180">
        <v>1600000</v>
      </c>
      <c r="P179" s="124"/>
      <c r="Q179" s="124" t="s">
        <v>31</v>
      </c>
      <c r="R179" s="126">
        <v>4</v>
      </c>
      <c r="S179" s="126">
        <v>4.5</v>
      </c>
      <c r="T179" s="180"/>
      <c r="U179" s="180">
        <v>0</v>
      </c>
      <c r="V179" s="124"/>
      <c r="W179" s="126">
        <v>3.2947774272695405</v>
      </c>
      <c r="X179" s="126">
        <v>3.3698440896332369</v>
      </c>
      <c r="Y179" s="179">
        <v>-86.845670790582176</v>
      </c>
      <c r="Z179" s="214"/>
      <c r="AA179" s="180">
        <v>0</v>
      </c>
      <c r="AB179" s="179">
        <v>-86.845670790582176</v>
      </c>
      <c r="AC179" s="96">
        <f t="shared" si="6"/>
        <v>22</v>
      </c>
      <c r="AD179" s="124" t="s">
        <v>67</v>
      </c>
      <c r="AE179" s="49"/>
      <c r="AF179" s="66">
        <f t="shared" si="7"/>
        <v>0</v>
      </c>
      <c r="AG179" s="66">
        <f t="shared" si="8"/>
        <v>0.23969405138200681</v>
      </c>
      <c r="AH179" s="48"/>
      <c r="AI179" s="25"/>
      <c r="AJ179" s="25"/>
      <c r="AK179" s="25"/>
      <c r="AL179" s="25"/>
      <c r="AM179" s="25"/>
      <c r="AN179" s="25"/>
      <c r="AO179" s="25"/>
      <c r="AP179" s="48"/>
      <c r="AQ179" s="48"/>
      <c r="AR179" s="48"/>
      <c r="AS179" s="249"/>
      <c r="AT179" s="48"/>
      <c r="AU179" s="48"/>
      <c r="AV179" s="48"/>
      <c r="AW179" s="48"/>
      <c r="AX179" s="48"/>
      <c r="AY179" s="48"/>
      <c r="AZ179" s="48"/>
      <c r="BA179" s="48"/>
      <c r="BB179" s="48"/>
      <c r="BC179" s="48"/>
      <c r="BD179" s="48"/>
      <c r="BE179" s="48"/>
      <c r="BF179" s="48"/>
      <c r="BG179" s="48"/>
      <c r="BH179" s="48"/>
    </row>
    <row r="180" spans="1:60" s="235" customFormat="1" ht="15.75" x14ac:dyDescent="0.25">
      <c r="A180" s="124">
        <v>2017</v>
      </c>
      <c r="B180" s="124" t="s">
        <v>127</v>
      </c>
      <c r="C180" s="124">
        <v>750</v>
      </c>
      <c r="D180" s="124" t="s">
        <v>66</v>
      </c>
      <c r="E180" s="125">
        <v>42496</v>
      </c>
      <c r="F180" s="125">
        <v>43067</v>
      </c>
      <c r="G180" s="243">
        <v>43069</v>
      </c>
      <c r="H180" s="124" t="s">
        <v>78</v>
      </c>
      <c r="I180" s="124" t="s">
        <v>79</v>
      </c>
      <c r="J180" s="124" t="s">
        <v>91</v>
      </c>
      <c r="K180" s="179">
        <v>-400000</v>
      </c>
      <c r="L180" s="124" t="s">
        <v>78</v>
      </c>
      <c r="M180" s="124" t="s">
        <v>80</v>
      </c>
      <c r="N180" s="124" t="s">
        <v>122</v>
      </c>
      <c r="O180" s="180">
        <v>1480000</v>
      </c>
      <c r="P180" s="124"/>
      <c r="Q180" s="124" t="s">
        <v>31</v>
      </c>
      <c r="R180" s="126">
        <v>3.7</v>
      </c>
      <c r="S180" s="126"/>
      <c r="T180" s="180"/>
      <c r="U180" s="180">
        <v>0</v>
      </c>
      <c r="V180" s="124"/>
      <c r="W180" s="126">
        <v>3.2947774272695405</v>
      </c>
      <c r="X180" s="126">
        <v>3.3857466019403306</v>
      </c>
      <c r="Y180" s="180">
        <v>35824.876755583595</v>
      </c>
      <c r="Z180" s="214">
        <v>35484.029831725049</v>
      </c>
      <c r="AA180" s="180">
        <v>33431.212559539323</v>
      </c>
      <c r="AB180" s="180">
        <v>2393.6641960442721</v>
      </c>
      <c r="AC180" s="96">
        <f t="shared" si="6"/>
        <v>22</v>
      </c>
      <c r="AD180" s="124" t="s">
        <v>25</v>
      </c>
      <c r="AE180" s="49"/>
      <c r="AF180" s="66">
        <f t="shared" si="7"/>
        <v>-77.381733792060558</v>
      </c>
      <c r="AG180" s="66">
        <f t="shared" si="8"/>
        <v>0</v>
      </c>
      <c r="AH180" s="48"/>
      <c r="AI180" s="25"/>
      <c r="AJ180" s="25"/>
      <c r="AK180" s="25"/>
      <c r="AL180" s="25"/>
      <c r="AM180" s="25"/>
      <c r="AN180" s="25"/>
      <c r="AO180" s="25"/>
      <c r="AP180" s="48"/>
      <c r="AQ180" s="48"/>
      <c r="AR180" s="48"/>
      <c r="AS180" s="249"/>
      <c r="AT180" s="48"/>
      <c r="AU180" s="48"/>
      <c r="AV180" s="48"/>
      <c r="AW180" s="48"/>
      <c r="AX180" s="48"/>
      <c r="AY180" s="48"/>
      <c r="AZ180" s="48"/>
      <c r="BA180" s="48"/>
      <c r="BB180" s="48"/>
      <c r="BC180" s="48"/>
      <c r="BD180" s="48"/>
      <c r="BE180" s="48"/>
      <c r="BF180" s="48"/>
      <c r="BG180" s="48"/>
      <c r="BH180" s="48"/>
    </row>
    <row r="181" spans="1:60" s="235" customFormat="1" ht="15.75" x14ac:dyDescent="0.25">
      <c r="A181" s="124">
        <v>2017</v>
      </c>
      <c r="B181" s="124" t="s">
        <v>127</v>
      </c>
      <c r="C181" s="124">
        <v>751</v>
      </c>
      <c r="D181" s="124" t="s">
        <v>66</v>
      </c>
      <c r="E181" s="125">
        <v>42496</v>
      </c>
      <c r="F181" s="125">
        <v>43067</v>
      </c>
      <c r="G181" s="243">
        <v>43069</v>
      </c>
      <c r="H181" s="124" t="s">
        <v>82</v>
      </c>
      <c r="I181" s="124" t="s">
        <v>80</v>
      </c>
      <c r="J181" s="124" t="s">
        <v>91</v>
      </c>
      <c r="K181" s="179">
        <v>-400000</v>
      </c>
      <c r="L181" s="124" t="s">
        <v>82</v>
      </c>
      <c r="M181" s="124" t="s">
        <v>79</v>
      </c>
      <c r="N181" s="124" t="s">
        <v>122</v>
      </c>
      <c r="O181" s="180">
        <v>1800000</v>
      </c>
      <c r="P181" s="124"/>
      <c r="Q181" s="124" t="s">
        <v>31</v>
      </c>
      <c r="R181" s="126">
        <v>4.5</v>
      </c>
      <c r="S181" s="126"/>
      <c r="T181" s="180"/>
      <c r="U181" s="180">
        <v>0</v>
      </c>
      <c r="V181" s="124"/>
      <c r="W181" s="126">
        <v>3.2947774272695405</v>
      </c>
      <c r="X181" s="126">
        <v>3.3857466019403306</v>
      </c>
      <c r="Y181" s="179">
        <v>-90.124038341097389</v>
      </c>
      <c r="Z181" s="214"/>
      <c r="AA181" s="180">
        <v>0</v>
      </c>
      <c r="AB181" s="179">
        <v>-90.124038341097389</v>
      </c>
      <c r="AC181" s="96">
        <f t="shared" si="6"/>
        <v>22</v>
      </c>
      <c r="AD181" s="124" t="s">
        <v>25</v>
      </c>
      <c r="AE181" s="49"/>
      <c r="AF181" s="66">
        <f t="shared" si="7"/>
        <v>0</v>
      </c>
      <c r="AG181" s="66">
        <f t="shared" si="8"/>
        <v>0.24874234582142879</v>
      </c>
      <c r="AH181" s="48"/>
      <c r="AI181" s="25"/>
      <c r="AJ181" s="25"/>
      <c r="AK181" s="25"/>
      <c r="AL181" s="25"/>
      <c r="AM181" s="25"/>
      <c r="AN181" s="25"/>
      <c r="AO181" s="25"/>
      <c r="AP181" s="48"/>
      <c r="AQ181" s="48"/>
      <c r="AR181" s="48"/>
      <c r="AS181" s="249"/>
      <c r="AT181" s="48"/>
      <c r="AU181" s="48"/>
      <c r="AV181" s="48"/>
      <c r="AW181" s="48"/>
      <c r="AX181" s="48"/>
      <c r="AY181" s="48"/>
      <c r="AZ181" s="48"/>
      <c r="BA181" s="48"/>
      <c r="BB181" s="48"/>
      <c r="BC181" s="48"/>
      <c r="BD181" s="48"/>
      <c r="BE181" s="48"/>
      <c r="BF181" s="48"/>
      <c r="BG181" s="48"/>
      <c r="BH181" s="48"/>
    </row>
    <row r="182" spans="1:60" s="235" customFormat="1" ht="15.75" x14ac:dyDescent="0.25">
      <c r="A182" s="124">
        <v>2017</v>
      </c>
      <c r="B182" s="124" t="s">
        <v>127</v>
      </c>
      <c r="C182" s="124">
        <v>752</v>
      </c>
      <c r="D182" s="124" t="s">
        <v>66</v>
      </c>
      <c r="E182" s="125">
        <v>42496</v>
      </c>
      <c r="F182" s="125">
        <v>43067</v>
      </c>
      <c r="G182" s="243">
        <v>43069</v>
      </c>
      <c r="H182" s="124" t="s">
        <v>82</v>
      </c>
      <c r="I182" s="124" t="s">
        <v>80</v>
      </c>
      <c r="J182" s="124" t="s">
        <v>91</v>
      </c>
      <c r="K182" s="179">
        <v>-400000</v>
      </c>
      <c r="L182" s="124" t="s">
        <v>82</v>
      </c>
      <c r="M182" s="124" t="s">
        <v>79</v>
      </c>
      <c r="N182" s="124" t="s">
        <v>122</v>
      </c>
      <c r="O182" s="180">
        <v>1600000</v>
      </c>
      <c r="P182" s="124"/>
      <c r="Q182" s="124" t="s">
        <v>31</v>
      </c>
      <c r="R182" s="126">
        <v>4</v>
      </c>
      <c r="S182" s="126">
        <v>4.5</v>
      </c>
      <c r="T182" s="180"/>
      <c r="U182" s="180">
        <v>0</v>
      </c>
      <c r="V182" s="124"/>
      <c r="W182" s="126">
        <v>3.2947774272695405</v>
      </c>
      <c r="X182" s="126">
        <v>3.3857466019403306</v>
      </c>
      <c r="Y182" s="179">
        <v>-250.72288551744816</v>
      </c>
      <c r="Z182" s="214"/>
      <c r="AA182" s="180">
        <v>0</v>
      </c>
      <c r="AB182" s="179">
        <v>-250.72288551744816</v>
      </c>
      <c r="AC182" s="96">
        <f t="shared" si="6"/>
        <v>22</v>
      </c>
      <c r="AD182" s="124" t="s">
        <v>67</v>
      </c>
      <c r="AE182" s="49"/>
      <c r="AF182" s="66">
        <f t="shared" si="7"/>
        <v>0</v>
      </c>
      <c r="AG182" s="66">
        <f t="shared" si="8"/>
        <v>0.69199516402815686</v>
      </c>
      <c r="AH182" s="48"/>
      <c r="AI182" s="25"/>
      <c r="AJ182" s="25"/>
      <c r="AK182" s="25"/>
      <c r="AL182" s="25"/>
      <c r="AM182" s="25"/>
      <c r="AN182" s="25"/>
      <c r="AO182" s="25"/>
      <c r="AP182" s="48"/>
      <c r="AQ182" s="48"/>
      <c r="AR182" s="48"/>
      <c r="AS182" s="249"/>
      <c r="AT182" s="48"/>
      <c r="AU182" s="48"/>
      <c r="AV182" s="48"/>
      <c r="AW182" s="48"/>
      <c r="AX182" s="48"/>
      <c r="AY182" s="48"/>
      <c r="AZ182" s="48"/>
      <c r="BA182" s="48"/>
      <c r="BB182" s="48"/>
      <c r="BC182" s="48"/>
      <c r="BD182" s="48"/>
      <c r="BE182" s="48"/>
      <c r="BF182" s="48"/>
      <c r="BG182" s="48"/>
      <c r="BH182" s="48"/>
    </row>
    <row r="183" spans="1:60" s="235" customFormat="1" ht="15.75" x14ac:dyDescent="0.25">
      <c r="A183" s="124">
        <v>2017</v>
      </c>
      <c r="B183" s="124" t="s">
        <v>128</v>
      </c>
      <c r="C183" s="124">
        <v>753</v>
      </c>
      <c r="D183" s="124" t="s">
        <v>66</v>
      </c>
      <c r="E183" s="125">
        <v>42496</v>
      </c>
      <c r="F183" s="125">
        <v>43096</v>
      </c>
      <c r="G183" s="243">
        <v>43098</v>
      </c>
      <c r="H183" s="124" t="s">
        <v>78</v>
      </c>
      <c r="I183" s="124" t="s">
        <v>79</v>
      </c>
      <c r="J183" s="124" t="s">
        <v>91</v>
      </c>
      <c r="K183" s="179">
        <v>-400000</v>
      </c>
      <c r="L183" s="124" t="s">
        <v>78</v>
      </c>
      <c r="M183" s="124" t="s">
        <v>80</v>
      </c>
      <c r="N183" s="124" t="s">
        <v>122</v>
      </c>
      <c r="O183" s="180">
        <v>1480000</v>
      </c>
      <c r="P183" s="124"/>
      <c r="Q183" s="124" t="s">
        <v>31</v>
      </c>
      <c r="R183" s="126">
        <v>3.7</v>
      </c>
      <c r="S183" s="126"/>
      <c r="T183" s="180"/>
      <c r="U183" s="180">
        <v>0</v>
      </c>
      <c r="V183" s="124"/>
      <c r="W183" s="126">
        <v>3.2947774272695405</v>
      </c>
      <c r="X183" s="126">
        <v>3.400711406750847</v>
      </c>
      <c r="Y183" s="180">
        <v>35116.063056742219</v>
      </c>
      <c r="Z183" s="214">
        <v>34412.248074877854</v>
      </c>
      <c r="AA183" s="180">
        <v>31839.212047782254</v>
      </c>
      <c r="AB183" s="180">
        <v>3276.8510089599658</v>
      </c>
      <c r="AC183" s="96">
        <f t="shared" si="6"/>
        <v>23</v>
      </c>
      <c r="AD183" s="124" t="s">
        <v>25</v>
      </c>
      <c r="AE183" s="49"/>
      <c r="AF183" s="66">
        <f t="shared" si="7"/>
        <v>-75.850696202563185</v>
      </c>
      <c r="AG183" s="66">
        <f t="shared" si="8"/>
        <v>0</v>
      </c>
      <c r="AH183" s="48"/>
      <c r="AI183" s="25"/>
      <c r="AJ183" s="25"/>
      <c r="AK183" s="25"/>
      <c r="AL183" s="25"/>
      <c r="AM183" s="25"/>
      <c r="AN183" s="25"/>
      <c r="AO183" s="25"/>
      <c r="AP183" s="48"/>
      <c r="AQ183" s="48"/>
      <c r="AR183" s="48"/>
      <c r="AS183" s="249"/>
      <c r="AT183" s="48"/>
      <c r="AU183" s="48"/>
      <c r="AV183" s="48"/>
      <c r="AW183" s="48"/>
      <c r="AX183" s="48"/>
      <c r="AY183" s="48"/>
      <c r="AZ183" s="48"/>
      <c r="BA183" s="48"/>
      <c r="BB183" s="48"/>
      <c r="BC183" s="48"/>
      <c r="BD183" s="48"/>
      <c r="BE183" s="48"/>
      <c r="BF183" s="48"/>
      <c r="BG183" s="48"/>
      <c r="BH183" s="48"/>
    </row>
    <row r="184" spans="1:60" s="235" customFormat="1" ht="15.75" x14ac:dyDescent="0.25">
      <c r="A184" s="124">
        <v>2017</v>
      </c>
      <c r="B184" s="124" t="s">
        <v>128</v>
      </c>
      <c r="C184" s="124">
        <v>754</v>
      </c>
      <c r="D184" s="124" t="s">
        <v>66</v>
      </c>
      <c r="E184" s="125">
        <v>42496</v>
      </c>
      <c r="F184" s="125">
        <v>43096</v>
      </c>
      <c r="G184" s="243">
        <v>43098</v>
      </c>
      <c r="H184" s="124" t="s">
        <v>82</v>
      </c>
      <c r="I184" s="124" t="s">
        <v>80</v>
      </c>
      <c r="J184" s="124" t="s">
        <v>91</v>
      </c>
      <c r="K184" s="179">
        <v>-400000</v>
      </c>
      <c r="L184" s="124" t="s">
        <v>82</v>
      </c>
      <c r="M184" s="124" t="s">
        <v>79</v>
      </c>
      <c r="N184" s="124" t="s">
        <v>122</v>
      </c>
      <c r="O184" s="180">
        <v>1800000</v>
      </c>
      <c r="P184" s="124"/>
      <c r="Q184" s="124" t="s">
        <v>31</v>
      </c>
      <c r="R184" s="126">
        <v>4.5</v>
      </c>
      <c r="S184" s="126"/>
      <c r="T184" s="180"/>
      <c r="U184" s="180">
        <v>0</v>
      </c>
      <c r="V184" s="124"/>
      <c r="W184" s="126">
        <v>3.2947774272695405</v>
      </c>
      <c r="X184" s="126">
        <v>3.400711406750847</v>
      </c>
      <c r="Y184" s="179">
        <v>-224.74874083841721</v>
      </c>
      <c r="Z184" s="214"/>
      <c r="AA184" s="180">
        <v>0</v>
      </c>
      <c r="AB184" s="179">
        <v>-224.74874083841721</v>
      </c>
      <c r="AC184" s="96">
        <f t="shared" si="6"/>
        <v>23</v>
      </c>
      <c r="AD184" s="124" t="s">
        <v>25</v>
      </c>
      <c r="AE184" s="49"/>
      <c r="AF184" s="66">
        <f t="shared" si="7"/>
        <v>0</v>
      </c>
      <c r="AG184" s="66">
        <f t="shared" si="8"/>
        <v>1.2271281249777581</v>
      </c>
      <c r="AH184" s="48"/>
      <c r="AI184" s="25"/>
      <c r="AJ184" s="25"/>
      <c r="AK184" s="25"/>
      <c r="AL184" s="25"/>
      <c r="AM184" s="25"/>
      <c r="AN184" s="25"/>
      <c r="AO184" s="25"/>
      <c r="AP184" s="48"/>
      <c r="AQ184" s="48"/>
      <c r="AR184" s="48"/>
      <c r="AS184" s="249"/>
      <c r="AT184" s="48"/>
      <c r="AU184" s="48"/>
      <c r="AV184" s="48"/>
      <c r="AW184" s="48"/>
      <c r="AX184" s="48"/>
      <c r="AY184" s="48"/>
      <c r="AZ184" s="48"/>
      <c r="BA184" s="48"/>
      <c r="BB184" s="48"/>
      <c r="BC184" s="48"/>
      <c r="BD184" s="48"/>
      <c r="BE184" s="48"/>
      <c r="BF184" s="48"/>
      <c r="BG184" s="48"/>
      <c r="BH184" s="48"/>
    </row>
    <row r="185" spans="1:60" s="235" customFormat="1" ht="15.75" x14ac:dyDescent="0.25">
      <c r="A185" s="127">
        <v>2017</v>
      </c>
      <c r="B185" s="127" t="s">
        <v>128</v>
      </c>
      <c r="C185" s="127">
        <v>755</v>
      </c>
      <c r="D185" s="127" t="s">
        <v>66</v>
      </c>
      <c r="E185" s="128">
        <v>42496</v>
      </c>
      <c r="F185" s="128">
        <v>43096</v>
      </c>
      <c r="G185" s="244">
        <v>43098</v>
      </c>
      <c r="H185" s="127" t="s">
        <v>82</v>
      </c>
      <c r="I185" s="127" t="s">
        <v>80</v>
      </c>
      <c r="J185" s="127" t="s">
        <v>91</v>
      </c>
      <c r="K185" s="129">
        <v>-400000</v>
      </c>
      <c r="L185" s="127" t="s">
        <v>82</v>
      </c>
      <c r="M185" s="127" t="s">
        <v>79</v>
      </c>
      <c r="N185" s="127" t="s">
        <v>122</v>
      </c>
      <c r="O185" s="181">
        <v>1600000</v>
      </c>
      <c r="P185" s="127"/>
      <c r="Q185" s="127" t="s">
        <v>31</v>
      </c>
      <c r="R185" s="130">
        <v>4</v>
      </c>
      <c r="S185" s="130">
        <v>4.5</v>
      </c>
      <c r="T185" s="181"/>
      <c r="U185" s="181">
        <v>0</v>
      </c>
      <c r="V185" s="127"/>
      <c r="W185" s="130">
        <v>3.2947774272695405</v>
      </c>
      <c r="X185" s="130">
        <v>3.400711406750847</v>
      </c>
      <c r="Y185" s="129">
        <v>-479.06624102595117</v>
      </c>
      <c r="Z185" s="215"/>
      <c r="AA185" s="181">
        <v>0</v>
      </c>
      <c r="AB185" s="129">
        <v>-479.06624102595117</v>
      </c>
      <c r="AC185" s="96">
        <f t="shared" si="6"/>
        <v>23</v>
      </c>
      <c r="AD185" s="127" t="s">
        <v>67</v>
      </c>
      <c r="AE185" s="49"/>
      <c r="AF185" s="66">
        <f t="shared" si="7"/>
        <v>0</v>
      </c>
      <c r="AG185" s="66">
        <f t="shared" si="8"/>
        <v>2.6157016760016933</v>
      </c>
      <c r="AH185" s="48"/>
      <c r="AI185" s="25"/>
      <c r="AJ185" s="25"/>
      <c r="AK185" s="25"/>
      <c r="AL185" s="25"/>
      <c r="AM185" s="25"/>
      <c r="AN185" s="25"/>
      <c r="AO185" s="25"/>
      <c r="AP185" s="48"/>
      <c r="AQ185" s="48"/>
      <c r="AR185" s="48"/>
      <c r="AS185" s="249"/>
      <c r="AT185" s="48"/>
      <c r="AU185" s="48"/>
      <c r="AV185" s="48"/>
      <c r="AW185" s="48"/>
      <c r="AX185" s="48"/>
      <c r="AY185" s="48"/>
      <c r="AZ185" s="48"/>
      <c r="BA185" s="48"/>
      <c r="BB185" s="48"/>
      <c r="BC185" s="48"/>
      <c r="BD185" s="48"/>
      <c r="BE185" s="48"/>
      <c r="BF185" s="48"/>
      <c r="BG185" s="48"/>
      <c r="BH185" s="48"/>
    </row>
    <row r="186" spans="1:60" s="236" customFormat="1" ht="15.75" x14ac:dyDescent="0.25">
      <c r="A186" s="131"/>
      <c r="B186" s="131"/>
      <c r="C186" s="131"/>
      <c r="D186" s="131"/>
      <c r="E186" s="132"/>
      <c r="F186" s="132"/>
      <c r="G186" s="245"/>
      <c r="H186" s="131"/>
      <c r="I186" s="131"/>
      <c r="J186" s="131"/>
      <c r="K186" s="133">
        <v>-2400000</v>
      </c>
      <c r="L186" s="131"/>
      <c r="M186" s="131"/>
      <c r="N186" s="131"/>
      <c r="O186" s="134">
        <v>8880000</v>
      </c>
      <c r="P186" s="131"/>
      <c r="Q186" s="131"/>
      <c r="R186" s="135">
        <v>3.7</v>
      </c>
      <c r="S186" s="135"/>
      <c r="T186" s="134"/>
      <c r="U186" s="134"/>
      <c r="V186" s="131"/>
      <c r="W186" s="135"/>
      <c r="X186" s="135"/>
      <c r="Y186" s="134">
        <v>223905.33457174606</v>
      </c>
      <c r="Z186" s="134">
        <v>223905.33457174606</v>
      </c>
      <c r="AA186" s="134">
        <v>217095.1432892335</v>
      </c>
      <c r="AB186" s="134">
        <v>6810.1912825125864</v>
      </c>
      <c r="AC186" s="96"/>
      <c r="AD186" s="131"/>
      <c r="AE186" s="49"/>
      <c r="AF186" s="66"/>
      <c r="AG186" s="66"/>
      <c r="AH186" s="48"/>
      <c r="AI186" s="25"/>
      <c r="AJ186" s="25"/>
      <c r="AK186" s="25"/>
      <c r="AL186" s="25"/>
      <c r="AM186" s="25"/>
      <c r="AN186" s="25"/>
      <c r="AO186" s="25"/>
      <c r="AP186" s="48"/>
      <c r="AQ186" s="48"/>
      <c r="AR186" s="48"/>
      <c r="AS186" s="250"/>
      <c r="AT186" s="48"/>
      <c r="AU186" s="48"/>
      <c r="AV186" s="48"/>
      <c r="AW186" s="48"/>
      <c r="AX186" s="48"/>
      <c r="AY186" s="48"/>
      <c r="AZ186" s="48"/>
      <c r="BA186" s="48"/>
      <c r="BB186" s="48"/>
      <c r="BC186" s="48"/>
      <c r="BD186" s="48"/>
      <c r="BE186" s="48"/>
      <c r="BF186" s="48"/>
      <c r="BG186" s="48"/>
      <c r="BH186" s="48"/>
    </row>
    <row r="187" spans="1:60" s="236" customFormat="1" ht="15.75" x14ac:dyDescent="0.25">
      <c r="A187" s="131"/>
      <c r="B187" s="131"/>
      <c r="C187" s="131"/>
      <c r="D187" s="131"/>
      <c r="E187" s="132"/>
      <c r="F187" s="132"/>
      <c r="G187" s="245"/>
      <c r="H187" s="131"/>
      <c r="I187" s="131"/>
      <c r="J187" s="131"/>
      <c r="K187" s="134"/>
      <c r="L187" s="131"/>
      <c r="M187" s="131"/>
      <c r="N187" s="131"/>
      <c r="O187" s="134"/>
      <c r="P187" s="131"/>
      <c r="Q187" s="131"/>
      <c r="R187" s="135"/>
      <c r="S187" s="135"/>
      <c r="T187" s="134"/>
      <c r="U187" s="134"/>
      <c r="V187" s="131"/>
      <c r="W187" s="135"/>
      <c r="X187" s="135"/>
      <c r="Y187" s="134"/>
      <c r="Z187" s="134"/>
      <c r="AA187" s="134"/>
      <c r="AB187" s="134"/>
      <c r="AC187" s="96"/>
      <c r="AD187" s="131"/>
      <c r="AE187" s="49"/>
      <c r="AF187" s="66"/>
      <c r="AG187" s="66"/>
      <c r="AH187" s="48"/>
      <c r="AI187" s="25"/>
      <c r="AJ187" s="25"/>
      <c r="AK187" s="25"/>
      <c r="AL187" s="25"/>
      <c r="AM187" s="25"/>
      <c r="AN187" s="25"/>
      <c r="AO187" s="25"/>
      <c r="AP187" s="48"/>
      <c r="AQ187" s="48"/>
      <c r="AR187" s="48"/>
      <c r="AS187" s="250"/>
      <c r="AT187" s="48"/>
      <c r="AU187" s="48"/>
      <c r="AV187" s="48"/>
      <c r="AW187" s="48"/>
      <c r="AX187" s="48"/>
      <c r="AY187" s="48"/>
      <c r="AZ187" s="48"/>
      <c r="BA187" s="48"/>
      <c r="BB187" s="48"/>
      <c r="BC187" s="48"/>
      <c r="BD187" s="48"/>
      <c r="BE187" s="48"/>
      <c r="BF187" s="48"/>
      <c r="BG187" s="48"/>
      <c r="BH187" s="48"/>
    </row>
    <row r="188" spans="1:60" s="236" customFormat="1" ht="15.75" x14ac:dyDescent="0.25">
      <c r="A188" s="131"/>
      <c r="B188" s="131"/>
      <c r="C188" s="131"/>
      <c r="D188" s="131"/>
      <c r="E188" s="132"/>
      <c r="F188" s="132"/>
      <c r="G188" s="245"/>
      <c r="H188" s="131"/>
      <c r="I188" s="131" t="s">
        <v>129</v>
      </c>
      <c r="J188" s="131"/>
      <c r="K188" s="136">
        <v>-2400000</v>
      </c>
      <c r="L188" s="137"/>
      <c r="M188" s="137"/>
      <c r="N188" s="137"/>
      <c r="O188" s="138">
        <v>8880000</v>
      </c>
      <c r="P188" s="137"/>
      <c r="Q188" s="137"/>
      <c r="R188" s="139">
        <v>3.7</v>
      </c>
      <c r="S188" s="139"/>
      <c r="T188" s="138"/>
      <c r="U188" s="138"/>
      <c r="V188" s="137"/>
      <c r="W188" s="139"/>
      <c r="X188" s="139"/>
      <c r="Y188" s="138">
        <v>223905.33457174606</v>
      </c>
      <c r="Z188" s="138">
        <v>223905.33457174606</v>
      </c>
      <c r="AA188" s="138">
        <v>217095.1432892335</v>
      </c>
      <c r="AB188" s="138">
        <v>6810.1912825125864</v>
      </c>
      <c r="AC188" s="96"/>
      <c r="AD188" s="131"/>
      <c r="AE188" s="49"/>
      <c r="AF188" s="66"/>
      <c r="AG188" s="66"/>
      <c r="AH188" s="48"/>
      <c r="AI188" s="25"/>
      <c r="AJ188" s="25"/>
      <c r="AK188" s="25"/>
      <c r="AL188" s="25"/>
      <c r="AM188" s="25"/>
      <c r="AN188" s="25"/>
      <c r="AO188" s="25"/>
      <c r="AP188" s="48"/>
      <c r="AQ188" s="48"/>
      <c r="AR188" s="48"/>
      <c r="AS188" s="250"/>
      <c r="AT188" s="48"/>
      <c r="AU188" s="48"/>
      <c r="AV188" s="48"/>
      <c r="AW188" s="48"/>
      <c r="AX188" s="48"/>
      <c r="AY188" s="48"/>
      <c r="AZ188" s="48"/>
      <c r="BA188" s="48"/>
      <c r="BB188" s="48"/>
      <c r="BC188" s="48"/>
      <c r="BD188" s="48"/>
      <c r="BE188" s="48"/>
      <c r="BF188" s="48"/>
      <c r="BG188" s="48"/>
      <c r="BH188" s="48"/>
    </row>
    <row r="189" spans="1:60" s="236" customFormat="1" ht="15.75" x14ac:dyDescent="0.25">
      <c r="A189" s="131"/>
      <c r="B189" s="131"/>
      <c r="C189" s="131"/>
      <c r="D189" s="131"/>
      <c r="E189" s="132"/>
      <c r="F189" s="132"/>
      <c r="G189" s="245"/>
      <c r="H189" s="131"/>
      <c r="I189" s="131"/>
      <c r="J189" s="131"/>
      <c r="K189" s="134"/>
      <c r="L189" s="131"/>
      <c r="M189" s="131"/>
      <c r="N189" s="131"/>
      <c r="O189" s="134"/>
      <c r="P189" s="131"/>
      <c r="Q189" s="131"/>
      <c r="R189" s="135"/>
      <c r="S189" s="135"/>
      <c r="T189" s="134"/>
      <c r="U189" s="134"/>
      <c r="V189" s="131"/>
      <c r="W189" s="135"/>
      <c r="X189" s="135"/>
      <c r="Y189" s="134"/>
      <c r="Z189" s="134"/>
      <c r="AA189" s="134"/>
      <c r="AB189" s="134"/>
      <c r="AC189" s="96"/>
      <c r="AD189" s="131"/>
      <c r="AE189" s="49"/>
      <c r="AF189" s="66"/>
      <c r="AG189" s="66"/>
      <c r="AH189" s="48"/>
      <c r="AI189" s="25"/>
      <c r="AJ189" s="25"/>
      <c r="AK189" s="25"/>
      <c r="AL189" s="25"/>
      <c r="AM189" s="25"/>
      <c r="AN189" s="25"/>
      <c r="AO189" s="25"/>
      <c r="AP189" s="48"/>
      <c r="AQ189" s="48"/>
      <c r="AR189" s="48"/>
      <c r="AS189" s="250"/>
      <c r="AT189" s="48"/>
      <c r="AU189" s="48"/>
      <c r="AV189" s="48"/>
      <c r="AW189" s="48"/>
      <c r="AX189" s="48"/>
      <c r="AY189" s="48"/>
      <c r="AZ189" s="48"/>
      <c r="BA189" s="48"/>
      <c r="BB189" s="48"/>
      <c r="BC189" s="48"/>
      <c r="BD189" s="48"/>
      <c r="BE189" s="48"/>
      <c r="BF189" s="48"/>
      <c r="BG189" s="48"/>
      <c r="BH189" s="48"/>
    </row>
    <row r="190" spans="1:60" s="235" customFormat="1" ht="15.75" x14ac:dyDescent="0.25">
      <c r="A190" s="124">
        <v>2017</v>
      </c>
      <c r="B190" s="124" t="s">
        <v>132</v>
      </c>
      <c r="C190" s="124">
        <v>771</v>
      </c>
      <c r="D190" s="124" t="s">
        <v>66</v>
      </c>
      <c r="E190" s="125">
        <v>42473</v>
      </c>
      <c r="F190" s="125">
        <v>42916</v>
      </c>
      <c r="G190" s="243">
        <v>42920</v>
      </c>
      <c r="H190" s="124" t="s">
        <v>78</v>
      </c>
      <c r="I190" s="124" t="s">
        <v>79</v>
      </c>
      <c r="J190" s="124" t="s">
        <v>91</v>
      </c>
      <c r="K190" s="179">
        <v>-500000</v>
      </c>
      <c r="L190" s="124" t="s">
        <v>78</v>
      </c>
      <c r="M190" s="124" t="s">
        <v>80</v>
      </c>
      <c r="N190" s="124" t="s">
        <v>130</v>
      </c>
      <c r="O190" s="180">
        <v>8750000</v>
      </c>
      <c r="P190" s="124"/>
      <c r="Q190" s="124" t="s">
        <v>131</v>
      </c>
      <c r="R190" s="126">
        <v>17.5</v>
      </c>
      <c r="S190" s="126"/>
      <c r="T190" s="180"/>
      <c r="U190" s="180">
        <v>0</v>
      </c>
      <c r="V190" s="124"/>
      <c r="W190" s="126">
        <v>18.037066246056781</v>
      </c>
      <c r="X190" s="126"/>
      <c r="Y190" s="180">
        <v>0</v>
      </c>
      <c r="Z190" s="214">
        <v>0</v>
      </c>
      <c r="AA190" s="180">
        <v>0</v>
      </c>
      <c r="AB190" s="180">
        <v>0</v>
      </c>
      <c r="AC190" s="96">
        <f t="shared" si="6"/>
        <v>22</v>
      </c>
      <c r="AD190" s="124" t="s">
        <v>25</v>
      </c>
      <c r="AE190" s="49"/>
      <c r="AF190" s="66">
        <f t="shared" si="7"/>
        <v>0</v>
      </c>
      <c r="AG190" s="66">
        <f t="shared" si="8"/>
        <v>0</v>
      </c>
      <c r="AH190" s="48"/>
      <c r="AI190" s="25"/>
      <c r="AJ190" s="25"/>
      <c r="AK190" s="25"/>
      <c r="AL190" s="25"/>
      <c r="AM190" s="25"/>
      <c r="AN190" s="25"/>
      <c r="AO190" s="25"/>
      <c r="AP190" s="48"/>
      <c r="AQ190" s="48"/>
      <c r="AR190" s="48"/>
      <c r="AS190" s="249"/>
      <c r="AT190" s="48"/>
      <c r="AU190" s="48"/>
      <c r="AV190" s="48"/>
      <c r="AW190" s="48"/>
      <c r="AX190" s="48"/>
      <c r="AY190" s="48"/>
      <c r="AZ190" s="48"/>
      <c r="BA190" s="48"/>
      <c r="BB190" s="48"/>
      <c r="BC190" s="48"/>
      <c r="BD190" s="48"/>
      <c r="BE190" s="48"/>
      <c r="BF190" s="48"/>
      <c r="BG190" s="48"/>
      <c r="BH190" s="48"/>
    </row>
    <row r="191" spans="1:60" s="235" customFormat="1" ht="15.75" x14ac:dyDescent="0.25">
      <c r="A191" s="124">
        <v>2017</v>
      </c>
      <c r="B191" s="124" t="s">
        <v>132</v>
      </c>
      <c r="C191" s="124">
        <v>772</v>
      </c>
      <c r="D191" s="124" t="s">
        <v>66</v>
      </c>
      <c r="E191" s="125">
        <v>42473</v>
      </c>
      <c r="F191" s="125">
        <v>42916</v>
      </c>
      <c r="G191" s="243">
        <v>42920</v>
      </c>
      <c r="H191" s="124" t="s">
        <v>82</v>
      </c>
      <c r="I191" s="124" t="s">
        <v>80</v>
      </c>
      <c r="J191" s="124" t="s">
        <v>91</v>
      </c>
      <c r="K191" s="179">
        <v>-500000</v>
      </c>
      <c r="L191" s="124" t="s">
        <v>82</v>
      </c>
      <c r="M191" s="124" t="s">
        <v>79</v>
      </c>
      <c r="N191" s="124" t="s">
        <v>130</v>
      </c>
      <c r="O191" s="180">
        <v>9575000</v>
      </c>
      <c r="P191" s="124"/>
      <c r="Q191" s="124" t="s">
        <v>131</v>
      </c>
      <c r="R191" s="126">
        <v>19.149999999999999</v>
      </c>
      <c r="S191" s="126"/>
      <c r="T191" s="180"/>
      <c r="U191" s="180">
        <v>0</v>
      </c>
      <c r="V191" s="124"/>
      <c r="W191" s="126">
        <v>18.037066246056781</v>
      </c>
      <c r="X191" s="126"/>
      <c r="Y191" s="180">
        <v>0</v>
      </c>
      <c r="Z191" s="214"/>
      <c r="AA191" s="180">
        <v>0</v>
      </c>
      <c r="AB191" s="180">
        <v>0</v>
      </c>
      <c r="AC191" s="96">
        <f t="shared" si="6"/>
        <v>22</v>
      </c>
      <c r="AD191" s="124" t="s">
        <v>25</v>
      </c>
      <c r="AE191" s="49"/>
      <c r="AF191" s="66">
        <f t="shared" si="7"/>
        <v>0</v>
      </c>
      <c r="AG191" s="66">
        <f t="shared" si="8"/>
        <v>0</v>
      </c>
      <c r="AH191" s="48"/>
      <c r="AI191" s="25"/>
      <c r="AJ191" s="25"/>
      <c r="AK191" s="25"/>
      <c r="AL191" s="25"/>
      <c r="AM191" s="25"/>
      <c r="AN191" s="25"/>
      <c r="AO191" s="25"/>
      <c r="AP191" s="48"/>
      <c r="AQ191" s="48"/>
      <c r="AR191" s="48"/>
      <c r="AS191" s="249"/>
      <c r="AT191" s="48"/>
      <c r="AU191" s="48"/>
      <c r="AV191" s="48"/>
      <c r="AW191" s="48"/>
      <c r="AX191" s="48"/>
      <c r="AY191" s="48"/>
      <c r="AZ191" s="48"/>
      <c r="BA191" s="48"/>
      <c r="BB191" s="48"/>
      <c r="BC191" s="48"/>
      <c r="BD191" s="48"/>
      <c r="BE191" s="48"/>
      <c r="BF191" s="48"/>
      <c r="BG191" s="48"/>
      <c r="BH191" s="48"/>
    </row>
    <row r="192" spans="1:60" s="235" customFormat="1" ht="15.75" x14ac:dyDescent="0.25">
      <c r="A192" s="124">
        <v>2017</v>
      </c>
      <c r="B192" s="124" t="s">
        <v>132</v>
      </c>
      <c r="C192" s="124">
        <v>773</v>
      </c>
      <c r="D192" s="124" t="s">
        <v>66</v>
      </c>
      <c r="E192" s="125">
        <v>42473</v>
      </c>
      <c r="F192" s="125">
        <v>42916</v>
      </c>
      <c r="G192" s="243">
        <v>42920</v>
      </c>
      <c r="H192" s="124" t="s">
        <v>82</v>
      </c>
      <c r="I192" s="124" t="s">
        <v>80</v>
      </c>
      <c r="J192" s="124" t="s">
        <v>91</v>
      </c>
      <c r="K192" s="179">
        <v>-500000</v>
      </c>
      <c r="L192" s="124" t="s">
        <v>82</v>
      </c>
      <c r="M192" s="124" t="s">
        <v>79</v>
      </c>
      <c r="N192" s="124" t="s">
        <v>130</v>
      </c>
      <c r="O192" s="180">
        <v>9075000</v>
      </c>
      <c r="P192" s="124"/>
      <c r="Q192" s="124" t="s">
        <v>131</v>
      </c>
      <c r="R192" s="126">
        <v>18.149999999999999</v>
      </c>
      <c r="S192" s="126">
        <v>19.149999999999999</v>
      </c>
      <c r="T192" s="180"/>
      <c r="U192" s="180">
        <v>0</v>
      </c>
      <c r="V192" s="124"/>
      <c r="W192" s="126">
        <v>18.037066246056781</v>
      </c>
      <c r="X192" s="126"/>
      <c r="Y192" s="180">
        <v>0</v>
      </c>
      <c r="Z192" s="214"/>
      <c r="AA192" s="180">
        <v>0</v>
      </c>
      <c r="AB192" s="180">
        <v>0</v>
      </c>
      <c r="AC192" s="96">
        <f t="shared" si="6"/>
        <v>22</v>
      </c>
      <c r="AD192" s="124" t="s">
        <v>67</v>
      </c>
      <c r="AE192" s="49"/>
      <c r="AF192" s="66">
        <f t="shared" si="7"/>
        <v>0</v>
      </c>
      <c r="AG192" s="66">
        <f t="shared" si="8"/>
        <v>0</v>
      </c>
      <c r="AH192" s="48"/>
      <c r="AI192" s="25"/>
      <c r="AJ192" s="25"/>
      <c r="AK192" s="25"/>
      <c r="AL192" s="25"/>
      <c r="AM192" s="25"/>
      <c r="AN192" s="25"/>
      <c r="AO192" s="25"/>
      <c r="AP192" s="48"/>
      <c r="AQ192" s="48"/>
      <c r="AR192" s="48"/>
      <c r="AS192" s="249"/>
      <c r="AT192" s="48"/>
      <c r="AU192" s="48"/>
      <c r="AV192" s="48"/>
      <c r="AW192" s="48"/>
      <c r="AX192" s="48"/>
      <c r="AY192" s="48"/>
      <c r="AZ192" s="48"/>
      <c r="BA192" s="48"/>
      <c r="BB192" s="48"/>
      <c r="BC192" s="48"/>
      <c r="BD192" s="48"/>
      <c r="BE192" s="48"/>
      <c r="BF192" s="48"/>
      <c r="BG192" s="48"/>
      <c r="BH192" s="48"/>
    </row>
    <row r="193" spans="1:60" s="235" customFormat="1" ht="15.75" x14ac:dyDescent="0.25">
      <c r="A193" s="124">
        <v>2017</v>
      </c>
      <c r="B193" s="124" t="s">
        <v>133</v>
      </c>
      <c r="C193" s="124">
        <v>774</v>
      </c>
      <c r="D193" s="124" t="s">
        <v>66</v>
      </c>
      <c r="E193" s="125">
        <v>42473</v>
      </c>
      <c r="F193" s="125">
        <v>42944</v>
      </c>
      <c r="G193" s="243">
        <v>42948</v>
      </c>
      <c r="H193" s="124" t="s">
        <v>78</v>
      </c>
      <c r="I193" s="124" t="s">
        <v>79</v>
      </c>
      <c r="J193" s="124" t="s">
        <v>91</v>
      </c>
      <c r="K193" s="179">
        <v>-500000</v>
      </c>
      <c r="L193" s="124" t="s">
        <v>78</v>
      </c>
      <c r="M193" s="124" t="s">
        <v>80</v>
      </c>
      <c r="N193" s="124" t="s">
        <v>130</v>
      </c>
      <c r="O193" s="180">
        <v>8750000</v>
      </c>
      <c r="P193" s="124"/>
      <c r="Q193" s="124" t="s">
        <v>131</v>
      </c>
      <c r="R193" s="126">
        <v>17.5</v>
      </c>
      <c r="S193" s="126"/>
      <c r="T193" s="180"/>
      <c r="U193" s="180">
        <v>0</v>
      </c>
      <c r="V193" s="124"/>
      <c r="W193" s="126">
        <v>18.037066246056781</v>
      </c>
      <c r="X193" s="126">
        <v>18.114883507291818</v>
      </c>
      <c r="Y193" s="180">
        <v>1597.8185264862225</v>
      </c>
      <c r="Z193" s="213">
        <v>-3361.5099820536516</v>
      </c>
      <c r="AA193" s="180">
        <v>0</v>
      </c>
      <c r="AB193" s="180">
        <v>1597.8185264862225</v>
      </c>
      <c r="AC193" s="96">
        <f t="shared" si="6"/>
        <v>22</v>
      </c>
      <c r="AD193" s="124" t="s">
        <v>25</v>
      </c>
      <c r="AE193" s="49"/>
      <c r="AF193" s="66">
        <f t="shared" si="7"/>
        <v>-3.4512880172102403</v>
      </c>
      <c r="AG193" s="66">
        <f t="shared" si="8"/>
        <v>0</v>
      </c>
      <c r="AH193" s="48"/>
      <c r="AI193" s="25"/>
      <c r="AJ193" s="25"/>
      <c r="AK193" s="25"/>
      <c r="AL193" s="25"/>
      <c r="AM193" s="25"/>
      <c r="AN193" s="25"/>
      <c r="AO193" s="25"/>
      <c r="AP193" s="48"/>
      <c r="AQ193" s="48"/>
      <c r="AR193" s="48"/>
      <c r="AS193" s="249"/>
      <c r="AT193" s="48"/>
      <c r="AU193" s="48"/>
      <c r="AV193" s="48"/>
      <c r="AW193" s="48"/>
      <c r="AX193" s="48"/>
      <c r="AY193" s="48"/>
      <c r="AZ193" s="48"/>
      <c r="BA193" s="48"/>
      <c r="BB193" s="48"/>
      <c r="BC193" s="48"/>
      <c r="BD193" s="48"/>
      <c r="BE193" s="48"/>
      <c r="BF193" s="48"/>
      <c r="BG193" s="48"/>
      <c r="BH193" s="48"/>
    </row>
    <row r="194" spans="1:60" s="235" customFormat="1" ht="15.75" x14ac:dyDescent="0.25">
      <c r="A194" s="124">
        <v>2017</v>
      </c>
      <c r="B194" s="124" t="s">
        <v>133</v>
      </c>
      <c r="C194" s="124">
        <v>775</v>
      </c>
      <c r="D194" s="124" t="s">
        <v>66</v>
      </c>
      <c r="E194" s="125">
        <v>42473</v>
      </c>
      <c r="F194" s="125">
        <v>42944</v>
      </c>
      <c r="G194" s="243">
        <v>42948</v>
      </c>
      <c r="H194" s="124" t="s">
        <v>82</v>
      </c>
      <c r="I194" s="124" t="s">
        <v>80</v>
      </c>
      <c r="J194" s="124" t="s">
        <v>91</v>
      </c>
      <c r="K194" s="179">
        <v>-500000</v>
      </c>
      <c r="L194" s="124" t="s">
        <v>82</v>
      </c>
      <c r="M194" s="124" t="s">
        <v>79</v>
      </c>
      <c r="N194" s="124" t="s">
        <v>130</v>
      </c>
      <c r="O194" s="180">
        <v>9575000</v>
      </c>
      <c r="P194" s="124"/>
      <c r="Q194" s="124" t="s">
        <v>131</v>
      </c>
      <c r="R194" s="126">
        <v>19.149999999999999</v>
      </c>
      <c r="S194" s="126"/>
      <c r="T194" s="180"/>
      <c r="U194" s="180">
        <v>0</v>
      </c>
      <c r="V194" s="124"/>
      <c r="W194" s="126">
        <v>18.037066246056781</v>
      </c>
      <c r="X194" s="126">
        <v>18.114883507291818</v>
      </c>
      <c r="Y194" s="179">
        <v>-536.5969128320645</v>
      </c>
      <c r="Z194" s="214"/>
      <c r="AA194" s="180">
        <v>0</v>
      </c>
      <c r="AB194" s="179">
        <v>-536.5969128320645</v>
      </c>
      <c r="AC194" s="96">
        <f t="shared" si="6"/>
        <v>22</v>
      </c>
      <c r="AD194" s="124" t="s">
        <v>25</v>
      </c>
      <c r="AE194" s="49"/>
      <c r="AF194" s="66">
        <f t="shared" si="7"/>
        <v>0</v>
      </c>
      <c r="AG194" s="66">
        <f t="shared" si="8"/>
        <v>1.4810074794164978</v>
      </c>
      <c r="AH194" s="48"/>
      <c r="AI194" s="25"/>
      <c r="AJ194" s="25"/>
      <c r="AK194" s="25"/>
      <c r="AL194" s="25"/>
      <c r="AM194" s="25"/>
      <c r="AN194" s="25"/>
      <c r="AO194" s="25"/>
      <c r="AP194" s="48"/>
      <c r="AQ194" s="48"/>
      <c r="AR194" s="48"/>
      <c r="AS194" s="249"/>
      <c r="AT194" s="48"/>
      <c r="AU194" s="48"/>
      <c r="AV194" s="48"/>
      <c r="AW194" s="48"/>
      <c r="AX194" s="48"/>
      <c r="AY194" s="48"/>
      <c r="AZ194" s="48"/>
      <c r="BA194" s="48"/>
      <c r="BB194" s="48"/>
      <c r="BC194" s="48"/>
      <c r="BD194" s="48"/>
      <c r="BE194" s="48"/>
      <c r="BF194" s="48"/>
      <c r="BG194" s="48"/>
      <c r="BH194" s="48"/>
    </row>
    <row r="195" spans="1:60" s="235" customFormat="1" ht="15.75" x14ac:dyDescent="0.25">
      <c r="A195" s="124">
        <v>2017</v>
      </c>
      <c r="B195" s="124" t="s">
        <v>133</v>
      </c>
      <c r="C195" s="124">
        <v>776</v>
      </c>
      <c r="D195" s="124" t="s">
        <v>66</v>
      </c>
      <c r="E195" s="125">
        <v>42473</v>
      </c>
      <c r="F195" s="125">
        <v>42944</v>
      </c>
      <c r="G195" s="243">
        <v>42948</v>
      </c>
      <c r="H195" s="124" t="s">
        <v>82</v>
      </c>
      <c r="I195" s="124" t="s">
        <v>80</v>
      </c>
      <c r="J195" s="124" t="s">
        <v>91</v>
      </c>
      <c r="K195" s="179">
        <v>-500000</v>
      </c>
      <c r="L195" s="124" t="s">
        <v>82</v>
      </c>
      <c r="M195" s="124" t="s">
        <v>79</v>
      </c>
      <c r="N195" s="124" t="s">
        <v>130</v>
      </c>
      <c r="O195" s="180">
        <v>9075000</v>
      </c>
      <c r="P195" s="124"/>
      <c r="Q195" s="124" t="s">
        <v>131</v>
      </c>
      <c r="R195" s="126">
        <v>18.149999999999999</v>
      </c>
      <c r="S195" s="126">
        <v>19.149999999999999</v>
      </c>
      <c r="T195" s="180"/>
      <c r="U195" s="180">
        <v>0</v>
      </c>
      <c r="V195" s="124"/>
      <c r="W195" s="126">
        <v>18.037066246056781</v>
      </c>
      <c r="X195" s="126">
        <v>18.114883507291818</v>
      </c>
      <c r="Y195" s="179">
        <v>-4422.731595707809</v>
      </c>
      <c r="Z195" s="214"/>
      <c r="AA195" s="180">
        <v>0</v>
      </c>
      <c r="AB195" s="179">
        <v>-4422.731595707809</v>
      </c>
      <c r="AC195" s="96">
        <f t="shared" si="6"/>
        <v>22</v>
      </c>
      <c r="AD195" s="124" t="s">
        <v>67</v>
      </c>
      <c r="AE195" s="49"/>
      <c r="AF195" s="66">
        <f t="shared" si="7"/>
        <v>0</v>
      </c>
      <c r="AG195" s="66">
        <f t="shared" si="8"/>
        <v>12.206739204153553</v>
      </c>
      <c r="AH195" s="48"/>
      <c r="AI195" s="25"/>
      <c r="AJ195" s="25"/>
      <c r="AK195" s="25"/>
      <c r="AL195" s="25"/>
      <c r="AM195" s="25"/>
      <c r="AN195" s="25"/>
      <c r="AO195" s="25"/>
      <c r="AP195" s="48"/>
      <c r="AQ195" s="48"/>
      <c r="AR195" s="48"/>
      <c r="AS195" s="249"/>
      <c r="AT195" s="48"/>
      <c r="AU195" s="48"/>
      <c r="AV195" s="48"/>
      <c r="AW195" s="48"/>
      <c r="AX195" s="48"/>
      <c r="AY195" s="48"/>
      <c r="AZ195" s="48"/>
      <c r="BA195" s="48"/>
      <c r="BB195" s="48"/>
      <c r="BC195" s="48"/>
      <c r="BD195" s="48"/>
      <c r="BE195" s="48"/>
      <c r="BF195" s="48"/>
      <c r="BG195" s="48"/>
      <c r="BH195" s="48"/>
    </row>
    <row r="196" spans="1:60" s="235" customFormat="1" ht="15.75" x14ac:dyDescent="0.25">
      <c r="A196" s="124">
        <v>2017</v>
      </c>
      <c r="B196" s="124" t="s">
        <v>134</v>
      </c>
      <c r="C196" s="124">
        <v>777</v>
      </c>
      <c r="D196" s="124" t="s">
        <v>66</v>
      </c>
      <c r="E196" s="125">
        <v>42473</v>
      </c>
      <c r="F196" s="125">
        <v>42977</v>
      </c>
      <c r="G196" s="243">
        <v>42979</v>
      </c>
      <c r="H196" s="124" t="s">
        <v>78</v>
      </c>
      <c r="I196" s="124" t="s">
        <v>79</v>
      </c>
      <c r="J196" s="124" t="s">
        <v>91</v>
      </c>
      <c r="K196" s="179">
        <v>-500000</v>
      </c>
      <c r="L196" s="124" t="s">
        <v>78</v>
      </c>
      <c r="M196" s="124" t="s">
        <v>80</v>
      </c>
      <c r="N196" s="124" t="s">
        <v>130</v>
      </c>
      <c r="O196" s="180">
        <v>8750000</v>
      </c>
      <c r="P196" s="124"/>
      <c r="Q196" s="124" t="s">
        <v>131</v>
      </c>
      <c r="R196" s="126">
        <v>17.5</v>
      </c>
      <c r="S196" s="126"/>
      <c r="T196" s="180"/>
      <c r="U196" s="180">
        <v>0</v>
      </c>
      <c r="V196" s="124"/>
      <c r="W196" s="126">
        <v>18.037066246056781</v>
      </c>
      <c r="X196" s="126">
        <v>18.201543032887084</v>
      </c>
      <c r="Y196" s="180">
        <v>3770.515157817857</v>
      </c>
      <c r="Z196" s="213">
        <v>-6201.4849704894223</v>
      </c>
      <c r="AA196" s="180">
        <v>0</v>
      </c>
      <c r="AB196" s="180">
        <v>3770.515157817857</v>
      </c>
      <c r="AC196" s="96">
        <f t="shared" si="6"/>
        <v>22</v>
      </c>
      <c r="AD196" s="124" t="s">
        <v>25</v>
      </c>
      <c r="AE196" s="49"/>
      <c r="AF196" s="66">
        <f t="shared" si="7"/>
        <v>-8.144312740886571</v>
      </c>
      <c r="AG196" s="66">
        <f t="shared" si="8"/>
        <v>0</v>
      </c>
      <c r="AH196" s="48"/>
      <c r="AI196" s="25"/>
      <c r="AJ196" s="25"/>
      <c r="AK196" s="25"/>
      <c r="AL196" s="25"/>
      <c r="AM196" s="25"/>
      <c r="AN196" s="25"/>
      <c r="AO196" s="25"/>
      <c r="AP196" s="48"/>
      <c r="AQ196" s="48"/>
      <c r="AR196" s="48"/>
      <c r="AS196" s="249"/>
      <c r="AT196" s="48"/>
      <c r="AU196" s="48"/>
      <c r="AV196" s="48"/>
      <c r="AW196" s="48"/>
      <c r="AX196" s="48"/>
      <c r="AY196" s="48"/>
      <c r="AZ196" s="48"/>
      <c r="BA196" s="48"/>
      <c r="BB196" s="48"/>
      <c r="BC196" s="48"/>
      <c r="BD196" s="48"/>
      <c r="BE196" s="48"/>
      <c r="BF196" s="48"/>
      <c r="BG196" s="48"/>
      <c r="BH196" s="48"/>
    </row>
    <row r="197" spans="1:60" s="235" customFormat="1" ht="15.75" x14ac:dyDescent="0.25">
      <c r="A197" s="124">
        <v>2017</v>
      </c>
      <c r="B197" s="124" t="s">
        <v>134</v>
      </c>
      <c r="C197" s="124">
        <v>778</v>
      </c>
      <c r="D197" s="124" t="s">
        <v>66</v>
      </c>
      <c r="E197" s="125">
        <v>42473</v>
      </c>
      <c r="F197" s="125">
        <v>42977</v>
      </c>
      <c r="G197" s="243">
        <v>42979</v>
      </c>
      <c r="H197" s="124" t="s">
        <v>82</v>
      </c>
      <c r="I197" s="124" t="s">
        <v>80</v>
      </c>
      <c r="J197" s="124" t="s">
        <v>91</v>
      </c>
      <c r="K197" s="179">
        <v>-500000</v>
      </c>
      <c r="L197" s="124" t="s">
        <v>82</v>
      </c>
      <c r="M197" s="124" t="s">
        <v>79</v>
      </c>
      <c r="N197" s="124" t="s">
        <v>130</v>
      </c>
      <c r="O197" s="180">
        <v>9575000</v>
      </c>
      <c r="P197" s="124"/>
      <c r="Q197" s="124" t="s">
        <v>131</v>
      </c>
      <c r="R197" s="126">
        <v>19.149999999999999</v>
      </c>
      <c r="S197" s="126"/>
      <c r="T197" s="180"/>
      <c r="U197" s="180">
        <v>0</v>
      </c>
      <c r="V197" s="124"/>
      <c r="W197" s="126">
        <v>18.037066246056781</v>
      </c>
      <c r="X197" s="126">
        <v>18.201543032887084</v>
      </c>
      <c r="Y197" s="179">
        <v>-2804.5671981290793</v>
      </c>
      <c r="Z197" s="214"/>
      <c r="AA197" s="180">
        <v>0</v>
      </c>
      <c r="AB197" s="179">
        <v>-2804.5671981290793</v>
      </c>
      <c r="AC197" s="96">
        <f t="shared" si="6"/>
        <v>22</v>
      </c>
      <c r="AD197" s="124" t="s">
        <v>25</v>
      </c>
      <c r="AE197" s="49"/>
      <c r="AF197" s="66">
        <f t="shared" si="7"/>
        <v>0</v>
      </c>
      <c r="AG197" s="66">
        <f t="shared" si="8"/>
        <v>7.7406054668362589</v>
      </c>
      <c r="AH197" s="48"/>
      <c r="AI197" s="25"/>
      <c r="AJ197" s="25"/>
      <c r="AK197" s="25"/>
      <c r="AL197" s="25"/>
      <c r="AM197" s="25"/>
      <c r="AN197" s="25"/>
      <c r="AO197" s="25"/>
      <c r="AP197" s="48"/>
      <c r="AQ197" s="48"/>
      <c r="AR197" s="48"/>
      <c r="AS197" s="249"/>
      <c r="AT197" s="48"/>
      <c r="AU197" s="48"/>
      <c r="AV197" s="48"/>
      <c r="AW197" s="48"/>
      <c r="AX197" s="48"/>
      <c r="AY197" s="48"/>
      <c r="AZ197" s="48"/>
      <c r="BA197" s="48"/>
      <c r="BB197" s="48"/>
      <c r="BC197" s="48"/>
      <c r="BD197" s="48"/>
      <c r="BE197" s="48"/>
      <c r="BF197" s="48"/>
      <c r="BG197" s="48"/>
      <c r="BH197" s="48"/>
    </row>
    <row r="198" spans="1:60" s="235" customFormat="1" ht="15.75" x14ac:dyDescent="0.25">
      <c r="A198" s="124">
        <v>2017</v>
      </c>
      <c r="B198" s="124" t="s">
        <v>134</v>
      </c>
      <c r="C198" s="124">
        <v>779</v>
      </c>
      <c r="D198" s="124" t="s">
        <v>66</v>
      </c>
      <c r="E198" s="125">
        <v>42473</v>
      </c>
      <c r="F198" s="125">
        <v>42977</v>
      </c>
      <c r="G198" s="243">
        <v>42979</v>
      </c>
      <c r="H198" s="124" t="s">
        <v>82</v>
      </c>
      <c r="I198" s="124" t="s">
        <v>80</v>
      </c>
      <c r="J198" s="124" t="s">
        <v>91</v>
      </c>
      <c r="K198" s="179">
        <v>-500000</v>
      </c>
      <c r="L198" s="124" t="s">
        <v>82</v>
      </c>
      <c r="M198" s="124" t="s">
        <v>79</v>
      </c>
      <c r="N198" s="124" t="s">
        <v>130</v>
      </c>
      <c r="O198" s="180">
        <v>9075000</v>
      </c>
      <c r="P198" s="124"/>
      <c r="Q198" s="124" t="s">
        <v>131</v>
      </c>
      <c r="R198" s="126">
        <v>18.149999999999999</v>
      </c>
      <c r="S198" s="126">
        <v>19.149999999999999</v>
      </c>
      <c r="T198" s="180"/>
      <c r="U198" s="180">
        <v>0</v>
      </c>
      <c r="V198" s="124"/>
      <c r="W198" s="126">
        <v>18.037066246056781</v>
      </c>
      <c r="X198" s="126">
        <v>18.201543032887084</v>
      </c>
      <c r="Y198" s="179">
        <v>-7167.4329301782009</v>
      </c>
      <c r="Z198" s="214"/>
      <c r="AA198" s="180">
        <v>0</v>
      </c>
      <c r="AB198" s="179">
        <v>-7167.4329301782009</v>
      </c>
      <c r="AC198" s="96">
        <f t="shared" si="6"/>
        <v>22</v>
      </c>
      <c r="AD198" s="124" t="s">
        <v>67</v>
      </c>
      <c r="AE198" s="49"/>
      <c r="AF198" s="66">
        <f t="shared" si="7"/>
        <v>0</v>
      </c>
      <c r="AG198" s="66">
        <f t="shared" si="8"/>
        <v>19.782114887291833</v>
      </c>
      <c r="AH198" s="48"/>
      <c r="AI198" s="25"/>
      <c r="AJ198" s="25"/>
      <c r="AK198" s="25"/>
      <c r="AL198" s="25"/>
      <c r="AM198" s="25"/>
      <c r="AN198" s="25"/>
      <c r="AO198" s="25"/>
      <c r="AP198" s="48"/>
      <c r="AQ198" s="48"/>
      <c r="AR198" s="48"/>
      <c r="AS198" s="249"/>
      <c r="AT198" s="48"/>
      <c r="AU198" s="48"/>
      <c r="AV198" s="48"/>
      <c r="AW198" s="48"/>
      <c r="AX198" s="48"/>
      <c r="AY198" s="48"/>
      <c r="AZ198" s="48"/>
      <c r="BA198" s="48"/>
      <c r="BB198" s="48"/>
      <c r="BC198" s="48"/>
      <c r="BD198" s="48"/>
      <c r="BE198" s="48"/>
      <c r="BF198" s="48"/>
      <c r="BG198" s="48"/>
      <c r="BH198" s="48"/>
    </row>
    <row r="199" spans="1:60" s="235" customFormat="1" ht="15.75" x14ac:dyDescent="0.25">
      <c r="A199" s="124">
        <v>2017</v>
      </c>
      <c r="B199" s="124" t="s">
        <v>135</v>
      </c>
      <c r="C199" s="124">
        <v>780</v>
      </c>
      <c r="D199" s="124" t="s">
        <v>66</v>
      </c>
      <c r="E199" s="125">
        <v>42473</v>
      </c>
      <c r="F199" s="125">
        <v>43007</v>
      </c>
      <c r="G199" s="243">
        <v>43011</v>
      </c>
      <c r="H199" s="124" t="s">
        <v>78</v>
      </c>
      <c r="I199" s="124" t="s">
        <v>79</v>
      </c>
      <c r="J199" s="124" t="s">
        <v>91</v>
      </c>
      <c r="K199" s="179">
        <v>-500000</v>
      </c>
      <c r="L199" s="124" t="s">
        <v>78</v>
      </c>
      <c r="M199" s="124" t="s">
        <v>80</v>
      </c>
      <c r="N199" s="124" t="s">
        <v>130</v>
      </c>
      <c r="O199" s="180">
        <v>8750000</v>
      </c>
      <c r="P199" s="124"/>
      <c r="Q199" s="124" t="s">
        <v>131</v>
      </c>
      <c r="R199" s="126">
        <v>17.5</v>
      </c>
      <c r="S199" s="126"/>
      <c r="T199" s="180"/>
      <c r="U199" s="180">
        <v>0</v>
      </c>
      <c r="V199" s="124"/>
      <c r="W199" s="126">
        <v>18.037066246056781</v>
      </c>
      <c r="X199" s="126">
        <v>18.29142270315802</v>
      </c>
      <c r="Y199" s="180">
        <v>5302.0149491229449</v>
      </c>
      <c r="Z199" s="213">
        <v>-8434.4585357396318</v>
      </c>
      <c r="AA199" s="180">
        <v>0</v>
      </c>
      <c r="AB199" s="180">
        <v>5302.0149491229449</v>
      </c>
      <c r="AC199" s="96">
        <f t="shared" si="6"/>
        <v>22</v>
      </c>
      <c r="AD199" s="124" t="s">
        <v>25</v>
      </c>
      <c r="AE199" s="49"/>
      <c r="AF199" s="66">
        <f t="shared" si="7"/>
        <v>-11.45235229010556</v>
      </c>
      <c r="AG199" s="66">
        <f t="shared" si="8"/>
        <v>0</v>
      </c>
      <c r="AH199" s="48"/>
      <c r="AI199" s="25"/>
      <c r="AJ199" s="25"/>
      <c r="AK199" s="25"/>
      <c r="AL199" s="25"/>
      <c r="AM199" s="25"/>
      <c r="AN199" s="25"/>
      <c r="AO199" s="25"/>
      <c r="AP199" s="48"/>
      <c r="AQ199" s="48"/>
      <c r="AR199" s="48"/>
      <c r="AS199" s="249"/>
      <c r="AT199" s="48"/>
      <c r="AU199" s="48"/>
      <c r="AV199" s="48"/>
      <c r="AW199" s="48"/>
      <c r="AX199" s="48"/>
      <c r="AY199" s="48"/>
      <c r="AZ199" s="48"/>
      <c r="BA199" s="48"/>
      <c r="BB199" s="48"/>
      <c r="BC199" s="48"/>
      <c r="BD199" s="48"/>
      <c r="BE199" s="48"/>
      <c r="BF199" s="48"/>
      <c r="BG199" s="48"/>
      <c r="BH199" s="48"/>
    </row>
    <row r="200" spans="1:60" s="235" customFormat="1" ht="15.75" x14ac:dyDescent="0.25">
      <c r="A200" s="124">
        <v>2017</v>
      </c>
      <c r="B200" s="124" t="s">
        <v>135</v>
      </c>
      <c r="C200" s="124">
        <v>781</v>
      </c>
      <c r="D200" s="124" t="s">
        <v>66</v>
      </c>
      <c r="E200" s="125">
        <v>42473</v>
      </c>
      <c r="F200" s="125">
        <v>43007</v>
      </c>
      <c r="G200" s="243">
        <v>43011</v>
      </c>
      <c r="H200" s="124" t="s">
        <v>82</v>
      </c>
      <c r="I200" s="124" t="s">
        <v>80</v>
      </c>
      <c r="J200" s="124" t="s">
        <v>91</v>
      </c>
      <c r="K200" s="179">
        <v>-500000</v>
      </c>
      <c r="L200" s="124" t="s">
        <v>82</v>
      </c>
      <c r="M200" s="124" t="s">
        <v>79</v>
      </c>
      <c r="N200" s="124" t="s">
        <v>130</v>
      </c>
      <c r="O200" s="180">
        <v>9575000</v>
      </c>
      <c r="P200" s="124"/>
      <c r="Q200" s="124" t="s">
        <v>131</v>
      </c>
      <c r="R200" s="126">
        <v>19.149999999999999</v>
      </c>
      <c r="S200" s="126"/>
      <c r="T200" s="180"/>
      <c r="U200" s="180">
        <v>0</v>
      </c>
      <c r="V200" s="124"/>
      <c r="W200" s="126">
        <v>18.037066246056781</v>
      </c>
      <c r="X200" s="126">
        <v>18.29142270315802</v>
      </c>
      <c r="Y200" s="179">
        <v>-5348.5883163028366</v>
      </c>
      <c r="Z200" s="214"/>
      <c r="AA200" s="180">
        <v>0</v>
      </c>
      <c r="AB200" s="179">
        <v>-5348.5883163028366</v>
      </c>
      <c r="AC200" s="96">
        <f t="shared" si="6"/>
        <v>22</v>
      </c>
      <c r="AD200" s="124" t="s">
        <v>25</v>
      </c>
      <c r="AE200" s="49"/>
      <c r="AF200" s="66">
        <f t="shared" si="7"/>
        <v>0</v>
      </c>
      <c r="AG200" s="66">
        <f t="shared" si="8"/>
        <v>14.762103752995827</v>
      </c>
      <c r="AH200" s="48"/>
      <c r="AI200" s="25"/>
      <c r="AJ200" s="25"/>
      <c r="AK200" s="25"/>
      <c r="AL200" s="25"/>
      <c r="AM200" s="25"/>
      <c r="AN200" s="25"/>
      <c r="AO200" s="25"/>
      <c r="AP200" s="48"/>
      <c r="AQ200" s="48"/>
      <c r="AR200" s="48"/>
      <c r="AS200" s="249"/>
      <c r="AT200" s="48"/>
      <c r="AU200" s="48"/>
      <c r="AV200" s="48"/>
      <c r="AW200" s="48"/>
      <c r="AX200" s="48"/>
      <c r="AY200" s="48"/>
      <c r="AZ200" s="48"/>
      <c r="BA200" s="48"/>
      <c r="BB200" s="48"/>
      <c r="BC200" s="48"/>
      <c r="BD200" s="48"/>
      <c r="BE200" s="48"/>
      <c r="BF200" s="48"/>
      <c r="BG200" s="48"/>
      <c r="BH200" s="48"/>
    </row>
    <row r="201" spans="1:60" s="235" customFormat="1" ht="15.75" x14ac:dyDescent="0.25">
      <c r="A201" s="124">
        <v>2017</v>
      </c>
      <c r="B201" s="124" t="s">
        <v>135</v>
      </c>
      <c r="C201" s="124">
        <v>782</v>
      </c>
      <c r="D201" s="124" t="s">
        <v>66</v>
      </c>
      <c r="E201" s="125">
        <v>42473</v>
      </c>
      <c r="F201" s="125">
        <v>43007</v>
      </c>
      <c r="G201" s="243">
        <v>43011</v>
      </c>
      <c r="H201" s="124" t="s">
        <v>82</v>
      </c>
      <c r="I201" s="124" t="s">
        <v>80</v>
      </c>
      <c r="J201" s="124" t="s">
        <v>91</v>
      </c>
      <c r="K201" s="179">
        <v>-500000</v>
      </c>
      <c r="L201" s="124" t="s">
        <v>82</v>
      </c>
      <c r="M201" s="124" t="s">
        <v>79</v>
      </c>
      <c r="N201" s="124" t="s">
        <v>130</v>
      </c>
      <c r="O201" s="180">
        <v>9075000</v>
      </c>
      <c r="P201" s="124"/>
      <c r="Q201" s="124" t="s">
        <v>131</v>
      </c>
      <c r="R201" s="126">
        <v>18.149999999999999</v>
      </c>
      <c r="S201" s="126">
        <v>19.149999999999999</v>
      </c>
      <c r="T201" s="180"/>
      <c r="U201" s="180">
        <v>0</v>
      </c>
      <c r="V201" s="124"/>
      <c r="W201" s="126">
        <v>18.037066246056781</v>
      </c>
      <c r="X201" s="126">
        <v>18.29142270315802</v>
      </c>
      <c r="Y201" s="179">
        <v>-8387.8851685597401</v>
      </c>
      <c r="Z201" s="214"/>
      <c r="AA201" s="180">
        <v>0</v>
      </c>
      <c r="AB201" s="179">
        <v>-8387.8851685597401</v>
      </c>
      <c r="AC201" s="96">
        <f t="shared" si="6"/>
        <v>22</v>
      </c>
      <c r="AD201" s="124" t="s">
        <v>67</v>
      </c>
      <c r="AE201" s="49"/>
      <c r="AF201" s="66">
        <f t="shared" si="7"/>
        <v>0</v>
      </c>
      <c r="AG201" s="66">
        <f t="shared" si="8"/>
        <v>23.150563065224883</v>
      </c>
      <c r="AH201" s="48"/>
      <c r="AI201" s="25"/>
      <c r="AJ201" s="25"/>
      <c r="AK201" s="25"/>
      <c r="AL201" s="25"/>
      <c r="AM201" s="25"/>
      <c r="AN201" s="25"/>
      <c r="AO201" s="25"/>
      <c r="AP201" s="48"/>
      <c r="AQ201" s="48"/>
      <c r="AR201" s="48"/>
      <c r="AS201" s="249"/>
      <c r="AT201" s="48"/>
      <c r="AU201" s="48"/>
      <c r="AV201" s="48"/>
      <c r="AW201" s="48"/>
      <c r="AX201" s="48"/>
      <c r="AY201" s="48"/>
      <c r="AZ201" s="48"/>
      <c r="BA201" s="48"/>
      <c r="BB201" s="48"/>
      <c r="BC201" s="48"/>
      <c r="BD201" s="48"/>
      <c r="BE201" s="48"/>
      <c r="BF201" s="48"/>
      <c r="BG201" s="48"/>
      <c r="BH201" s="48"/>
    </row>
    <row r="202" spans="1:60" s="235" customFormat="1" ht="15.75" x14ac:dyDescent="0.25">
      <c r="A202" s="124">
        <v>2017</v>
      </c>
      <c r="B202" s="124" t="s">
        <v>136</v>
      </c>
      <c r="C202" s="124">
        <v>783</v>
      </c>
      <c r="D202" s="124" t="s">
        <v>66</v>
      </c>
      <c r="E202" s="125">
        <v>42473</v>
      </c>
      <c r="F202" s="125">
        <v>43038</v>
      </c>
      <c r="G202" s="243">
        <v>43040</v>
      </c>
      <c r="H202" s="124" t="s">
        <v>78</v>
      </c>
      <c r="I202" s="124" t="s">
        <v>79</v>
      </c>
      <c r="J202" s="124" t="s">
        <v>91</v>
      </c>
      <c r="K202" s="179">
        <v>-500000</v>
      </c>
      <c r="L202" s="124" t="s">
        <v>78</v>
      </c>
      <c r="M202" s="124" t="s">
        <v>80</v>
      </c>
      <c r="N202" s="124" t="s">
        <v>130</v>
      </c>
      <c r="O202" s="180">
        <v>8750000</v>
      </c>
      <c r="P202" s="124"/>
      <c r="Q202" s="124" t="s">
        <v>131</v>
      </c>
      <c r="R202" s="126">
        <v>17.5</v>
      </c>
      <c r="S202" s="126"/>
      <c r="T202" s="180"/>
      <c r="U202" s="180">
        <v>0</v>
      </c>
      <c r="V202" s="124"/>
      <c r="W202" s="126">
        <v>18.037066246056781</v>
      </c>
      <c r="X202" s="126">
        <v>18.371245193632248</v>
      </c>
      <c r="Y202" s="180">
        <v>6668.5367599199662</v>
      </c>
      <c r="Z202" s="213">
        <v>-10353.476522393281</v>
      </c>
      <c r="AA202" s="180">
        <v>0</v>
      </c>
      <c r="AB202" s="180">
        <v>6668.5367599199662</v>
      </c>
      <c r="AC202" s="96">
        <f t="shared" si="6"/>
        <v>22</v>
      </c>
      <c r="AD202" s="124" t="s">
        <v>25</v>
      </c>
      <c r="AE202" s="49"/>
      <c r="AF202" s="66">
        <f t="shared" si="7"/>
        <v>-14.404039401427127</v>
      </c>
      <c r="AG202" s="66">
        <f t="shared" si="8"/>
        <v>0</v>
      </c>
      <c r="AH202" s="48"/>
      <c r="AI202" s="25"/>
      <c r="AJ202" s="25"/>
      <c r="AK202" s="25"/>
      <c r="AL202" s="25"/>
      <c r="AM202" s="25"/>
      <c r="AN202" s="25"/>
      <c r="AO202" s="25"/>
      <c r="AP202" s="48"/>
      <c r="AQ202" s="48"/>
      <c r="AR202" s="48"/>
      <c r="AS202" s="249"/>
      <c r="AT202" s="48"/>
      <c r="AU202" s="48"/>
      <c r="AV202" s="48"/>
      <c r="AW202" s="48"/>
      <c r="AX202" s="48"/>
      <c r="AY202" s="48"/>
      <c r="AZ202" s="48"/>
      <c r="BA202" s="48"/>
      <c r="BB202" s="48"/>
      <c r="BC202" s="48"/>
      <c r="BD202" s="48"/>
      <c r="BE202" s="48"/>
      <c r="BF202" s="48"/>
      <c r="BG202" s="48"/>
      <c r="BH202" s="48"/>
    </row>
    <row r="203" spans="1:60" s="235" customFormat="1" ht="15.75" x14ac:dyDescent="0.25">
      <c r="A203" s="124">
        <v>2017</v>
      </c>
      <c r="B203" s="124" t="s">
        <v>136</v>
      </c>
      <c r="C203" s="124">
        <v>784</v>
      </c>
      <c r="D203" s="124" t="s">
        <v>66</v>
      </c>
      <c r="E203" s="125">
        <v>42473</v>
      </c>
      <c r="F203" s="125">
        <v>43038</v>
      </c>
      <c r="G203" s="243">
        <v>43040</v>
      </c>
      <c r="H203" s="124" t="s">
        <v>82</v>
      </c>
      <c r="I203" s="124" t="s">
        <v>80</v>
      </c>
      <c r="J203" s="124" t="s">
        <v>91</v>
      </c>
      <c r="K203" s="179">
        <v>-500000</v>
      </c>
      <c r="L203" s="124" t="s">
        <v>82</v>
      </c>
      <c r="M203" s="124" t="s">
        <v>79</v>
      </c>
      <c r="N203" s="124" t="s">
        <v>130</v>
      </c>
      <c r="O203" s="180">
        <v>9575000</v>
      </c>
      <c r="P203" s="124"/>
      <c r="Q203" s="124" t="s">
        <v>131</v>
      </c>
      <c r="R203" s="126">
        <v>19.149999999999999</v>
      </c>
      <c r="S203" s="126"/>
      <c r="T203" s="180"/>
      <c r="U203" s="180">
        <v>0</v>
      </c>
      <c r="V203" s="124"/>
      <c r="W203" s="126">
        <v>18.037066246056781</v>
      </c>
      <c r="X203" s="126">
        <v>18.371245193632248</v>
      </c>
      <c r="Y203" s="179">
        <v>-7925.4375076494889</v>
      </c>
      <c r="Z203" s="214"/>
      <c r="AA203" s="180">
        <v>0</v>
      </c>
      <c r="AB203" s="179">
        <v>-7925.4375076494889</v>
      </c>
      <c r="AC203" s="96">
        <f t="shared" si="6"/>
        <v>22</v>
      </c>
      <c r="AD203" s="124" t="s">
        <v>25</v>
      </c>
      <c r="AE203" s="49"/>
      <c r="AF203" s="66">
        <f t="shared" si="7"/>
        <v>0</v>
      </c>
      <c r="AG203" s="66">
        <f t="shared" si="8"/>
        <v>21.874207521112588</v>
      </c>
      <c r="AH203" s="48"/>
      <c r="AI203" s="25"/>
      <c r="AJ203" s="25"/>
      <c r="AK203" s="25"/>
      <c r="AL203" s="25"/>
      <c r="AM203" s="25"/>
      <c r="AN203" s="25"/>
      <c r="AO203" s="25"/>
      <c r="AP203" s="48"/>
      <c r="AQ203" s="48"/>
      <c r="AR203" s="48"/>
      <c r="AS203" s="249"/>
      <c r="AT203" s="48"/>
      <c r="AU203" s="48"/>
      <c r="AV203" s="48"/>
      <c r="AW203" s="48"/>
      <c r="AX203" s="48"/>
      <c r="AY203" s="48"/>
      <c r="AZ203" s="48"/>
      <c r="BA203" s="48"/>
      <c r="BB203" s="48"/>
      <c r="BC203" s="48"/>
      <c r="BD203" s="48"/>
      <c r="BE203" s="48"/>
      <c r="BF203" s="48"/>
      <c r="BG203" s="48"/>
      <c r="BH203" s="48"/>
    </row>
    <row r="204" spans="1:60" s="235" customFormat="1" ht="15.75" x14ac:dyDescent="0.25">
      <c r="A204" s="124">
        <v>2017</v>
      </c>
      <c r="B204" s="124" t="s">
        <v>136</v>
      </c>
      <c r="C204" s="124">
        <v>785</v>
      </c>
      <c r="D204" s="124" t="s">
        <v>66</v>
      </c>
      <c r="E204" s="125">
        <v>42473</v>
      </c>
      <c r="F204" s="125">
        <v>43038</v>
      </c>
      <c r="G204" s="243">
        <v>43040</v>
      </c>
      <c r="H204" s="124" t="s">
        <v>82</v>
      </c>
      <c r="I204" s="124" t="s">
        <v>80</v>
      </c>
      <c r="J204" s="124" t="s">
        <v>91</v>
      </c>
      <c r="K204" s="179">
        <v>-500000</v>
      </c>
      <c r="L204" s="124" t="s">
        <v>82</v>
      </c>
      <c r="M204" s="124" t="s">
        <v>79</v>
      </c>
      <c r="N204" s="124" t="s">
        <v>130</v>
      </c>
      <c r="O204" s="180">
        <v>9075000</v>
      </c>
      <c r="P204" s="124"/>
      <c r="Q204" s="124" t="s">
        <v>131</v>
      </c>
      <c r="R204" s="126">
        <v>18.149999999999999</v>
      </c>
      <c r="S204" s="126">
        <v>19.149999999999999</v>
      </c>
      <c r="T204" s="180"/>
      <c r="U204" s="180">
        <v>0</v>
      </c>
      <c r="V204" s="124"/>
      <c r="W204" s="126">
        <v>18.037066246056781</v>
      </c>
      <c r="X204" s="126">
        <v>18.371245193632248</v>
      </c>
      <c r="Y204" s="179">
        <v>-9096.5757746637591</v>
      </c>
      <c r="Z204" s="214"/>
      <c r="AA204" s="180">
        <v>0</v>
      </c>
      <c r="AB204" s="179">
        <v>-9096.5757746637591</v>
      </c>
      <c r="AC204" s="96">
        <f t="shared" si="6"/>
        <v>22</v>
      </c>
      <c r="AD204" s="124" t="s">
        <v>67</v>
      </c>
      <c r="AE204" s="49"/>
      <c r="AF204" s="66">
        <f t="shared" si="7"/>
        <v>0</v>
      </c>
      <c r="AG204" s="66">
        <f t="shared" si="8"/>
        <v>25.106549138071976</v>
      </c>
      <c r="AH204" s="48"/>
      <c r="AI204" s="25"/>
      <c r="AJ204" s="25"/>
      <c r="AK204" s="25"/>
      <c r="AL204" s="25"/>
      <c r="AM204" s="25"/>
      <c r="AN204" s="25"/>
      <c r="AO204" s="25"/>
      <c r="AP204" s="48"/>
      <c r="AQ204" s="48"/>
      <c r="AR204" s="48"/>
      <c r="AS204" s="249"/>
      <c r="AT204" s="48"/>
      <c r="AU204" s="48"/>
      <c r="AV204" s="48"/>
      <c r="AW204" s="48"/>
      <c r="AX204" s="48"/>
      <c r="AY204" s="48"/>
      <c r="AZ204" s="48"/>
      <c r="BA204" s="48"/>
      <c r="BB204" s="48"/>
      <c r="BC204" s="48"/>
      <c r="BD204" s="48"/>
      <c r="BE204" s="48"/>
      <c r="BF204" s="48"/>
      <c r="BG204" s="48"/>
      <c r="BH204" s="48"/>
    </row>
    <row r="205" spans="1:60" s="235" customFormat="1" ht="15.75" x14ac:dyDescent="0.25">
      <c r="A205" s="124">
        <v>2017</v>
      </c>
      <c r="B205" s="124" t="s">
        <v>137</v>
      </c>
      <c r="C205" s="124">
        <v>786</v>
      </c>
      <c r="D205" s="124" t="s">
        <v>66</v>
      </c>
      <c r="E205" s="125">
        <v>42473</v>
      </c>
      <c r="F205" s="125">
        <v>43069</v>
      </c>
      <c r="G205" s="243">
        <v>43073</v>
      </c>
      <c r="H205" s="124" t="s">
        <v>78</v>
      </c>
      <c r="I205" s="124" t="s">
        <v>79</v>
      </c>
      <c r="J205" s="124" t="s">
        <v>91</v>
      </c>
      <c r="K205" s="179">
        <v>-500000</v>
      </c>
      <c r="L205" s="124" t="s">
        <v>78</v>
      </c>
      <c r="M205" s="124" t="s">
        <v>80</v>
      </c>
      <c r="N205" s="124" t="s">
        <v>130</v>
      </c>
      <c r="O205" s="180">
        <v>8750000</v>
      </c>
      <c r="P205" s="124"/>
      <c r="Q205" s="124" t="s">
        <v>131</v>
      </c>
      <c r="R205" s="126">
        <v>17.5</v>
      </c>
      <c r="S205" s="126"/>
      <c r="T205" s="180"/>
      <c r="U205" s="180">
        <v>0</v>
      </c>
      <c r="V205" s="124"/>
      <c r="W205" s="126">
        <v>18.037066246056781</v>
      </c>
      <c r="X205" s="126">
        <v>18.462420365378517</v>
      </c>
      <c r="Y205" s="180">
        <v>7820.8290153328917</v>
      </c>
      <c r="Z205" s="213">
        <v>-12452.796027844659</v>
      </c>
      <c r="AA205" s="180">
        <v>0</v>
      </c>
      <c r="AB205" s="180">
        <v>7820.8290153328917</v>
      </c>
      <c r="AC205" s="96">
        <f t="shared" si="6"/>
        <v>22</v>
      </c>
      <c r="AD205" s="124" t="s">
        <v>25</v>
      </c>
      <c r="AE205" s="49"/>
      <c r="AF205" s="66">
        <f t="shared" si="7"/>
        <v>-16.892990673119044</v>
      </c>
      <c r="AG205" s="66">
        <f t="shared" si="8"/>
        <v>0</v>
      </c>
      <c r="AH205" s="48"/>
      <c r="AI205" s="25"/>
      <c r="AJ205" s="25"/>
      <c r="AK205" s="25"/>
      <c r="AL205" s="25"/>
      <c r="AM205" s="25"/>
      <c r="AN205" s="25"/>
      <c r="AO205" s="25"/>
      <c r="AP205" s="48"/>
      <c r="AQ205" s="48"/>
      <c r="AR205" s="48"/>
      <c r="AS205" s="249"/>
      <c r="AT205" s="48"/>
      <c r="AU205" s="48"/>
      <c r="AV205" s="48"/>
      <c r="AW205" s="48"/>
      <c r="AX205" s="48"/>
      <c r="AY205" s="48"/>
      <c r="AZ205" s="48"/>
      <c r="BA205" s="48"/>
      <c r="BB205" s="48"/>
      <c r="BC205" s="48"/>
      <c r="BD205" s="48"/>
      <c r="BE205" s="48"/>
      <c r="BF205" s="48"/>
      <c r="BG205" s="48"/>
      <c r="BH205" s="48"/>
    </row>
    <row r="206" spans="1:60" s="235" customFormat="1" ht="15.75" x14ac:dyDescent="0.25">
      <c r="A206" s="124">
        <v>2017</v>
      </c>
      <c r="B206" s="124" t="s">
        <v>137</v>
      </c>
      <c r="C206" s="124">
        <v>787</v>
      </c>
      <c r="D206" s="124" t="s">
        <v>66</v>
      </c>
      <c r="E206" s="125">
        <v>42473</v>
      </c>
      <c r="F206" s="125">
        <v>43069</v>
      </c>
      <c r="G206" s="243">
        <v>43073</v>
      </c>
      <c r="H206" s="124" t="s">
        <v>82</v>
      </c>
      <c r="I206" s="124" t="s">
        <v>80</v>
      </c>
      <c r="J206" s="124" t="s">
        <v>91</v>
      </c>
      <c r="K206" s="179">
        <v>-500000</v>
      </c>
      <c r="L206" s="124" t="s">
        <v>82</v>
      </c>
      <c r="M206" s="124" t="s">
        <v>79</v>
      </c>
      <c r="N206" s="124" t="s">
        <v>130</v>
      </c>
      <c r="O206" s="180">
        <v>9575000</v>
      </c>
      <c r="P206" s="124"/>
      <c r="Q206" s="124" t="s">
        <v>131</v>
      </c>
      <c r="R206" s="126">
        <v>19.149999999999999</v>
      </c>
      <c r="S206" s="126"/>
      <c r="T206" s="180"/>
      <c r="U206" s="180">
        <v>0</v>
      </c>
      <c r="V206" s="124"/>
      <c r="W206" s="126">
        <v>18.037066246056781</v>
      </c>
      <c r="X206" s="126">
        <v>18.462420365378517</v>
      </c>
      <c r="Y206" s="179">
        <v>-10623.159714093092</v>
      </c>
      <c r="Z206" s="214"/>
      <c r="AA206" s="180">
        <v>0</v>
      </c>
      <c r="AB206" s="179">
        <v>-10623.159714093092</v>
      </c>
      <c r="AC206" s="96">
        <f t="shared" si="6"/>
        <v>22</v>
      </c>
      <c r="AD206" s="124" t="s">
        <v>25</v>
      </c>
      <c r="AE206" s="49"/>
      <c r="AF206" s="66">
        <f t="shared" si="7"/>
        <v>0</v>
      </c>
      <c r="AG206" s="66">
        <f t="shared" si="8"/>
        <v>29.319920810896932</v>
      </c>
      <c r="AH206" s="48"/>
      <c r="AI206" s="25"/>
      <c r="AJ206" s="25"/>
      <c r="AK206" s="25"/>
      <c r="AL206" s="25"/>
      <c r="AM206" s="25"/>
      <c r="AN206" s="25"/>
      <c r="AO206" s="25"/>
      <c r="AP206" s="48"/>
      <c r="AQ206" s="48"/>
      <c r="AR206" s="48"/>
      <c r="AS206" s="249"/>
      <c r="AT206" s="48"/>
      <c r="AU206" s="48"/>
      <c r="AV206" s="48"/>
      <c r="AW206" s="48"/>
      <c r="AX206" s="48"/>
      <c r="AY206" s="48"/>
      <c r="AZ206" s="48"/>
      <c r="BA206" s="48"/>
      <c r="BB206" s="48"/>
      <c r="BC206" s="48"/>
      <c r="BD206" s="48"/>
      <c r="BE206" s="48"/>
      <c r="BF206" s="48"/>
      <c r="BG206" s="48"/>
      <c r="BH206" s="48"/>
    </row>
    <row r="207" spans="1:60" s="235" customFormat="1" ht="15.75" x14ac:dyDescent="0.25">
      <c r="A207" s="124">
        <v>2017</v>
      </c>
      <c r="B207" s="124" t="s">
        <v>137</v>
      </c>
      <c r="C207" s="124">
        <v>788</v>
      </c>
      <c r="D207" s="124" t="s">
        <v>66</v>
      </c>
      <c r="E207" s="125">
        <v>42473</v>
      </c>
      <c r="F207" s="125">
        <v>43069</v>
      </c>
      <c r="G207" s="243">
        <v>43073</v>
      </c>
      <c r="H207" s="124" t="s">
        <v>82</v>
      </c>
      <c r="I207" s="124" t="s">
        <v>80</v>
      </c>
      <c r="J207" s="124" t="s">
        <v>91</v>
      </c>
      <c r="K207" s="179">
        <v>-500000</v>
      </c>
      <c r="L207" s="124" t="s">
        <v>82</v>
      </c>
      <c r="M207" s="124" t="s">
        <v>79</v>
      </c>
      <c r="N207" s="124" t="s">
        <v>130</v>
      </c>
      <c r="O207" s="180">
        <v>9075000</v>
      </c>
      <c r="P207" s="124"/>
      <c r="Q207" s="124" t="s">
        <v>131</v>
      </c>
      <c r="R207" s="126">
        <v>18.149999999999999</v>
      </c>
      <c r="S207" s="126">
        <v>19.149999999999999</v>
      </c>
      <c r="T207" s="180"/>
      <c r="U207" s="180">
        <v>0</v>
      </c>
      <c r="V207" s="124"/>
      <c r="W207" s="126">
        <v>18.037066246056781</v>
      </c>
      <c r="X207" s="126">
        <v>18.462420365378517</v>
      </c>
      <c r="Y207" s="179">
        <v>-9650.4653290844599</v>
      </c>
      <c r="Z207" s="214"/>
      <c r="AA207" s="180">
        <v>0</v>
      </c>
      <c r="AB207" s="179">
        <v>-9650.4653290844599</v>
      </c>
      <c r="AC207" s="96">
        <f t="shared" si="6"/>
        <v>22</v>
      </c>
      <c r="AD207" s="124" t="s">
        <v>67</v>
      </c>
      <c r="AE207" s="49"/>
      <c r="AF207" s="66">
        <f t="shared" si="7"/>
        <v>0</v>
      </c>
      <c r="AG207" s="66">
        <f t="shared" si="8"/>
        <v>26.635284308273107</v>
      </c>
      <c r="AH207" s="48"/>
      <c r="AI207" s="25"/>
      <c r="AJ207" s="25"/>
      <c r="AK207" s="25"/>
      <c r="AL207" s="25"/>
      <c r="AM207" s="25"/>
      <c r="AN207" s="25"/>
      <c r="AO207" s="25"/>
      <c r="AP207" s="48"/>
      <c r="AQ207" s="48"/>
      <c r="AR207" s="48"/>
      <c r="AS207" s="249"/>
      <c r="AT207" s="48"/>
      <c r="AU207" s="48"/>
      <c r="AV207" s="48"/>
      <c r="AW207" s="48"/>
      <c r="AX207" s="48"/>
      <c r="AY207" s="48"/>
      <c r="AZ207" s="48"/>
      <c r="BA207" s="48"/>
      <c r="BB207" s="48"/>
      <c r="BC207" s="48"/>
      <c r="BD207" s="48"/>
      <c r="BE207" s="48"/>
      <c r="BF207" s="48"/>
      <c r="BG207" s="48"/>
      <c r="BH207" s="48"/>
    </row>
    <row r="208" spans="1:60" s="235" customFormat="1" ht="15.75" x14ac:dyDescent="0.25">
      <c r="A208" s="124">
        <v>2017</v>
      </c>
      <c r="B208" s="124" t="s">
        <v>138</v>
      </c>
      <c r="C208" s="124">
        <v>789</v>
      </c>
      <c r="D208" s="124" t="s">
        <v>66</v>
      </c>
      <c r="E208" s="125">
        <v>42473</v>
      </c>
      <c r="F208" s="125">
        <v>43098</v>
      </c>
      <c r="G208" s="243">
        <v>43102</v>
      </c>
      <c r="H208" s="124" t="s">
        <v>78</v>
      </c>
      <c r="I208" s="124" t="s">
        <v>79</v>
      </c>
      <c r="J208" s="124" t="s">
        <v>91</v>
      </c>
      <c r="K208" s="179">
        <v>-500000</v>
      </c>
      <c r="L208" s="124" t="s">
        <v>78</v>
      </c>
      <c r="M208" s="124" t="s">
        <v>80</v>
      </c>
      <c r="N208" s="124" t="s">
        <v>130</v>
      </c>
      <c r="O208" s="180">
        <v>8750000</v>
      </c>
      <c r="P208" s="124"/>
      <c r="Q208" s="124" t="s">
        <v>131</v>
      </c>
      <c r="R208" s="126">
        <v>17.5</v>
      </c>
      <c r="S208" s="126"/>
      <c r="T208" s="180"/>
      <c r="U208" s="180">
        <v>0</v>
      </c>
      <c r="V208" s="124"/>
      <c r="W208" s="126">
        <v>18.037066246056781</v>
      </c>
      <c r="X208" s="126">
        <v>18.540828807423569</v>
      </c>
      <c r="Y208" s="180">
        <v>8861.6254382842199</v>
      </c>
      <c r="Z208" s="213">
        <v>-14249.921674884015</v>
      </c>
      <c r="AA208" s="180">
        <v>0</v>
      </c>
      <c r="AB208" s="180">
        <v>8861.6254382842199</v>
      </c>
      <c r="AC208" s="96">
        <f t="shared" si="6"/>
        <v>23</v>
      </c>
      <c r="AD208" s="124" t="s">
        <v>25</v>
      </c>
      <c r="AE208" s="49"/>
      <c r="AF208" s="66">
        <f t="shared" si="7"/>
        <v>-19.141110946693914</v>
      </c>
      <c r="AG208" s="66">
        <f t="shared" si="8"/>
        <v>0</v>
      </c>
      <c r="AH208" s="48"/>
      <c r="AI208" s="25"/>
      <c r="AJ208" s="25"/>
      <c r="AK208" s="25"/>
      <c r="AL208" s="25"/>
      <c r="AM208" s="25"/>
      <c r="AN208" s="25"/>
      <c r="AO208" s="25"/>
      <c r="AP208" s="48"/>
      <c r="AQ208" s="48"/>
      <c r="AR208" s="48"/>
      <c r="AS208" s="249"/>
      <c r="AT208" s="48"/>
      <c r="AU208" s="48"/>
      <c r="AV208" s="48"/>
      <c r="AW208" s="48"/>
      <c r="AX208" s="48"/>
      <c r="AY208" s="48"/>
      <c r="AZ208" s="48"/>
      <c r="BA208" s="48"/>
      <c r="BB208" s="48"/>
      <c r="BC208" s="48"/>
      <c r="BD208" s="48"/>
      <c r="BE208" s="48"/>
      <c r="BF208" s="48"/>
      <c r="BG208" s="48"/>
      <c r="BH208" s="48"/>
    </row>
    <row r="209" spans="1:60" s="235" customFormat="1" ht="15.75" x14ac:dyDescent="0.25">
      <c r="A209" s="124">
        <v>2017</v>
      </c>
      <c r="B209" s="124" t="s">
        <v>138</v>
      </c>
      <c r="C209" s="124">
        <v>790</v>
      </c>
      <c r="D209" s="124" t="s">
        <v>66</v>
      </c>
      <c r="E209" s="125">
        <v>42473</v>
      </c>
      <c r="F209" s="125">
        <v>43098</v>
      </c>
      <c r="G209" s="243">
        <v>43102</v>
      </c>
      <c r="H209" s="124" t="s">
        <v>82</v>
      </c>
      <c r="I209" s="124" t="s">
        <v>80</v>
      </c>
      <c r="J209" s="124" t="s">
        <v>91</v>
      </c>
      <c r="K209" s="179">
        <v>-500000</v>
      </c>
      <c r="L209" s="124" t="s">
        <v>82</v>
      </c>
      <c r="M209" s="124" t="s">
        <v>79</v>
      </c>
      <c r="N209" s="124" t="s">
        <v>130</v>
      </c>
      <c r="O209" s="180">
        <v>9575000</v>
      </c>
      <c r="P209" s="124"/>
      <c r="Q209" s="124" t="s">
        <v>131</v>
      </c>
      <c r="R209" s="126">
        <v>19.149999999999999</v>
      </c>
      <c r="S209" s="126"/>
      <c r="T209" s="180"/>
      <c r="U209" s="180">
        <v>0</v>
      </c>
      <c r="V209" s="124"/>
      <c r="W209" s="126">
        <v>18.037066246056781</v>
      </c>
      <c r="X209" s="126">
        <v>18.540828807423569</v>
      </c>
      <c r="Y209" s="179">
        <v>-13102.92093113842</v>
      </c>
      <c r="Z209" s="214"/>
      <c r="AA209" s="180">
        <v>0</v>
      </c>
      <c r="AB209" s="179">
        <v>-13102.92093113842</v>
      </c>
      <c r="AC209" s="96">
        <f t="shared" ref="AC209:AC210" si="9">VLOOKUP(G209,$AK$17:$AP$21,6,TRUE)+1</f>
        <v>23</v>
      </c>
      <c r="AD209" s="124" t="s">
        <v>25</v>
      </c>
      <c r="AE209" s="49"/>
      <c r="AF209" s="66">
        <f t="shared" ref="AF209:AF243" si="10">-IF($Y209&gt;0,$Y209*(1-VLOOKUP($D209,$AI$27:$AN$39,6,FALSE))*VLOOKUP($D209,$AI$27:$AN$39,IF(($G209-$B$2)/365&lt;1,4,5),FALSE),0)</f>
        <v>0</v>
      </c>
      <c r="AG209" s="66">
        <f t="shared" ref="AG209:AG243" si="11">-IF($Y209&lt;0,$Y209*(1-VLOOKUP($AC209,$AI$18:$AN$21,6,FALSE))*VLOOKUP($AC209,$AI$18:$AN$21,5,FALSE),0)</f>
        <v>71.541948284015774</v>
      </c>
      <c r="AH209" s="48"/>
      <c r="AI209" s="25"/>
      <c r="AJ209" s="25"/>
      <c r="AK209" s="25"/>
      <c r="AL209" s="25"/>
      <c r="AM209" s="25"/>
      <c r="AN209" s="25"/>
      <c r="AO209" s="25"/>
      <c r="AP209" s="48"/>
      <c r="AQ209" s="48"/>
      <c r="AR209" s="48"/>
      <c r="AS209" s="249"/>
      <c r="AT209" s="48"/>
      <c r="AU209" s="48"/>
      <c r="AV209" s="48"/>
      <c r="AW209" s="48"/>
      <c r="AX209" s="48"/>
      <c r="AY209" s="48"/>
      <c r="AZ209" s="48"/>
      <c r="BA209" s="48"/>
      <c r="BB209" s="48"/>
      <c r="BC209" s="48"/>
      <c r="BD209" s="48"/>
      <c r="BE209" s="48"/>
      <c r="BF209" s="48"/>
      <c r="BG209" s="48"/>
      <c r="BH209" s="48"/>
    </row>
    <row r="210" spans="1:60" s="235" customFormat="1" ht="15.75" x14ac:dyDescent="0.25">
      <c r="A210" s="127">
        <v>2017</v>
      </c>
      <c r="B210" s="127" t="s">
        <v>138</v>
      </c>
      <c r="C210" s="127">
        <v>791</v>
      </c>
      <c r="D210" s="127" t="s">
        <v>66</v>
      </c>
      <c r="E210" s="128">
        <v>42473</v>
      </c>
      <c r="F210" s="128">
        <v>43098</v>
      </c>
      <c r="G210" s="244">
        <v>43102</v>
      </c>
      <c r="H210" s="127" t="s">
        <v>82</v>
      </c>
      <c r="I210" s="127" t="s">
        <v>80</v>
      </c>
      <c r="J210" s="127" t="s">
        <v>91</v>
      </c>
      <c r="K210" s="129">
        <v>-500000</v>
      </c>
      <c r="L210" s="127" t="s">
        <v>82</v>
      </c>
      <c r="M210" s="127" t="s">
        <v>79</v>
      </c>
      <c r="N210" s="127" t="s">
        <v>130</v>
      </c>
      <c r="O210" s="181">
        <v>9075000</v>
      </c>
      <c r="P210" s="127"/>
      <c r="Q210" s="127" t="s">
        <v>131</v>
      </c>
      <c r="R210" s="130">
        <v>18.149999999999999</v>
      </c>
      <c r="S210" s="130">
        <v>19.149999999999999</v>
      </c>
      <c r="T210" s="181"/>
      <c r="U210" s="181">
        <v>0</v>
      </c>
      <c r="V210" s="127"/>
      <c r="W210" s="130">
        <v>18.037066246056781</v>
      </c>
      <c r="X210" s="130">
        <v>18.540828807423569</v>
      </c>
      <c r="Y210" s="129">
        <v>-10008.626182029815</v>
      </c>
      <c r="Z210" s="215"/>
      <c r="AA210" s="181">
        <v>0</v>
      </c>
      <c r="AB210" s="129">
        <v>-10008.626182029815</v>
      </c>
      <c r="AC210" s="96">
        <f t="shared" si="9"/>
        <v>23</v>
      </c>
      <c r="AD210" s="127" t="s">
        <v>67</v>
      </c>
      <c r="AE210" s="49"/>
      <c r="AF210" s="66">
        <f t="shared" si="10"/>
        <v>0</v>
      </c>
      <c r="AG210" s="66">
        <f t="shared" si="11"/>
        <v>54.647098953882789</v>
      </c>
      <c r="AH210" s="48"/>
      <c r="AI210" s="25"/>
      <c r="AJ210" s="25"/>
      <c r="AK210" s="25"/>
      <c r="AL210" s="25"/>
      <c r="AM210" s="25"/>
      <c r="AN210" s="25"/>
      <c r="AO210" s="25"/>
      <c r="AP210" s="48"/>
      <c r="AQ210" s="48"/>
      <c r="AR210" s="48"/>
      <c r="AS210" s="249"/>
      <c r="AT210" s="48"/>
      <c r="AU210" s="48"/>
      <c r="AV210" s="48"/>
      <c r="AW210" s="48"/>
      <c r="AX210" s="48"/>
      <c r="AY210" s="48"/>
      <c r="AZ210" s="48"/>
      <c r="BA210" s="48"/>
      <c r="BB210" s="48"/>
      <c r="BC210" s="48"/>
      <c r="BD210" s="48"/>
      <c r="BE210" s="48"/>
      <c r="BF210" s="48"/>
      <c r="BG210" s="48"/>
      <c r="BH210" s="48"/>
    </row>
    <row r="211" spans="1:60" s="236" customFormat="1" ht="15.75" x14ac:dyDescent="0.25">
      <c r="A211" s="131"/>
      <c r="B211" s="131"/>
      <c r="C211" s="131"/>
      <c r="D211" s="131"/>
      <c r="E211" s="132"/>
      <c r="F211" s="132"/>
      <c r="G211" s="245"/>
      <c r="H211" s="131"/>
      <c r="I211" s="131"/>
      <c r="J211" s="131"/>
      <c r="K211" s="133">
        <v>-3500000</v>
      </c>
      <c r="L211" s="131"/>
      <c r="M211" s="131"/>
      <c r="N211" s="131"/>
      <c r="O211" s="134">
        <v>61250000</v>
      </c>
      <c r="P211" s="131"/>
      <c r="Q211" s="131"/>
      <c r="R211" s="135">
        <v>17.5</v>
      </c>
      <c r="S211" s="135"/>
      <c r="T211" s="134"/>
      <c r="U211" s="134"/>
      <c r="V211" s="131"/>
      <c r="W211" s="135"/>
      <c r="X211" s="135"/>
      <c r="Y211" s="133">
        <v>-55053.647713404665</v>
      </c>
      <c r="Z211" s="133">
        <v>-55053.647713404665</v>
      </c>
      <c r="AA211" s="134">
        <v>0</v>
      </c>
      <c r="AB211" s="133">
        <v>-55053.647713404665</v>
      </c>
      <c r="AC211" s="250"/>
      <c r="AD211" s="131"/>
      <c r="AE211" s="49"/>
      <c r="AF211" s="66"/>
      <c r="AG211" s="66"/>
      <c r="AH211" s="48"/>
      <c r="AI211" s="25"/>
      <c r="AJ211" s="25"/>
      <c r="AK211" s="25"/>
      <c r="AL211" s="25"/>
      <c r="AM211" s="25"/>
      <c r="AN211" s="25"/>
      <c r="AO211" s="25"/>
      <c r="AP211" s="48"/>
      <c r="AQ211" s="48"/>
      <c r="AR211" s="48"/>
      <c r="AS211" s="250"/>
      <c r="AT211" s="48"/>
      <c r="AU211" s="48"/>
      <c r="AV211" s="48"/>
      <c r="AW211" s="48"/>
      <c r="AX211" s="48"/>
      <c r="AY211" s="48"/>
      <c r="AZ211" s="48"/>
      <c r="BA211" s="48"/>
      <c r="BB211" s="48"/>
      <c r="BC211" s="48"/>
      <c r="BD211" s="48"/>
      <c r="BE211" s="48"/>
      <c r="BF211" s="48"/>
      <c r="BG211" s="48"/>
      <c r="BH211" s="48"/>
    </row>
    <row r="212" spans="1:60" s="236" customFormat="1" ht="15.75" x14ac:dyDescent="0.25">
      <c r="A212" s="131"/>
      <c r="B212" s="131"/>
      <c r="C212" s="131"/>
      <c r="D212" s="131"/>
      <c r="E212" s="132"/>
      <c r="F212" s="132"/>
      <c r="G212" s="245"/>
      <c r="H212" s="131"/>
      <c r="I212" s="131"/>
      <c r="J212" s="131"/>
      <c r="K212" s="134"/>
      <c r="L212" s="131"/>
      <c r="M212" s="131"/>
      <c r="N212" s="131"/>
      <c r="O212" s="134"/>
      <c r="P212" s="131"/>
      <c r="Q212" s="131"/>
      <c r="R212" s="135"/>
      <c r="S212" s="135"/>
      <c r="T212" s="134"/>
      <c r="U212" s="134"/>
      <c r="V212" s="131"/>
      <c r="W212" s="135"/>
      <c r="X212" s="135"/>
      <c r="Y212" s="134"/>
      <c r="Z212" s="134"/>
      <c r="AA212" s="134"/>
      <c r="AB212" s="134"/>
      <c r="AC212" s="250"/>
      <c r="AD212" s="131"/>
      <c r="AE212" s="49"/>
      <c r="AF212" s="66"/>
      <c r="AG212" s="66"/>
      <c r="AH212" s="48"/>
      <c r="AI212" s="25"/>
      <c r="AJ212" s="25"/>
      <c r="AK212" s="25"/>
      <c r="AL212" s="25"/>
      <c r="AM212" s="25"/>
      <c r="AN212" s="25"/>
      <c r="AO212" s="25"/>
      <c r="AP212" s="48"/>
      <c r="AQ212" s="48"/>
      <c r="AR212" s="48"/>
      <c r="AS212" s="250"/>
      <c r="AT212" s="48"/>
      <c r="AU212" s="48"/>
      <c r="AV212" s="48"/>
      <c r="AW212" s="48"/>
      <c r="AX212" s="48"/>
      <c r="AY212" s="48"/>
      <c r="AZ212" s="48"/>
      <c r="BA212" s="48"/>
      <c r="BB212" s="48"/>
      <c r="BC212" s="48"/>
      <c r="BD212" s="48"/>
      <c r="BE212" s="48"/>
      <c r="BF212" s="48"/>
      <c r="BG212" s="48"/>
      <c r="BH212" s="48"/>
    </row>
    <row r="213" spans="1:60" s="236" customFormat="1" ht="15.75" x14ac:dyDescent="0.25">
      <c r="A213" s="131"/>
      <c r="B213" s="131"/>
      <c r="C213" s="131"/>
      <c r="D213" s="131"/>
      <c r="E213" s="132"/>
      <c r="F213" s="132"/>
      <c r="G213" s="245"/>
      <c r="H213" s="131"/>
      <c r="I213" s="131" t="s">
        <v>139</v>
      </c>
      <c r="J213" s="131"/>
      <c r="K213" s="136">
        <v>-3500000</v>
      </c>
      <c r="L213" s="137"/>
      <c r="M213" s="137"/>
      <c r="N213" s="137"/>
      <c r="O213" s="138">
        <v>61250000</v>
      </c>
      <c r="P213" s="137"/>
      <c r="Q213" s="137"/>
      <c r="R213" s="139">
        <v>17.5</v>
      </c>
      <c r="S213" s="139"/>
      <c r="T213" s="138"/>
      <c r="U213" s="138"/>
      <c r="V213" s="137"/>
      <c r="W213" s="139"/>
      <c r="X213" s="139"/>
      <c r="Y213" s="136">
        <v>-55053.647713404665</v>
      </c>
      <c r="Z213" s="136">
        <v>-55053.647713404665</v>
      </c>
      <c r="AA213" s="138">
        <v>0</v>
      </c>
      <c r="AB213" s="136">
        <v>-55053.647713404665</v>
      </c>
      <c r="AC213" s="250"/>
      <c r="AD213" s="131"/>
      <c r="AE213" s="49"/>
      <c r="AF213" s="66"/>
      <c r="AG213" s="66"/>
      <c r="AH213" s="48"/>
      <c r="AI213" s="25"/>
      <c r="AJ213" s="25"/>
      <c r="AK213" s="25"/>
      <c r="AL213" s="25"/>
      <c r="AM213" s="25"/>
      <c r="AN213" s="25"/>
      <c r="AO213" s="25"/>
      <c r="AP213" s="48"/>
      <c r="AQ213" s="48"/>
      <c r="AR213" s="48"/>
      <c r="AS213" s="250"/>
      <c r="AT213" s="48"/>
      <c r="AU213" s="48"/>
      <c r="AV213" s="48"/>
      <c r="AW213" s="48"/>
      <c r="AX213" s="48"/>
      <c r="AY213" s="48"/>
      <c r="AZ213" s="48"/>
      <c r="BA213" s="48"/>
      <c r="BB213" s="48"/>
      <c r="BC213" s="48"/>
      <c r="BD213" s="48"/>
      <c r="BE213" s="48"/>
      <c r="BF213" s="48"/>
      <c r="BG213" s="48"/>
      <c r="BH213" s="48"/>
    </row>
    <row r="214" spans="1:60" s="236" customFormat="1" ht="15.75" x14ac:dyDescent="0.25">
      <c r="A214" s="131"/>
      <c r="B214" s="131"/>
      <c r="C214" s="131"/>
      <c r="D214" s="131"/>
      <c r="E214" s="132"/>
      <c r="F214" s="132"/>
      <c r="G214" s="245"/>
      <c r="H214" s="131"/>
      <c r="I214" s="131"/>
      <c r="J214" s="131"/>
      <c r="K214" s="134"/>
      <c r="L214" s="131"/>
      <c r="M214" s="131"/>
      <c r="N214" s="131"/>
      <c r="O214" s="134"/>
      <c r="P214" s="131"/>
      <c r="Q214" s="131"/>
      <c r="R214" s="135"/>
      <c r="S214" s="135"/>
      <c r="T214" s="134"/>
      <c r="U214" s="134"/>
      <c r="V214" s="131"/>
      <c r="W214" s="135"/>
      <c r="X214" s="135"/>
      <c r="Y214" s="134"/>
      <c r="Z214" s="134"/>
      <c r="AA214" s="134"/>
      <c r="AB214" s="134"/>
      <c r="AC214" s="250"/>
      <c r="AD214" s="131"/>
      <c r="AE214" s="49"/>
      <c r="AF214" s="66"/>
      <c r="AG214" s="66"/>
      <c r="AH214" s="48"/>
      <c r="AI214" s="25"/>
      <c r="AJ214" s="25"/>
      <c r="AK214" s="25"/>
      <c r="AL214" s="25"/>
      <c r="AM214" s="25"/>
      <c r="AN214" s="25"/>
      <c r="AO214" s="25"/>
      <c r="AP214" s="48"/>
      <c r="AQ214" s="48"/>
      <c r="AR214" s="48"/>
      <c r="AS214" s="250"/>
      <c r="AT214" s="48"/>
      <c r="AU214" s="48"/>
      <c r="AV214" s="48"/>
      <c r="AW214" s="48"/>
      <c r="AX214" s="48"/>
      <c r="AY214" s="48"/>
      <c r="AZ214" s="48"/>
      <c r="BA214" s="48"/>
      <c r="BB214" s="48"/>
      <c r="BC214" s="48"/>
      <c r="BD214" s="48"/>
      <c r="BE214" s="48"/>
      <c r="BF214" s="48"/>
      <c r="BG214" s="48"/>
      <c r="BH214" s="48"/>
    </row>
    <row r="215" spans="1:60" s="236" customFormat="1" ht="15.75" x14ac:dyDescent="0.25">
      <c r="A215" s="140"/>
      <c r="B215" s="140"/>
      <c r="C215" s="140"/>
      <c r="D215" s="140"/>
      <c r="E215" s="141"/>
      <c r="F215" s="141"/>
      <c r="G215" s="246"/>
      <c r="H215" s="140"/>
      <c r="I215" s="140"/>
      <c r="J215" s="140"/>
      <c r="K215" s="142"/>
      <c r="L215" s="140"/>
      <c r="M215" s="140"/>
      <c r="N215" s="140"/>
      <c r="O215" s="142"/>
      <c r="P215" s="140"/>
      <c r="Q215" s="140"/>
      <c r="R215" s="143" t="s">
        <v>140</v>
      </c>
      <c r="S215" s="143"/>
      <c r="T215" s="142"/>
      <c r="U215" s="142"/>
      <c r="V215" s="140"/>
      <c r="W215" s="139"/>
      <c r="X215" s="139"/>
      <c r="Y215" s="138">
        <v>19468040.613769766</v>
      </c>
      <c r="Z215" s="138">
        <v>19468040.613769766</v>
      </c>
      <c r="AA215" s="138">
        <v>14390091.194101701</v>
      </c>
      <c r="AB215" s="138">
        <v>5077949.4196680617</v>
      </c>
      <c r="AC215" s="250"/>
      <c r="AD215" s="140"/>
      <c r="AE215" s="49"/>
      <c r="AF215" s="66"/>
      <c r="AG215" s="66"/>
      <c r="AH215" s="48"/>
      <c r="AI215" s="25"/>
      <c r="AJ215" s="25"/>
      <c r="AK215" s="25"/>
      <c r="AL215" s="25"/>
      <c r="AM215" s="25"/>
      <c r="AN215" s="25"/>
      <c r="AO215" s="25"/>
      <c r="AP215" s="48"/>
      <c r="AQ215" s="48"/>
      <c r="AR215" s="48"/>
      <c r="AS215" s="250"/>
      <c r="AT215" s="48"/>
      <c r="AU215" s="48"/>
      <c r="AV215" s="48"/>
      <c r="AW215" s="48"/>
      <c r="AX215" s="48"/>
      <c r="AY215" s="48"/>
      <c r="AZ215" s="48"/>
      <c r="BA215" s="48"/>
      <c r="BB215" s="48"/>
      <c r="BC215" s="48"/>
      <c r="BD215" s="48"/>
      <c r="BE215" s="48"/>
      <c r="BF215" s="48"/>
      <c r="BG215" s="48"/>
      <c r="BH215" s="48"/>
    </row>
    <row r="216" spans="1:60" ht="15.75" x14ac:dyDescent="0.25">
      <c r="A216" s="119"/>
      <c r="B216" s="119"/>
      <c r="C216" s="119"/>
      <c r="D216" s="119"/>
      <c r="E216" s="120"/>
      <c r="F216" s="120"/>
      <c r="G216" s="242"/>
      <c r="H216" s="119"/>
      <c r="I216" s="119"/>
      <c r="J216" s="119"/>
      <c r="K216" s="121"/>
      <c r="L216" s="119"/>
      <c r="M216" s="119"/>
      <c r="N216" s="119"/>
      <c r="O216" s="121"/>
      <c r="P216" s="119"/>
      <c r="Q216" s="119"/>
      <c r="R216" s="122"/>
      <c r="S216" s="122"/>
      <c r="T216" s="121"/>
      <c r="U216" s="121"/>
      <c r="V216" s="119"/>
      <c r="W216" s="122"/>
      <c r="X216" s="122"/>
      <c r="Y216" s="121"/>
      <c r="Z216" s="121"/>
      <c r="AA216" s="121"/>
      <c r="AB216" s="121"/>
      <c r="AD216" s="119"/>
      <c r="AE216" s="49"/>
      <c r="AF216" s="66"/>
      <c r="AG216" s="66"/>
      <c r="AS216" s="248"/>
    </row>
    <row r="217" spans="1:60" ht="15.75" x14ac:dyDescent="0.25">
      <c r="D217" s="123"/>
      <c r="P217" s="123"/>
      <c r="R217" s="146"/>
      <c r="S217" s="146"/>
      <c r="T217" s="145"/>
      <c r="U217" s="145"/>
      <c r="AE217" s="49"/>
      <c r="AF217" s="66"/>
      <c r="AG217" s="66"/>
      <c r="AS217" s="248"/>
    </row>
    <row r="218" spans="1:60" ht="15.75" x14ac:dyDescent="0.25">
      <c r="D218" s="123"/>
      <c r="P218" s="123"/>
      <c r="R218" s="146"/>
      <c r="S218" s="146"/>
      <c r="T218" s="145"/>
      <c r="U218" s="145"/>
      <c r="AE218" s="49"/>
      <c r="AF218" s="66"/>
      <c r="AG218" s="66"/>
      <c r="AS218" s="248"/>
    </row>
    <row r="219" spans="1:60" ht="15.75" x14ac:dyDescent="0.25">
      <c r="D219" s="123"/>
      <c r="P219" s="123"/>
      <c r="R219" s="146"/>
      <c r="S219" s="146"/>
      <c r="T219" s="145"/>
      <c r="U219" s="145"/>
      <c r="AE219" s="49"/>
      <c r="AF219" s="66"/>
      <c r="AG219" s="66"/>
      <c r="AS219" s="248"/>
    </row>
    <row r="220" spans="1:60" ht="15.75" x14ac:dyDescent="0.25">
      <c r="D220" s="123"/>
      <c r="P220" s="123"/>
      <c r="R220" s="146"/>
      <c r="S220" s="146"/>
      <c r="T220" s="145"/>
      <c r="U220" s="145"/>
      <c r="AE220" s="49"/>
      <c r="AF220" s="66"/>
      <c r="AG220" s="66"/>
      <c r="AS220" s="248"/>
    </row>
    <row r="221" spans="1:60" ht="15.75" x14ac:dyDescent="0.25">
      <c r="D221" s="123"/>
      <c r="P221" s="123"/>
      <c r="R221" s="146"/>
      <c r="S221" s="146"/>
      <c r="T221" s="145"/>
      <c r="U221" s="145"/>
      <c r="AE221" s="49"/>
      <c r="AF221" s="66"/>
      <c r="AG221" s="66"/>
      <c r="AS221" s="248"/>
    </row>
    <row r="222" spans="1:60" ht="15.75" x14ac:dyDescent="0.25">
      <c r="D222" s="123"/>
      <c r="P222" s="123"/>
      <c r="R222" s="146"/>
      <c r="S222" s="146"/>
      <c r="T222" s="145"/>
      <c r="U222" s="145"/>
      <c r="AE222" s="49"/>
      <c r="AF222" s="66"/>
      <c r="AG222" s="66"/>
      <c r="AS222" s="248"/>
    </row>
    <row r="223" spans="1:60" ht="15.75" x14ac:dyDescent="0.25">
      <c r="D223" s="123"/>
      <c r="P223" s="123"/>
      <c r="R223" s="146"/>
      <c r="S223" s="146"/>
      <c r="T223" s="145"/>
      <c r="U223" s="145"/>
      <c r="AE223" s="49"/>
      <c r="AF223" s="66"/>
      <c r="AG223" s="66"/>
      <c r="AS223" s="248"/>
    </row>
    <row r="224" spans="1:60" ht="15.75" x14ac:dyDescent="0.25">
      <c r="D224" s="123"/>
      <c r="P224" s="123"/>
      <c r="R224" s="146"/>
      <c r="S224" s="146"/>
      <c r="T224" s="145"/>
      <c r="U224" s="145"/>
      <c r="AE224" s="49"/>
      <c r="AF224" s="66"/>
      <c r="AG224" s="66"/>
      <c r="AS224" s="248"/>
    </row>
    <row r="225" spans="4:45" ht="15.75" x14ac:dyDescent="0.25">
      <c r="D225" s="123"/>
      <c r="P225" s="123"/>
      <c r="R225" s="146"/>
      <c r="S225" s="146"/>
      <c r="T225" s="145"/>
      <c r="U225" s="145"/>
      <c r="AE225" s="49"/>
      <c r="AF225" s="66"/>
      <c r="AG225" s="66"/>
      <c r="AS225" s="248"/>
    </row>
    <row r="226" spans="4:45" ht="15.75" x14ac:dyDescent="0.25">
      <c r="D226" s="123"/>
      <c r="P226" s="123"/>
      <c r="R226" s="146"/>
      <c r="S226" s="146"/>
      <c r="T226" s="145"/>
      <c r="U226" s="145"/>
      <c r="AE226" s="49"/>
      <c r="AF226" s="66"/>
      <c r="AG226" s="66"/>
      <c r="AS226" s="248"/>
    </row>
    <row r="227" spans="4:45" ht="15.75" x14ac:dyDescent="0.25">
      <c r="D227" s="123"/>
      <c r="P227" s="123"/>
      <c r="R227" s="146"/>
      <c r="S227" s="146"/>
      <c r="T227" s="145"/>
      <c r="U227" s="145"/>
      <c r="AE227" s="49"/>
      <c r="AF227" s="66"/>
      <c r="AG227" s="66"/>
      <c r="AS227" s="248"/>
    </row>
    <row r="228" spans="4:45" ht="15.75" x14ac:dyDescent="0.25">
      <c r="D228" s="123"/>
      <c r="P228" s="123"/>
      <c r="R228" s="146"/>
      <c r="S228" s="146"/>
      <c r="T228" s="145"/>
      <c r="U228" s="145"/>
      <c r="AE228" s="49"/>
      <c r="AF228" s="66"/>
      <c r="AG228" s="66"/>
      <c r="AS228" s="248"/>
    </row>
    <row r="229" spans="4:45" ht="15.75" x14ac:dyDescent="0.25">
      <c r="D229" s="123"/>
      <c r="P229" s="123"/>
      <c r="R229" s="146"/>
      <c r="S229" s="146"/>
      <c r="T229" s="145"/>
      <c r="U229" s="145"/>
      <c r="AE229" s="49"/>
      <c r="AF229" s="66"/>
      <c r="AG229" s="66"/>
      <c r="AS229" s="248"/>
    </row>
    <row r="230" spans="4:45" ht="15.75" x14ac:dyDescent="0.25">
      <c r="D230" s="123"/>
      <c r="P230" s="123"/>
      <c r="R230" s="146"/>
      <c r="S230" s="146"/>
      <c r="T230" s="145"/>
      <c r="U230" s="145"/>
      <c r="AE230" s="49"/>
      <c r="AF230" s="66"/>
      <c r="AG230" s="66"/>
      <c r="AS230" s="248"/>
    </row>
    <row r="231" spans="4:45" ht="15.75" x14ac:dyDescent="0.25">
      <c r="D231" s="123"/>
      <c r="P231" s="123"/>
      <c r="R231" s="146"/>
      <c r="S231" s="146"/>
      <c r="T231" s="145"/>
      <c r="U231" s="145"/>
      <c r="AE231" s="49"/>
      <c r="AF231" s="66"/>
      <c r="AG231" s="66"/>
      <c r="AS231" s="248"/>
    </row>
    <row r="232" spans="4:45" ht="15.75" x14ac:dyDescent="0.25">
      <c r="D232" s="123"/>
      <c r="P232" s="123"/>
      <c r="R232" s="146"/>
      <c r="S232" s="146"/>
      <c r="T232" s="145"/>
      <c r="U232" s="145"/>
      <c r="AE232" s="49"/>
      <c r="AF232" s="66"/>
      <c r="AG232" s="66"/>
      <c r="AS232" s="248"/>
    </row>
    <row r="233" spans="4:45" ht="15.75" x14ac:dyDescent="0.25">
      <c r="D233" s="123"/>
      <c r="P233" s="123"/>
      <c r="R233" s="146"/>
      <c r="S233" s="146"/>
      <c r="T233" s="145"/>
      <c r="U233" s="145"/>
      <c r="AE233" s="49"/>
      <c r="AF233" s="66"/>
      <c r="AG233" s="66"/>
      <c r="AS233" s="248"/>
    </row>
    <row r="234" spans="4:45" ht="15.75" x14ac:dyDescent="0.25">
      <c r="D234" s="123"/>
      <c r="P234" s="123"/>
      <c r="R234" s="146"/>
      <c r="S234" s="146"/>
      <c r="T234" s="145"/>
      <c r="U234" s="145"/>
      <c r="AE234" s="49"/>
      <c r="AF234" s="66"/>
      <c r="AG234" s="66"/>
      <c r="AS234" s="248"/>
    </row>
    <row r="235" spans="4:45" ht="15.75" x14ac:dyDescent="0.25">
      <c r="D235" s="123"/>
      <c r="P235" s="123"/>
      <c r="R235" s="146"/>
      <c r="S235" s="146"/>
      <c r="T235" s="145"/>
      <c r="U235" s="145"/>
      <c r="AE235" s="49"/>
      <c r="AF235" s="66"/>
      <c r="AG235" s="66"/>
      <c r="AS235" s="248"/>
    </row>
    <row r="236" spans="4:45" ht="15.75" x14ac:dyDescent="0.25">
      <c r="D236" s="123"/>
      <c r="P236" s="123"/>
      <c r="R236" s="146"/>
      <c r="S236" s="146"/>
      <c r="T236" s="145"/>
      <c r="U236" s="145"/>
      <c r="AE236" s="49"/>
      <c r="AF236" s="66"/>
      <c r="AG236" s="66"/>
      <c r="AS236" s="248"/>
    </row>
    <row r="237" spans="4:45" ht="15.75" x14ac:dyDescent="0.25">
      <c r="D237" s="123"/>
      <c r="P237" s="123"/>
      <c r="R237" s="146"/>
      <c r="S237" s="146"/>
      <c r="T237" s="145"/>
      <c r="U237" s="145"/>
      <c r="AE237" s="49"/>
      <c r="AF237" s="66"/>
      <c r="AG237" s="66"/>
      <c r="AS237" s="248"/>
    </row>
    <row r="238" spans="4:45" ht="15.75" x14ac:dyDescent="0.25">
      <c r="D238" s="123"/>
      <c r="P238" s="123"/>
      <c r="R238" s="146"/>
      <c r="S238" s="146"/>
      <c r="T238" s="145"/>
      <c r="U238" s="145"/>
      <c r="AE238" s="49"/>
      <c r="AF238" s="66"/>
      <c r="AG238" s="66"/>
      <c r="AS238" s="248"/>
    </row>
    <row r="239" spans="4:45" ht="15.75" x14ac:dyDescent="0.25">
      <c r="D239" s="123"/>
      <c r="P239" s="123"/>
      <c r="R239" s="146"/>
      <c r="S239" s="146"/>
      <c r="T239" s="145"/>
      <c r="U239" s="145"/>
      <c r="AE239" s="49"/>
      <c r="AF239" s="66"/>
      <c r="AG239" s="66"/>
      <c r="AS239" s="248"/>
    </row>
    <row r="240" spans="4:45" ht="15.75" x14ac:dyDescent="0.25">
      <c r="D240" s="123"/>
      <c r="P240" s="123"/>
      <c r="R240" s="146"/>
      <c r="S240" s="146"/>
      <c r="T240" s="145"/>
      <c r="U240" s="145"/>
      <c r="AE240" s="49"/>
      <c r="AF240" s="66"/>
      <c r="AG240" s="66"/>
      <c r="AS240" s="248"/>
    </row>
    <row r="241" spans="4:45" ht="15.75" x14ac:dyDescent="0.25">
      <c r="D241" s="123"/>
      <c r="P241" s="123"/>
      <c r="R241" s="146"/>
      <c r="S241" s="146"/>
      <c r="T241" s="145"/>
      <c r="U241" s="145"/>
      <c r="AE241" s="49"/>
      <c r="AF241" s="66"/>
      <c r="AG241" s="66"/>
      <c r="AS241" s="248"/>
    </row>
    <row r="242" spans="4:45" ht="15.75" x14ac:dyDescent="0.25">
      <c r="D242" s="123"/>
      <c r="P242" s="123"/>
      <c r="R242" s="146"/>
      <c r="S242" s="146"/>
      <c r="T242" s="145"/>
      <c r="U242" s="145"/>
      <c r="AE242" s="49"/>
      <c r="AF242" s="66"/>
      <c r="AG242" s="66"/>
      <c r="AS242" s="248"/>
    </row>
    <row r="243" spans="4:45" ht="15.75" x14ac:dyDescent="0.25">
      <c r="D243" s="123"/>
      <c r="P243" s="123"/>
      <c r="R243" s="146"/>
      <c r="S243" s="146"/>
      <c r="T243" s="145"/>
      <c r="U243" s="145"/>
      <c r="AE243" s="49"/>
      <c r="AF243" s="66"/>
      <c r="AG243" s="66"/>
      <c r="AS243" s="248"/>
    </row>
    <row r="244" spans="4:45" ht="15.75" x14ac:dyDescent="0.25">
      <c r="D244" s="123"/>
      <c r="P244" s="123"/>
      <c r="R244" s="146"/>
      <c r="S244" s="146"/>
      <c r="T244" s="145"/>
      <c r="U244" s="145"/>
      <c r="AE244" s="49"/>
      <c r="AF244" s="66"/>
      <c r="AG244" s="66"/>
      <c r="AS244" s="248"/>
    </row>
    <row r="245" spans="4:45" ht="15.75" x14ac:dyDescent="0.25">
      <c r="D245" s="123"/>
      <c r="P245" s="123"/>
      <c r="R245" s="146"/>
      <c r="S245" s="146"/>
      <c r="T245" s="145"/>
      <c r="U245" s="145"/>
      <c r="AE245" s="49"/>
      <c r="AF245" s="66"/>
      <c r="AG245" s="66"/>
      <c r="AS245" s="248"/>
    </row>
    <row r="246" spans="4:45" ht="15.75" x14ac:dyDescent="0.25">
      <c r="D246" s="123"/>
      <c r="P246" s="123"/>
      <c r="R246" s="146"/>
      <c r="S246" s="146"/>
      <c r="T246" s="145"/>
      <c r="U246" s="145"/>
      <c r="AE246" s="49"/>
      <c r="AF246" s="66"/>
      <c r="AG246" s="66"/>
      <c r="AS246" s="248"/>
    </row>
    <row r="247" spans="4:45" ht="15.75" x14ac:dyDescent="0.25">
      <c r="D247" s="123"/>
      <c r="P247" s="123"/>
      <c r="R247" s="146"/>
      <c r="S247" s="146"/>
      <c r="T247" s="145"/>
      <c r="U247" s="145"/>
      <c r="AE247" s="49"/>
      <c r="AF247" s="66"/>
      <c r="AG247" s="66"/>
      <c r="AS247" s="248"/>
    </row>
    <row r="248" spans="4:45" ht="15.75" x14ac:dyDescent="0.25">
      <c r="D248" s="123"/>
      <c r="P248" s="123"/>
      <c r="R248" s="146"/>
      <c r="S248" s="146"/>
      <c r="T248" s="145"/>
      <c r="U248" s="145"/>
      <c r="AE248" s="49"/>
      <c r="AF248" s="66"/>
      <c r="AG248" s="66"/>
      <c r="AS248" s="248"/>
    </row>
    <row r="249" spans="4:45" ht="15.75" x14ac:dyDescent="0.25">
      <c r="D249" s="123"/>
      <c r="P249" s="123"/>
      <c r="R249" s="146"/>
      <c r="S249" s="146"/>
      <c r="T249" s="145"/>
      <c r="U249" s="145"/>
      <c r="AE249" s="49"/>
      <c r="AF249" s="66"/>
      <c r="AG249" s="66"/>
      <c r="AS249" s="248"/>
    </row>
    <row r="250" spans="4:45" ht="15.75" x14ac:dyDescent="0.25">
      <c r="D250" s="123"/>
      <c r="P250" s="123"/>
      <c r="R250" s="146"/>
      <c r="S250" s="146"/>
      <c r="T250" s="145"/>
      <c r="U250" s="145"/>
      <c r="AE250" s="49"/>
      <c r="AF250" s="66"/>
      <c r="AG250" s="66"/>
      <c r="AS250" s="248"/>
    </row>
    <row r="251" spans="4:45" ht="15.75" x14ac:dyDescent="0.25">
      <c r="D251" s="123"/>
      <c r="P251" s="123"/>
      <c r="R251" s="146"/>
      <c r="S251" s="146"/>
      <c r="T251" s="145"/>
      <c r="U251" s="145"/>
      <c r="AE251" s="49"/>
      <c r="AF251" s="66"/>
      <c r="AG251" s="66"/>
      <c r="AS251" s="248"/>
    </row>
    <row r="252" spans="4:45" ht="15.75" x14ac:dyDescent="0.25">
      <c r="D252" s="123"/>
      <c r="P252" s="123"/>
      <c r="R252" s="146"/>
      <c r="S252" s="146"/>
      <c r="T252" s="145"/>
      <c r="U252" s="145"/>
      <c r="AE252" s="49"/>
      <c r="AF252" s="66"/>
      <c r="AG252" s="66"/>
      <c r="AS252" s="248"/>
    </row>
    <row r="253" spans="4:45" ht="15.75" x14ac:dyDescent="0.25">
      <c r="D253" s="123"/>
      <c r="P253" s="123"/>
      <c r="R253" s="146"/>
      <c r="S253" s="146"/>
      <c r="T253" s="145"/>
      <c r="U253" s="145"/>
      <c r="AE253" s="49"/>
      <c r="AF253" s="66"/>
      <c r="AG253" s="66"/>
      <c r="AS253" s="248"/>
    </row>
    <row r="254" spans="4:45" ht="15.75" x14ac:dyDescent="0.25">
      <c r="D254" s="123"/>
      <c r="P254" s="123"/>
      <c r="R254" s="146"/>
      <c r="S254" s="146"/>
      <c r="T254" s="145"/>
      <c r="U254" s="145"/>
      <c r="AE254" s="49"/>
      <c r="AF254" s="66"/>
      <c r="AG254" s="66"/>
      <c r="AS254" s="248"/>
    </row>
    <row r="255" spans="4:45" ht="15.75" x14ac:dyDescent="0.25">
      <c r="D255" s="123"/>
      <c r="P255" s="123"/>
      <c r="R255" s="146"/>
      <c r="S255" s="146"/>
      <c r="T255" s="145"/>
      <c r="U255" s="145"/>
      <c r="AE255" s="49"/>
      <c r="AF255" s="66"/>
      <c r="AG255" s="66"/>
      <c r="AS255" s="248"/>
    </row>
    <row r="256" spans="4:45" ht="15.75" x14ac:dyDescent="0.25">
      <c r="D256" s="123"/>
      <c r="P256" s="123"/>
      <c r="R256" s="146"/>
      <c r="S256" s="146"/>
      <c r="T256" s="145"/>
      <c r="U256" s="145"/>
      <c r="AE256" s="49"/>
      <c r="AF256" s="66"/>
      <c r="AG256" s="66"/>
      <c r="AS256" s="248"/>
    </row>
    <row r="257" spans="4:45" ht="15.75" x14ac:dyDescent="0.25">
      <c r="D257" s="123"/>
      <c r="P257" s="123"/>
      <c r="R257" s="146"/>
      <c r="S257" s="146"/>
      <c r="T257" s="145"/>
      <c r="U257" s="145"/>
      <c r="AE257" s="49"/>
      <c r="AF257" s="66"/>
      <c r="AG257" s="66"/>
      <c r="AS257" s="248"/>
    </row>
    <row r="258" spans="4:45" ht="15.75" x14ac:dyDescent="0.25">
      <c r="D258" s="123"/>
      <c r="P258" s="123"/>
      <c r="R258" s="146"/>
      <c r="S258" s="146"/>
      <c r="T258" s="145"/>
      <c r="U258" s="145"/>
      <c r="AE258" s="49"/>
      <c r="AF258" s="66"/>
      <c r="AG258" s="66"/>
      <c r="AS258" s="248"/>
    </row>
    <row r="259" spans="4:45" ht="15.75" x14ac:dyDescent="0.25">
      <c r="D259" s="123"/>
      <c r="P259" s="123"/>
      <c r="R259" s="146"/>
      <c r="S259" s="146"/>
      <c r="T259" s="145"/>
      <c r="U259" s="145"/>
      <c r="AE259" s="49"/>
      <c r="AF259" s="66"/>
      <c r="AG259" s="66"/>
      <c r="AS259" s="248"/>
    </row>
    <row r="260" spans="4:45" ht="15.75" x14ac:dyDescent="0.25">
      <c r="D260" s="123"/>
      <c r="P260" s="123"/>
      <c r="R260" s="146"/>
      <c r="S260" s="146"/>
      <c r="T260" s="145"/>
      <c r="U260" s="145"/>
      <c r="AE260" s="49"/>
      <c r="AF260" s="66"/>
      <c r="AG260" s="66"/>
      <c r="AS260" s="248"/>
    </row>
    <row r="261" spans="4:45" ht="15.75" x14ac:dyDescent="0.25">
      <c r="D261" s="123"/>
      <c r="P261" s="123"/>
      <c r="R261" s="146"/>
      <c r="S261" s="146"/>
      <c r="T261" s="145"/>
      <c r="U261" s="145"/>
      <c r="AE261" s="49"/>
      <c r="AF261" s="66"/>
      <c r="AG261" s="66"/>
      <c r="AS261" s="248"/>
    </row>
    <row r="262" spans="4:45" ht="15.75" x14ac:dyDescent="0.25">
      <c r="D262" s="123"/>
      <c r="P262" s="123"/>
      <c r="R262" s="146"/>
      <c r="S262" s="146"/>
      <c r="T262" s="145"/>
      <c r="U262" s="145"/>
      <c r="AE262" s="49"/>
      <c r="AF262" s="66"/>
      <c r="AG262" s="66"/>
      <c r="AS262" s="248"/>
    </row>
    <row r="263" spans="4:45" ht="15.75" x14ac:dyDescent="0.25">
      <c r="D263" s="123"/>
      <c r="P263" s="123"/>
      <c r="R263" s="146"/>
      <c r="S263" s="146"/>
      <c r="T263" s="145"/>
      <c r="U263" s="145"/>
      <c r="AE263" s="49"/>
      <c r="AF263" s="66"/>
      <c r="AG263" s="66"/>
      <c r="AS263" s="248"/>
    </row>
    <row r="264" spans="4:45" ht="15.75" x14ac:dyDescent="0.25">
      <c r="D264" s="123"/>
      <c r="P264" s="123"/>
      <c r="R264" s="146"/>
      <c r="S264" s="146"/>
      <c r="T264" s="145"/>
      <c r="U264" s="145"/>
      <c r="AE264" s="49"/>
      <c r="AF264" s="66"/>
      <c r="AG264" s="66"/>
      <c r="AS264" s="248"/>
    </row>
    <row r="265" spans="4:45" ht="15.75" x14ac:dyDescent="0.25">
      <c r="D265" s="123"/>
      <c r="P265" s="123"/>
      <c r="R265" s="146"/>
      <c r="S265" s="146"/>
      <c r="T265" s="145"/>
      <c r="U265" s="145"/>
      <c r="AE265" s="49"/>
      <c r="AF265" s="66"/>
      <c r="AG265" s="66"/>
      <c r="AS265" s="248"/>
    </row>
    <row r="266" spans="4:45" ht="15.75" x14ac:dyDescent="0.25">
      <c r="D266" s="123"/>
      <c r="P266" s="123"/>
      <c r="R266" s="146"/>
      <c r="S266" s="146"/>
      <c r="T266" s="145"/>
      <c r="U266" s="145"/>
      <c r="AE266" s="49"/>
      <c r="AF266" s="66"/>
      <c r="AG266" s="66"/>
      <c r="AS266" s="248"/>
    </row>
    <row r="267" spans="4:45" x14ac:dyDescent="0.25">
      <c r="D267" s="123"/>
      <c r="P267" s="123"/>
      <c r="R267" s="146"/>
      <c r="S267" s="146"/>
      <c r="T267" s="145"/>
      <c r="U267" s="145"/>
      <c r="AS267" s="248"/>
    </row>
    <row r="268" spans="4:45" x14ac:dyDescent="0.25">
      <c r="D268" s="123"/>
      <c r="P268" s="123"/>
      <c r="R268" s="146"/>
      <c r="S268" s="146"/>
      <c r="T268" s="145"/>
      <c r="U268" s="145"/>
      <c r="AS268" s="248"/>
    </row>
    <row r="269" spans="4:45" x14ac:dyDescent="0.25">
      <c r="D269" s="123"/>
      <c r="P269" s="123"/>
      <c r="R269" s="146"/>
      <c r="S269" s="146"/>
      <c r="T269" s="145"/>
      <c r="U269" s="145"/>
      <c r="AS269" s="248"/>
    </row>
    <row r="270" spans="4:45" x14ac:dyDescent="0.25">
      <c r="D270" s="123"/>
      <c r="P270" s="123"/>
      <c r="R270" s="146"/>
      <c r="S270" s="146"/>
      <c r="T270" s="145"/>
      <c r="U270" s="145"/>
      <c r="AS270" s="248"/>
    </row>
    <row r="271" spans="4:45" x14ac:dyDescent="0.25">
      <c r="D271" s="123"/>
      <c r="P271" s="123"/>
      <c r="R271" s="146"/>
      <c r="S271" s="146"/>
      <c r="T271" s="145"/>
      <c r="U271" s="145"/>
      <c r="AS271" s="248"/>
    </row>
    <row r="272" spans="4:45" x14ac:dyDescent="0.25">
      <c r="D272" s="123"/>
      <c r="P272" s="123"/>
      <c r="R272" s="146"/>
      <c r="S272" s="146"/>
      <c r="T272" s="145"/>
      <c r="U272" s="145"/>
      <c r="AS272" s="248"/>
    </row>
    <row r="273" spans="4:45" x14ac:dyDescent="0.25">
      <c r="D273" s="123"/>
      <c r="P273" s="123"/>
      <c r="R273" s="146"/>
      <c r="S273" s="146"/>
      <c r="T273" s="145"/>
      <c r="U273" s="145"/>
      <c r="AS273" s="248"/>
    </row>
    <row r="274" spans="4:45" x14ac:dyDescent="0.25">
      <c r="D274" s="123"/>
      <c r="P274" s="123"/>
      <c r="R274" s="146"/>
      <c r="S274" s="146"/>
      <c r="T274" s="145"/>
      <c r="U274" s="145"/>
      <c r="AS274" s="248"/>
    </row>
    <row r="275" spans="4:45" x14ac:dyDescent="0.25">
      <c r="D275" s="123"/>
      <c r="P275" s="123"/>
      <c r="R275" s="146"/>
      <c r="S275" s="146"/>
      <c r="T275" s="145"/>
      <c r="U275" s="145"/>
      <c r="AS275" s="248"/>
    </row>
    <row r="276" spans="4:45" x14ac:dyDescent="0.25">
      <c r="D276" s="123"/>
      <c r="P276" s="123"/>
      <c r="R276" s="146"/>
      <c r="S276" s="146"/>
      <c r="T276" s="145"/>
      <c r="U276" s="145"/>
      <c r="AS276" s="248"/>
    </row>
    <row r="277" spans="4:45" x14ac:dyDescent="0.25">
      <c r="D277" s="123"/>
      <c r="P277" s="123"/>
      <c r="R277" s="146"/>
      <c r="S277" s="146"/>
      <c r="T277" s="145"/>
      <c r="U277" s="145"/>
      <c r="AS277" s="248"/>
    </row>
    <row r="278" spans="4:45" x14ac:dyDescent="0.25">
      <c r="D278" s="123"/>
      <c r="P278" s="123"/>
      <c r="R278" s="146"/>
      <c r="S278" s="146"/>
      <c r="T278" s="145"/>
      <c r="U278" s="145"/>
      <c r="AS278" s="248"/>
    </row>
    <row r="279" spans="4:45" x14ac:dyDescent="0.25">
      <c r="D279" s="123"/>
      <c r="P279" s="123"/>
      <c r="R279" s="146"/>
      <c r="S279" s="146"/>
      <c r="T279" s="145"/>
      <c r="U279" s="145"/>
      <c r="AS279" s="248"/>
    </row>
    <row r="280" spans="4:45" x14ac:dyDescent="0.25">
      <c r="D280" s="123"/>
      <c r="P280" s="123"/>
      <c r="R280" s="146"/>
      <c r="S280" s="146"/>
      <c r="T280" s="145"/>
      <c r="U280" s="145"/>
      <c r="AS280" s="248"/>
    </row>
    <row r="281" spans="4:45" x14ac:dyDescent="0.25">
      <c r="D281" s="123"/>
      <c r="P281" s="123"/>
      <c r="R281" s="146"/>
      <c r="S281" s="146"/>
      <c r="T281" s="145"/>
      <c r="U281" s="145"/>
      <c r="AS281" s="248"/>
    </row>
    <row r="282" spans="4:45" x14ac:dyDescent="0.25">
      <c r="D282" s="123"/>
      <c r="P282" s="123"/>
      <c r="R282" s="146"/>
      <c r="S282" s="146"/>
      <c r="T282" s="145"/>
      <c r="U282" s="145"/>
      <c r="AS282" s="248"/>
    </row>
    <row r="283" spans="4:45" x14ac:dyDescent="0.25">
      <c r="D283" s="123"/>
      <c r="P283" s="123"/>
      <c r="R283" s="146"/>
      <c r="S283" s="146"/>
      <c r="T283" s="145"/>
      <c r="U283" s="145"/>
      <c r="AS283" s="248"/>
    </row>
    <row r="284" spans="4:45" x14ac:dyDescent="0.25">
      <c r="D284" s="123"/>
      <c r="P284" s="123"/>
      <c r="R284" s="146"/>
      <c r="S284" s="146"/>
      <c r="T284" s="145"/>
      <c r="U284" s="145"/>
      <c r="AS284" s="248"/>
    </row>
    <row r="285" spans="4:45" x14ac:dyDescent="0.25">
      <c r="D285" s="123"/>
      <c r="P285" s="123"/>
      <c r="R285" s="146"/>
      <c r="S285" s="146"/>
      <c r="T285" s="145"/>
      <c r="U285" s="145"/>
      <c r="AS285" s="248"/>
    </row>
    <row r="286" spans="4:45" x14ac:dyDescent="0.25">
      <c r="D286" s="123"/>
      <c r="P286" s="123"/>
      <c r="R286" s="146"/>
      <c r="S286" s="146"/>
      <c r="T286" s="145"/>
      <c r="U286" s="145"/>
      <c r="AS286" s="248"/>
    </row>
    <row r="287" spans="4:45" x14ac:dyDescent="0.25">
      <c r="D287" s="123"/>
      <c r="P287" s="123"/>
      <c r="R287" s="146"/>
      <c r="S287" s="146"/>
      <c r="T287" s="145"/>
      <c r="U287" s="145"/>
      <c r="AS287" s="248"/>
    </row>
    <row r="288" spans="4:45" x14ac:dyDescent="0.25">
      <c r="D288" s="123"/>
      <c r="P288" s="123"/>
      <c r="R288" s="146"/>
      <c r="S288" s="146"/>
      <c r="T288" s="145"/>
      <c r="U288" s="145"/>
      <c r="AS288" s="248"/>
    </row>
    <row r="289" spans="4:45" x14ac:dyDescent="0.25">
      <c r="D289" s="123"/>
      <c r="P289" s="123"/>
      <c r="R289" s="146"/>
      <c r="S289" s="146"/>
      <c r="T289" s="145"/>
      <c r="U289" s="145"/>
      <c r="AS289" s="248"/>
    </row>
    <row r="290" spans="4:45" x14ac:dyDescent="0.25">
      <c r="D290" s="123"/>
      <c r="P290" s="123"/>
      <c r="R290" s="146"/>
      <c r="S290" s="146"/>
      <c r="T290" s="145"/>
      <c r="U290" s="145"/>
      <c r="AS290" s="248"/>
    </row>
    <row r="291" spans="4:45" x14ac:dyDescent="0.25">
      <c r="D291" s="123"/>
      <c r="P291" s="123"/>
      <c r="R291" s="146"/>
      <c r="S291" s="146"/>
      <c r="T291" s="145"/>
      <c r="U291" s="145"/>
      <c r="AS291" s="248"/>
    </row>
    <row r="292" spans="4:45" x14ac:dyDescent="0.25">
      <c r="D292" s="123"/>
      <c r="P292" s="123"/>
      <c r="R292" s="146"/>
      <c r="S292" s="146"/>
      <c r="T292" s="145"/>
      <c r="U292" s="145"/>
      <c r="AS292" s="248"/>
    </row>
    <row r="293" spans="4:45" x14ac:dyDescent="0.25">
      <c r="D293" s="123"/>
      <c r="P293" s="123"/>
      <c r="R293" s="146"/>
      <c r="S293" s="146"/>
      <c r="T293" s="145"/>
      <c r="U293" s="145"/>
      <c r="AS293" s="248"/>
    </row>
    <row r="294" spans="4:45" x14ac:dyDescent="0.25">
      <c r="D294" s="123"/>
      <c r="P294" s="123"/>
      <c r="R294" s="146"/>
      <c r="S294" s="146"/>
      <c r="T294" s="145"/>
      <c r="U294" s="145"/>
      <c r="AS294" s="248"/>
    </row>
    <row r="295" spans="4:45" x14ac:dyDescent="0.25">
      <c r="D295" s="123"/>
      <c r="P295" s="123"/>
      <c r="R295" s="146"/>
      <c r="S295" s="146"/>
      <c r="T295" s="145"/>
      <c r="U295" s="145"/>
      <c r="AS295" s="248"/>
    </row>
    <row r="296" spans="4:45" x14ac:dyDescent="0.25">
      <c r="D296" s="123"/>
      <c r="P296" s="123"/>
      <c r="R296" s="146"/>
      <c r="S296" s="146"/>
      <c r="T296" s="145"/>
      <c r="U296" s="145"/>
      <c r="AS296" s="248"/>
    </row>
    <row r="297" spans="4:45" x14ac:dyDescent="0.25">
      <c r="D297" s="123"/>
      <c r="P297" s="123"/>
      <c r="R297" s="146"/>
      <c r="S297" s="146"/>
      <c r="T297" s="145"/>
      <c r="U297" s="145"/>
      <c r="AS297" s="248"/>
    </row>
    <row r="298" spans="4:45" x14ac:dyDescent="0.25">
      <c r="D298" s="123"/>
      <c r="P298" s="123"/>
      <c r="R298" s="146"/>
      <c r="S298" s="146"/>
      <c r="T298" s="145"/>
      <c r="U298" s="145"/>
      <c r="AS298" s="248"/>
    </row>
    <row r="299" spans="4:45" x14ac:dyDescent="0.25">
      <c r="D299" s="123"/>
      <c r="P299" s="123"/>
      <c r="R299" s="146"/>
      <c r="S299" s="146"/>
      <c r="T299" s="145"/>
      <c r="U299" s="145"/>
      <c r="AS299" s="248"/>
    </row>
    <row r="300" spans="4:45" x14ac:dyDescent="0.25">
      <c r="D300" s="123"/>
      <c r="P300" s="123"/>
      <c r="R300" s="146"/>
      <c r="S300" s="146"/>
      <c r="T300" s="145"/>
      <c r="U300" s="145"/>
      <c r="AS300" s="248"/>
    </row>
    <row r="301" spans="4:45" x14ac:dyDescent="0.25">
      <c r="D301" s="123"/>
      <c r="P301" s="123"/>
      <c r="R301" s="146"/>
      <c r="S301" s="146"/>
      <c r="T301" s="145"/>
      <c r="U301" s="145"/>
      <c r="AS301" s="248"/>
    </row>
    <row r="302" spans="4:45" x14ac:dyDescent="0.25">
      <c r="D302" s="123"/>
      <c r="P302" s="123"/>
      <c r="R302" s="146"/>
      <c r="S302" s="146"/>
      <c r="T302" s="145"/>
      <c r="U302" s="145"/>
      <c r="AS302" s="248"/>
    </row>
    <row r="303" spans="4:45" x14ac:dyDescent="0.25">
      <c r="D303" s="123"/>
      <c r="P303" s="123"/>
      <c r="R303" s="146"/>
      <c r="S303" s="146"/>
      <c r="T303" s="145"/>
      <c r="U303" s="145"/>
      <c r="AS303" s="248"/>
    </row>
    <row r="304" spans="4:45" x14ac:dyDescent="0.25">
      <c r="D304" s="123"/>
      <c r="P304" s="123"/>
      <c r="R304" s="146"/>
      <c r="S304" s="146"/>
      <c r="T304" s="145"/>
      <c r="U304" s="145"/>
      <c r="AS304" s="248"/>
    </row>
    <row r="305" spans="4:45" x14ac:dyDescent="0.25">
      <c r="D305" s="123"/>
      <c r="P305" s="123"/>
      <c r="R305" s="146"/>
      <c r="S305" s="146"/>
      <c r="T305" s="145"/>
      <c r="U305" s="145"/>
      <c r="AS305" s="248"/>
    </row>
    <row r="306" spans="4:45" x14ac:dyDescent="0.25">
      <c r="D306" s="123"/>
      <c r="P306" s="123"/>
      <c r="R306" s="146"/>
      <c r="S306" s="146"/>
      <c r="T306" s="145"/>
      <c r="U306" s="145"/>
      <c r="AS306" s="248"/>
    </row>
    <row r="307" spans="4:45" x14ac:dyDescent="0.25">
      <c r="D307" s="123"/>
      <c r="P307" s="123"/>
      <c r="R307" s="146"/>
      <c r="S307" s="146"/>
      <c r="T307" s="145"/>
      <c r="U307" s="145"/>
      <c r="AS307" s="248"/>
    </row>
    <row r="308" spans="4:45" x14ac:dyDescent="0.25">
      <c r="D308" s="123"/>
      <c r="P308" s="123"/>
      <c r="R308" s="146"/>
      <c r="S308" s="146"/>
      <c r="T308" s="145"/>
      <c r="U308" s="145"/>
      <c r="AS308" s="248"/>
    </row>
    <row r="309" spans="4:45" x14ac:dyDescent="0.25">
      <c r="D309" s="123"/>
      <c r="P309" s="123"/>
      <c r="R309" s="146"/>
      <c r="S309" s="146"/>
      <c r="T309" s="145"/>
      <c r="U309" s="145"/>
      <c r="AS309" s="248"/>
    </row>
    <row r="310" spans="4:45" x14ac:dyDescent="0.25">
      <c r="D310" s="123"/>
      <c r="P310" s="123"/>
      <c r="R310" s="146"/>
      <c r="S310" s="146"/>
      <c r="T310" s="145"/>
      <c r="U310" s="145"/>
      <c r="AS310" s="248"/>
    </row>
    <row r="311" spans="4:45" x14ac:dyDescent="0.25">
      <c r="D311" s="123"/>
      <c r="P311" s="123"/>
      <c r="R311" s="146"/>
      <c r="S311" s="146"/>
      <c r="T311" s="145"/>
      <c r="U311" s="145"/>
      <c r="AS311" s="248"/>
    </row>
    <row r="312" spans="4:45" x14ac:dyDescent="0.25">
      <c r="D312" s="123"/>
      <c r="P312" s="123"/>
      <c r="R312" s="146"/>
      <c r="S312" s="146"/>
      <c r="T312" s="145"/>
      <c r="U312" s="145"/>
      <c r="AS312" s="248"/>
    </row>
    <row r="313" spans="4:45" x14ac:dyDescent="0.25">
      <c r="D313" s="123"/>
      <c r="P313" s="123"/>
      <c r="R313" s="146"/>
      <c r="S313" s="146"/>
      <c r="T313" s="145"/>
      <c r="U313" s="145"/>
      <c r="AS313" s="248"/>
    </row>
    <row r="314" spans="4:45" x14ac:dyDescent="0.25">
      <c r="D314" s="123"/>
      <c r="P314" s="123"/>
      <c r="R314" s="146"/>
      <c r="S314" s="146"/>
      <c r="T314" s="145"/>
      <c r="U314" s="145"/>
      <c r="AS314" s="248"/>
    </row>
    <row r="315" spans="4:45" x14ac:dyDescent="0.25">
      <c r="D315" s="123"/>
      <c r="P315" s="123"/>
      <c r="R315" s="146"/>
      <c r="S315" s="146"/>
      <c r="T315" s="145"/>
      <c r="U315" s="145"/>
      <c r="AS315" s="248"/>
    </row>
    <row r="316" spans="4:45" x14ac:dyDescent="0.25">
      <c r="D316" s="123"/>
      <c r="P316" s="123"/>
      <c r="R316" s="146"/>
      <c r="S316" s="146"/>
      <c r="T316" s="145"/>
      <c r="U316" s="145"/>
      <c r="AS316" s="248"/>
    </row>
    <row r="317" spans="4:45" x14ac:dyDescent="0.25">
      <c r="D317" s="123"/>
      <c r="P317" s="123"/>
      <c r="R317" s="146"/>
      <c r="S317" s="146"/>
      <c r="T317" s="145"/>
      <c r="U317" s="145"/>
      <c r="AS317" s="248"/>
    </row>
    <row r="318" spans="4:45" x14ac:dyDescent="0.25">
      <c r="D318" s="123"/>
      <c r="P318" s="123"/>
      <c r="R318" s="146"/>
      <c r="S318" s="146"/>
      <c r="T318" s="145"/>
      <c r="U318" s="145"/>
      <c r="AS318" s="248"/>
    </row>
    <row r="319" spans="4:45" x14ac:dyDescent="0.25">
      <c r="D319" s="123"/>
      <c r="P319" s="123"/>
      <c r="R319" s="146"/>
      <c r="S319" s="146"/>
      <c r="T319" s="145"/>
      <c r="U319" s="145"/>
      <c r="AS319" s="248"/>
    </row>
    <row r="320" spans="4:45" x14ac:dyDescent="0.25">
      <c r="D320" s="123"/>
      <c r="P320" s="123"/>
      <c r="R320" s="146"/>
      <c r="S320" s="146"/>
      <c r="T320" s="145"/>
      <c r="U320" s="145"/>
      <c r="AS320" s="248"/>
    </row>
    <row r="321" spans="4:45" x14ac:dyDescent="0.25">
      <c r="D321" s="123"/>
      <c r="P321" s="123"/>
      <c r="R321" s="146"/>
      <c r="S321" s="146"/>
      <c r="T321" s="145"/>
      <c r="U321" s="145"/>
      <c r="AS321" s="248"/>
    </row>
    <row r="322" spans="4:45" x14ac:dyDescent="0.25">
      <c r="D322" s="123"/>
      <c r="P322" s="123"/>
      <c r="R322" s="146"/>
      <c r="S322" s="146"/>
      <c r="T322" s="145"/>
      <c r="U322" s="145"/>
      <c r="AS322" s="248"/>
    </row>
    <row r="323" spans="4:45" x14ac:dyDescent="0.25">
      <c r="D323" s="123"/>
      <c r="P323" s="123"/>
      <c r="R323" s="146"/>
      <c r="S323" s="146"/>
      <c r="T323" s="145"/>
      <c r="U323" s="145"/>
      <c r="AS323" s="248"/>
    </row>
    <row r="324" spans="4:45" x14ac:dyDescent="0.25">
      <c r="D324" s="123"/>
      <c r="P324" s="123"/>
      <c r="R324" s="146"/>
      <c r="S324" s="146"/>
      <c r="T324" s="145"/>
      <c r="U324" s="145"/>
      <c r="AS324" s="248"/>
    </row>
    <row r="325" spans="4:45" x14ac:dyDescent="0.25">
      <c r="D325" s="123"/>
      <c r="P325" s="123"/>
      <c r="R325" s="146"/>
      <c r="S325" s="146"/>
      <c r="T325" s="145"/>
      <c r="U325" s="145"/>
      <c r="AS325" s="248"/>
    </row>
    <row r="326" spans="4:45" x14ac:dyDescent="0.25">
      <c r="D326" s="123"/>
      <c r="P326" s="123"/>
      <c r="R326" s="146"/>
      <c r="S326" s="146"/>
      <c r="T326" s="145"/>
      <c r="U326" s="145"/>
      <c r="AS326" s="248"/>
    </row>
    <row r="327" spans="4:45" x14ac:dyDescent="0.25">
      <c r="D327" s="123"/>
      <c r="P327" s="123"/>
      <c r="R327" s="146"/>
      <c r="S327" s="146"/>
      <c r="T327" s="145"/>
      <c r="U327" s="145"/>
      <c r="AS327" s="248"/>
    </row>
    <row r="328" spans="4:45" x14ac:dyDescent="0.25">
      <c r="D328" s="123"/>
      <c r="P328" s="123"/>
      <c r="R328" s="146"/>
      <c r="S328" s="146"/>
      <c r="T328" s="145"/>
      <c r="U328" s="145"/>
      <c r="AS328" s="248"/>
    </row>
    <row r="329" spans="4:45" x14ac:dyDescent="0.25">
      <c r="D329" s="123"/>
      <c r="P329" s="123"/>
      <c r="R329" s="146"/>
      <c r="S329" s="146"/>
      <c r="T329" s="145"/>
      <c r="U329" s="145"/>
      <c r="AS329" s="248"/>
    </row>
    <row r="330" spans="4:45" x14ac:dyDescent="0.25">
      <c r="D330" s="123"/>
      <c r="P330" s="123"/>
      <c r="R330" s="146"/>
      <c r="S330" s="146"/>
      <c r="T330" s="145"/>
      <c r="U330" s="145"/>
      <c r="AS330" s="248"/>
    </row>
    <row r="331" spans="4:45" x14ac:dyDescent="0.25">
      <c r="D331" s="123"/>
      <c r="P331" s="123"/>
      <c r="R331" s="146"/>
      <c r="S331" s="146"/>
      <c r="T331" s="145"/>
      <c r="U331" s="145"/>
      <c r="AS331" s="248"/>
    </row>
    <row r="332" spans="4:45" x14ac:dyDescent="0.25">
      <c r="D332" s="123"/>
      <c r="P332" s="123"/>
      <c r="R332" s="146"/>
      <c r="S332" s="146"/>
      <c r="T332" s="145"/>
      <c r="U332" s="145"/>
      <c r="AS332" s="248"/>
    </row>
    <row r="333" spans="4:45" x14ac:dyDescent="0.25">
      <c r="D333" s="123"/>
      <c r="P333" s="123"/>
      <c r="R333" s="146"/>
      <c r="S333" s="146"/>
      <c r="T333" s="145"/>
      <c r="U333" s="145"/>
      <c r="AS333" s="248"/>
    </row>
    <row r="334" spans="4:45" x14ac:dyDescent="0.25">
      <c r="D334" s="123"/>
      <c r="P334" s="123"/>
      <c r="R334" s="146"/>
      <c r="S334" s="146"/>
      <c r="T334" s="145"/>
      <c r="U334" s="145"/>
      <c r="AS334" s="248"/>
    </row>
    <row r="335" spans="4:45" x14ac:dyDescent="0.25">
      <c r="D335" s="123"/>
      <c r="P335" s="123"/>
      <c r="R335" s="146"/>
      <c r="S335" s="146"/>
      <c r="T335" s="145"/>
      <c r="U335" s="145"/>
      <c r="AS335" s="248"/>
    </row>
    <row r="336" spans="4:45" x14ac:dyDescent="0.25">
      <c r="D336" s="123"/>
      <c r="P336" s="123"/>
      <c r="R336" s="146"/>
      <c r="S336" s="146"/>
      <c r="T336" s="145"/>
      <c r="U336" s="145"/>
      <c r="AS336" s="248"/>
    </row>
    <row r="337" spans="4:45" x14ac:dyDescent="0.25">
      <c r="D337" s="123"/>
      <c r="P337" s="123"/>
      <c r="R337" s="146"/>
      <c r="S337" s="146"/>
      <c r="T337" s="145"/>
      <c r="U337" s="145"/>
      <c r="AS337" s="248"/>
    </row>
    <row r="338" spans="4:45" x14ac:dyDescent="0.25">
      <c r="D338" s="123"/>
      <c r="P338" s="123"/>
      <c r="R338" s="146"/>
      <c r="S338" s="146"/>
      <c r="T338" s="145"/>
      <c r="U338" s="145"/>
      <c r="AS338" s="248"/>
    </row>
    <row r="339" spans="4:45" x14ac:dyDescent="0.25">
      <c r="D339" s="123"/>
      <c r="P339" s="123"/>
      <c r="R339" s="146"/>
      <c r="S339" s="146"/>
      <c r="T339" s="145"/>
      <c r="U339" s="145"/>
      <c r="AS339" s="248"/>
    </row>
    <row r="340" spans="4:45" x14ac:dyDescent="0.25">
      <c r="D340" s="123"/>
      <c r="P340" s="123"/>
      <c r="R340" s="146"/>
      <c r="S340" s="146"/>
      <c r="T340" s="145"/>
      <c r="U340" s="145"/>
      <c r="AS340" s="248"/>
    </row>
    <row r="341" spans="4:45" x14ac:dyDescent="0.25">
      <c r="D341" s="123"/>
      <c r="P341" s="123"/>
      <c r="R341" s="146"/>
      <c r="S341" s="146"/>
      <c r="T341" s="145"/>
      <c r="U341" s="145"/>
      <c r="AS341" s="248"/>
    </row>
    <row r="342" spans="4:45" x14ac:dyDescent="0.25">
      <c r="D342" s="123"/>
      <c r="P342" s="123"/>
      <c r="R342" s="146"/>
      <c r="S342" s="146"/>
      <c r="T342" s="145"/>
      <c r="U342" s="145"/>
      <c r="AS342" s="248"/>
    </row>
    <row r="343" spans="4:45" x14ac:dyDescent="0.25">
      <c r="D343" s="123"/>
      <c r="P343" s="123"/>
      <c r="R343" s="146"/>
      <c r="S343" s="146"/>
      <c r="T343" s="145"/>
      <c r="U343" s="145"/>
      <c r="AS343" s="248"/>
    </row>
    <row r="344" spans="4:45" x14ac:dyDescent="0.25">
      <c r="D344" s="123"/>
      <c r="P344" s="123"/>
      <c r="R344" s="146"/>
      <c r="S344" s="146"/>
      <c r="T344" s="145"/>
      <c r="U344" s="145"/>
    </row>
    <row r="345" spans="4:45" x14ac:dyDescent="0.25">
      <c r="D345" s="123"/>
      <c r="P345" s="123"/>
      <c r="R345" s="146"/>
      <c r="S345" s="146"/>
      <c r="T345" s="145"/>
      <c r="U345" s="145"/>
    </row>
    <row r="346" spans="4:45" x14ac:dyDescent="0.25">
      <c r="D346" s="123"/>
      <c r="P346" s="123"/>
      <c r="R346" s="146"/>
      <c r="S346" s="146"/>
      <c r="T346" s="145"/>
      <c r="U346" s="145"/>
    </row>
    <row r="347" spans="4:45" x14ac:dyDescent="0.25">
      <c r="D347" s="123"/>
      <c r="P347" s="123"/>
      <c r="R347" s="146"/>
      <c r="S347" s="146"/>
      <c r="T347" s="145"/>
      <c r="U347" s="145"/>
    </row>
    <row r="348" spans="4:45" x14ac:dyDescent="0.25">
      <c r="D348" s="123"/>
      <c r="P348" s="123"/>
      <c r="R348" s="146"/>
      <c r="S348" s="146"/>
      <c r="T348" s="145"/>
      <c r="U348" s="145"/>
    </row>
    <row r="349" spans="4:45" x14ac:dyDescent="0.25">
      <c r="D349" s="123"/>
      <c r="P349" s="123"/>
      <c r="R349" s="146"/>
      <c r="S349" s="146"/>
      <c r="T349" s="145"/>
      <c r="U349" s="145"/>
    </row>
    <row r="350" spans="4:45" x14ac:dyDescent="0.25">
      <c r="D350" s="123"/>
      <c r="P350" s="123"/>
      <c r="R350" s="146"/>
      <c r="S350" s="146"/>
      <c r="T350" s="145"/>
      <c r="U350" s="145"/>
    </row>
    <row r="351" spans="4:45" x14ac:dyDescent="0.25">
      <c r="D351" s="123"/>
      <c r="P351" s="123"/>
      <c r="R351" s="146"/>
      <c r="S351" s="146"/>
      <c r="T351" s="145"/>
      <c r="U351" s="145"/>
    </row>
    <row r="352" spans="4:45" x14ac:dyDescent="0.25">
      <c r="D352" s="123"/>
      <c r="P352" s="123"/>
      <c r="R352" s="146"/>
      <c r="S352" s="146"/>
      <c r="T352" s="145"/>
      <c r="U352" s="145"/>
    </row>
    <row r="353" spans="4:21" x14ac:dyDescent="0.25">
      <c r="D353" s="123"/>
      <c r="P353" s="123"/>
      <c r="R353" s="146"/>
      <c r="S353" s="146"/>
      <c r="T353" s="145"/>
      <c r="U353" s="145"/>
    </row>
    <row r="354" spans="4:21" x14ac:dyDescent="0.25">
      <c r="D354" s="123"/>
      <c r="P354" s="123"/>
      <c r="R354" s="146"/>
      <c r="S354" s="146"/>
      <c r="T354" s="145"/>
      <c r="U354" s="145"/>
    </row>
    <row r="355" spans="4:21" x14ac:dyDescent="0.25">
      <c r="D355" s="123"/>
      <c r="P355" s="123"/>
      <c r="R355" s="146"/>
      <c r="S355" s="146"/>
      <c r="T355" s="145"/>
      <c r="U355" s="145"/>
    </row>
    <row r="356" spans="4:21" x14ac:dyDescent="0.25">
      <c r="D356" s="123"/>
      <c r="P356" s="123"/>
      <c r="R356" s="146"/>
      <c r="S356" s="146"/>
      <c r="T356" s="145"/>
      <c r="U356" s="145"/>
    </row>
    <row r="357" spans="4:21" x14ac:dyDescent="0.25">
      <c r="D357" s="123"/>
      <c r="P357" s="123"/>
      <c r="R357" s="146"/>
      <c r="S357" s="146"/>
      <c r="T357" s="145"/>
      <c r="U357" s="145"/>
    </row>
    <row r="358" spans="4:21" x14ac:dyDescent="0.25">
      <c r="D358" s="123"/>
      <c r="P358" s="123"/>
      <c r="R358" s="146"/>
      <c r="S358" s="146"/>
      <c r="T358" s="145"/>
      <c r="U358" s="145"/>
    </row>
    <row r="359" spans="4:21" x14ac:dyDescent="0.25">
      <c r="D359" s="123"/>
      <c r="P359" s="123"/>
      <c r="R359" s="146"/>
      <c r="S359" s="146"/>
      <c r="T359" s="145"/>
      <c r="U359" s="145"/>
    </row>
    <row r="360" spans="4:21" x14ac:dyDescent="0.25">
      <c r="D360" s="123"/>
      <c r="P360" s="123"/>
      <c r="R360" s="146"/>
      <c r="S360" s="146"/>
      <c r="T360" s="145"/>
      <c r="U360" s="145"/>
    </row>
    <row r="361" spans="4:21" x14ac:dyDescent="0.25">
      <c r="D361" s="123"/>
      <c r="P361" s="123"/>
      <c r="R361" s="146"/>
      <c r="S361" s="146"/>
      <c r="T361" s="145"/>
      <c r="U361" s="145"/>
    </row>
    <row r="362" spans="4:21" x14ac:dyDescent="0.25">
      <c r="D362" s="123"/>
      <c r="P362" s="123"/>
      <c r="R362" s="146"/>
      <c r="S362" s="146"/>
      <c r="T362" s="145"/>
      <c r="U362" s="145"/>
    </row>
    <row r="363" spans="4:21" x14ac:dyDescent="0.25">
      <c r="D363" s="123"/>
      <c r="P363" s="123"/>
      <c r="R363" s="146"/>
      <c r="S363" s="146"/>
      <c r="T363" s="145"/>
      <c r="U363" s="145"/>
    </row>
    <row r="364" spans="4:21" x14ac:dyDescent="0.25">
      <c r="D364" s="123"/>
      <c r="P364" s="123"/>
      <c r="R364" s="146"/>
      <c r="S364" s="146"/>
      <c r="T364" s="145"/>
      <c r="U364" s="145"/>
    </row>
    <row r="365" spans="4:21" x14ac:dyDescent="0.25">
      <c r="D365" s="123"/>
      <c r="P365" s="123"/>
      <c r="R365" s="146"/>
      <c r="S365" s="146"/>
      <c r="T365" s="145"/>
      <c r="U365" s="145"/>
    </row>
    <row r="366" spans="4:21" x14ac:dyDescent="0.25">
      <c r="D366" s="123"/>
      <c r="P366" s="123"/>
      <c r="R366" s="146"/>
      <c r="S366" s="146"/>
      <c r="T366" s="145"/>
      <c r="U366" s="145"/>
    </row>
    <row r="367" spans="4:21" x14ac:dyDescent="0.25">
      <c r="D367" s="123"/>
      <c r="P367" s="123"/>
      <c r="R367" s="146"/>
      <c r="S367" s="146"/>
      <c r="T367" s="145"/>
      <c r="U367" s="145"/>
    </row>
    <row r="368" spans="4:21" x14ac:dyDescent="0.25">
      <c r="D368" s="123"/>
      <c r="P368" s="123"/>
      <c r="R368" s="146"/>
      <c r="S368" s="146"/>
      <c r="T368" s="145"/>
      <c r="U368" s="145"/>
    </row>
    <row r="369" spans="4:21" x14ac:dyDescent="0.25">
      <c r="D369" s="123"/>
      <c r="P369" s="123"/>
      <c r="R369" s="146"/>
      <c r="S369" s="146"/>
      <c r="T369" s="145"/>
      <c r="U369" s="145"/>
    </row>
    <row r="370" spans="4:21" x14ac:dyDescent="0.25">
      <c r="D370" s="123"/>
      <c r="P370" s="123"/>
      <c r="R370" s="146"/>
      <c r="S370" s="146"/>
      <c r="T370" s="145"/>
      <c r="U370" s="145"/>
    </row>
    <row r="371" spans="4:21" x14ac:dyDescent="0.25">
      <c r="D371" s="123"/>
      <c r="P371" s="123"/>
      <c r="R371" s="146"/>
      <c r="S371" s="146"/>
      <c r="T371" s="145"/>
      <c r="U371" s="145"/>
    </row>
    <row r="372" spans="4:21" x14ac:dyDescent="0.25">
      <c r="D372" s="123"/>
      <c r="P372" s="123"/>
      <c r="R372" s="146"/>
      <c r="S372" s="146"/>
      <c r="T372" s="145"/>
      <c r="U372" s="145"/>
    </row>
    <row r="373" spans="4:21" x14ac:dyDescent="0.25">
      <c r="D373" s="123"/>
      <c r="P373" s="123"/>
      <c r="R373" s="146"/>
      <c r="S373" s="146"/>
      <c r="T373" s="145"/>
      <c r="U373" s="145"/>
    </row>
    <row r="374" spans="4:21" x14ac:dyDescent="0.25">
      <c r="D374" s="123"/>
      <c r="P374" s="123"/>
      <c r="R374" s="146"/>
      <c r="S374" s="146"/>
      <c r="T374" s="145"/>
      <c r="U374" s="145"/>
    </row>
    <row r="375" spans="4:21" x14ac:dyDescent="0.25">
      <c r="D375" s="123"/>
      <c r="P375" s="123"/>
      <c r="R375" s="146"/>
      <c r="S375" s="146"/>
      <c r="T375" s="145"/>
      <c r="U375" s="145"/>
    </row>
    <row r="376" spans="4:21" x14ac:dyDescent="0.25">
      <c r="D376" s="123"/>
      <c r="P376" s="123"/>
      <c r="R376" s="146"/>
      <c r="S376" s="146"/>
      <c r="T376" s="145"/>
      <c r="U376" s="145"/>
    </row>
    <row r="377" spans="4:21" x14ac:dyDescent="0.25">
      <c r="D377" s="123"/>
      <c r="P377" s="123"/>
      <c r="R377" s="146"/>
      <c r="S377" s="146"/>
      <c r="T377" s="145"/>
      <c r="U377" s="145"/>
    </row>
    <row r="378" spans="4:21" x14ac:dyDescent="0.25">
      <c r="D378" s="123"/>
      <c r="P378" s="123"/>
      <c r="R378" s="146"/>
      <c r="S378" s="146"/>
      <c r="T378" s="145"/>
      <c r="U378" s="145"/>
    </row>
    <row r="379" spans="4:21" x14ac:dyDescent="0.25">
      <c r="D379" s="123"/>
      <c r="P379" s="123"/>
      <c r="R379" s="146"/>
      <c r="S379" s="146"/>
      <c r="T379" s="145"/>
      <c r="U379" s="145"/>
    </row>
    <row r="380" spans="4:21" x14ac:dyDescent="0.25">
      <c r="D380" s="123"/>
      <c r="P380" s="123"/>
      <c r="R380" s="146"/>
      <c r="S380" s="146"/>
      <c r="T380" s="145"/>
      <c r="U380" s="145"/>
    </row>
    <row r="381" spans="4:21" x14ac:dyDescent="0.25">
      <c r="D381" s="123"/>
      <c r="P381" s="123"/>
      <c r="R381" s="146"/>
      <c r="S381" s="146"/>
      <c r="T381" s="145"/>
      <c r="U381" s="145"/>
    </row>
    <row r="382" spans="4:21" x14ac:dyDescent="0.25">
      <c r="D382" s="123"/>
      <c r="P382" s="123"/>
      <c r="R382" s="146"/>
      <c r="S382" s="146"/>
      <c r="T382" s="145"/>
      <c r="U382" s="145"/>
    </row>
    <row r="383" spans="4:21" x14ac:dyDescent="0.25">
      <c r="D383" s="123"/>
      <c r="P383" s="123"/>
      <c r="R383" s="146"/>
      <c r="S383" s="146"/>
      <c r="T383" s="145"/>
      <c r="U383" s="145"/>
    </row>
    <row r="384" spans="4:21" x14ac:dyDescent="0.25">
      <c r="D384" s="123"/>
      <c r="P384" s="123"/>
      <c r="R384" s="146"/>
      <c r="S384" s="146"/>
      <c r="T384" s="145"/>
      <c r="U384" s="145"/>
    </row>
    <row r="385" spans="4:21" x14ac:dyDescent="0.25">
      <c r="D385" s="123"/>
      <c r="P385" s="123"/>
      <c r="R385" s="146"/>
      <c r="S385" s="146"/>
      <c r="T385" s="145"/>
      <c r="U385" s="145"/>
    </row>
    <row r="386" spans="4:21" x14ac:dyDescent="0.25">
      <c r="D386" s="123"/>
      <c r="P386" s="123"/>
      <c r="R386" s="146"/>
      <c r="S386" s="146"/>
      <c r="T386" s="145"/>
      <c r="U386" s="145"/>
    </row>
    <row r="387" spans="4:21" x14ac:dyDescent="0.25">
      <c r="D387" s="123"/>
      <c r="P387" s="123"/>
      <c r="R387" s="146"/>
      <c r="S387" s="146"/>
      <c r="T387" s="145"/>
      <c r="U387" s="145"/>
    </row>
    <row r="388" spans="4:21" x14ac:dyDescent="0.25">
      <c r="D388" s="123"/>
      <c r="P388" s="123"/>
      <c r="R388" s="146"/>
      <c r="S388" s="146"/>
      <c r="T388" s="145"/>
      <c r="U388" s="145"/>
    </row>
    <row r="389" spans="4:21" x14ac:dyDescent="0.25">
      <c r="D389" s="123"/>
      <c r="P389" s="123"/>
      <c r="R389" s="146"/>
      <c r="S389" s="146"/>
      <c r="T389" s="145"/>
      <c r="U389" s="145"/>
    </row>
    <row r="390" spans="4:21" x14ac:dyDescent="0.25">
      <c r="D390" s="123"/>
      <c r="P390" s="123"/>
      <c r="R390" s="146"/>
      <c r="S390" s="146"/>
      <c r="T390" s="145"/>
      <c r="U390" s="145"/>
    </row>
    <row r="391" spans="4:21" x14ac:dyDescent="0.25">
      <c r="D391" s="123"/>
      <c r="P391" s="123"/>
      <c r="R391" s="146"/>
      <c r="S391" s="146"/>
      <c r="T391" s="145"/>
      <c r="U391" s="145"/>
    </row>
    <row r="392" spans="4:21" x14ac:dyDescent="0.25">
      <c r="D392" s="123"/>
      <c r="P392" s="123"/>
      <c r="R392" s="146"/>
      <c r="S392" s="146"/>
      <c r="T392" s="145"/>
      <c r="U392" s="145"/>
    </row>
    <row r="393" spans="4:21" x14ac:dyDescent="0.25">
      <c r="D393" s="123"/>
      <c r="P393" s="123"/>
      <c r="R393" s="146"/>
      <c r="S393" s="146"/>
      <c r="T393" s="145"/>
      <c r="U393" s="145"/>
    </row>
    <row r="394" spans="4:21" x14ac:dyDescent="0.25">
      <c r="D394" s="123"/>
      <c r="P394" s="123"/>
      <c r="R394" s="146"/>
      <c r="S394" s="146"/>
      <c r="T394" s="145"/>
      <c r="U394" s="145"/>
    </row>
    <row r="395" spans="4:21" x14ac:dyDescent="0.25">
      <c r="D395" s="123"/>
      <c r="P395" s="123"/>
      <c r="R395" s="146"/>
      <c r="S395" s="146"/>
      <c r="T395" s="145"/>
      <c r="U395" s="145"/>
    </row>
    <row r="396" spans="4:21" x14ac:dyDescent="0.25">
      <c r="D396" s="123"/>
      <c r="P396" s="123"/>
      <c r="R396" s="146"/>
      <c r="S396" s="146"/>
      <c r="T396" s="145"/>
      <c r="U396" s="145"/>
    </row>
    <row r="397" spans="4:21" x14ac:dyDescent="0.25">
      <c r="D397" s="123"/>
      <c r="P397" s="123"/>
      <c r="R397" s="146"/>
      <c r="S397" s="146"/>
      <c r="T397" s="145"/>
      <c r="U397" s="145"/>
    </row>
    <row r="398" spans="4:21" x14ac:dyDescent="0.25">
      <c r="D398" s="123"/>
      <c r="P398" s="123"/>
      <c r="R398" s="146"/>
      <c r="S398" s="146"/>
      <c r="T398" s="145"/>
      <c r="U398" s="145"/>
    </row>
    <row r="399" spans="4:21" x14ac:dyDescent="0.25">
      <c r="D399" s="123"/>
      <c r="P399" s="123"/>
      <c r="R399" s="146"/>
      <c r="S399" s="146"/>
      <c r="T399" s="145"/>
      <c r="U399" s="145"/>
    </row>
    <row r="400" spans="4:21" x14ac:dyDescent="0.25">
      <c r="D400" s="123"/>
      <c r="P400" s="123"/>
      <c r="R400" s="146"/>
      <c r="S400" s="146"/>
      <c r="T400" s="145"/>
      <c r="U400" s="145"/>
    </row>
    <row r="401" spans="4:21" x14ac:dyDescent="0.25">
      <c r="D401" s="123"/>
      <c r="P401" s="123"/>
      <c r="R401" s="146"/>
      <c r="S401" s="146"/>
      <c r="T401" s="145"/>
      <c r="U401" s="145"/>
    </row>
    <row r="402" spans="4:21" x14ac:dyDescent="0.25">
      <c r="D402" s="123"/>
      <c r="P402" s="123"/>
      <c r="R402" s="146"/>
      <c r="S402" s="146"/>
      <c r="T402" s="145"/>
      <c r="U402" s="145"/>
    </row>
    <row r="403" spans="4:21" x14ac:dyDescent="0.25">
      <c r="D403" s="123"/>
      <c r="P403" s="123"/>
      <c r="R403" s="146"/>
      <c r="S403" s="146"/>
      <c r="T403" s="145"/>
      <c r="U403" s="145"/>
    </row>
    <row r="404" spans="4:21" x14ac:dyDescent="0.25">
      <c r="D404" s="123"/>
      <c r="P404" s="123"/>
      <c r="R404" s="146"/>
      <c r="S404" s="146"/>
      <c r="T404" s="145"/>
      <c r="U404" s="145"/>
    </row>
    <row r="405" spans="4:21" x14ac:dyDescent="0.25">
      <c r="D405" s="123"/>
      <c r="P405" s="123"/>
      <c r="R405" s="146"/>
      <c r="S405" s="146"/>
      <c r="T405" s="145"/>
      <c r="U405" s="145"/>
    </row>
    <row r="406" spans="4:21" x14ac:dyDescent="0.25">
      <c r="D406" s="123"/>
      <c r="P406" s="123"/>
      <c r="R406" s="146"/>
      <c r="S406" s="146"/>
      <c r="T406" s="145"/>
      <c r="U406" s="145"/>
    </row>
    <row r="407" spans="4:21" x14ac:dyDescent="0.25">
      <c r="D407" s="123"/>
      <c r="P407" s="123"/>
      <c r="R407" s="146"/>
      <c r="S407" s="146"/>
      <c r="T407" s="145"/>
      <c r="U407" s="145"/>
    </row>
    <row r="408" spans="4:21" x14ac:dyDescent="0.25">
      <c r="D408" s="123"/>
      <c r="P408" s="123"/>
      <c r="R408" s="146"/>
      <c r="S408" s="146"/>
      <c r="T408" s="145"/>
      <c r="U408" s="145"/>
    </row>
    <row r="409" spans="4:21" x14ac:dyDescent="0.25">
      <c r="D409" s="123"/>
      <c r="P409" s="123"/>
      <c r="R409" s="146"/>
      <c r="S409" s="146"/>
      <c r="T409" s="145"/>
      <c r="U409" s="145"/>
    </row>
    <row r="410" spans="4:21" x14ac:dyDescent="0.25">
      <c r="D410" s="123"/>
      <c r="P410" s="123"/>
      <c r="R410" s="146"/>
      <c r="S410" s="146"/>
      <c r="T410" s="145"/>
      <c r="U410" s="145"/>
    </row>
    <row r="411" spans="4:21" x14ac:dyDescent="0.25">
      <c r="D411" s="123"/>
      <c r="P411" s="123"/>
      <c r="R411" s="146"/>
      <c r="S411" s="146"/>
      <c r="T411" s="145"/>
      <c r="U411" s="145"/>
    </row>
    <row r="412" spans="4:21" x14ac:dyDescent="0.25">
      <c r="D412" s="123"/>
      <c r="P412" s="123"/>
      <c r="R412" s="146"/>
      <c r="S412" s="146"/>
      <c r="T412" s="145"/>
      <c r="U412" s="145"/>
    </row>
    <row r="413" spans="4:21" x14ac:dyDescent="0.25">
      <c r="D413" s="123"/>
      <c r="P413" s="123"/>
      <c r="R413" s="146"/>
      <c r="S413" s="146"/>
      <c r="T413" s="145"/>
      <c r="U413" s="145"/>
    </row>
    <row r="414" spans="4:21" x14ac:dyDescent="0.25">
      <c r="D414" s="123"/>
      <c r="P414" s="123"/>
      <c r="R414" s="146"/>
      <c r="S414" s="146"/>
      <c r="T414" s="145"/>
      <c r="U414" s="145"/>
    </row>
    <row r="415" spans="4:21" x14ac:dyDescent="0.25">
      <c r="D415" s="123"/>
      <c r="P415" s="123"/>
      <c r="R415" s="146"/>
      <c r="S415" s="146"/>
      <c r="T415" s="145"/>
      <c r="U415" s="145"/>
    </row>
    <row r="416" spans="4:21" x14ac:dyDescent="0.25">
      <c r="D416" s="123"/>
      <c r="P416" s="123"/>
      <c r="R416" s="146"/>
      <c r="S416" s="146"/>
      <c r="T416" s="145"/>
      <c r="U416" s="145"/>
    </row>
    <row r="417" spans="4:21" x14ac:dyDescent="0.25">
      <c r="D417" s="123"/>
      <c r="P417" s="123"/>
      <c r="R417" s="146"/>
      <c r="S417" s="146"/>
      <c r="T417" s="145"/>
      <c r="U417" s="145"/>
    </row>
    <row r="418" spans="4:21" x14ac:dyDescent="0.25">
      <c r="D418" s="123"/>
      <c r="P418" s="123"/>
      <c r="R418" s="146"/>
      <c r="S418" s="146"/>
      <c r="T418" s="145"/>
      <c r="U418" s="145"/>
    </row>
    <row r="419" spans="4:21" x14ac:dyDescent="0.25">
      <c r="D419" s="123"/>
      <c r="P419" s="123"/>
      <c r="R419" s="146"/>
      <c r="S419" s="146"/>
      <c r="T419" s="145"/>
      <c r="U419" s="145"/>
    </row>
    <row r="420" spans="4:21" x14ac:dyDescent="0.25">
      <c r="D420" s="123"/>
      <c r="P420" s="123"/>
      <c r="R420" s="146"/>
      <c r="S420" s="146"/>
      <c r="T420" s="145"/>
      <c r="U420" s="145"/>
    </row>
    <row r="421" spans="4:21" x14ac:dyDescent="0.25">
      <c r="D421" s="123"/>
      <c r="P421" s="123"/>
      <c r="R421" s="146"/>
      <c r="S421" s="146"/>
      <c r="T421" s="145"/>
      <c r="U421" s="145"/>
    </row>
    <row r="422" spans="4:21" x14ac:dyDescent="0.25">
      <c r="D422" s="123"/>
      <c r="P422" s="123"/>
      <c r="R422" s="146"/>
      <c r="S422" s="146"/>
      <c r="T422" s="145"/>
      <c r="U422" s="145"/>
    </row>
    <row r="423" spans="4:21" x14ac:dyDescent="0.25">
      <c r="D423" s="123"/>
      <c r="P423" s="123"/>
      <c r="R423" s="146"/>
      <c r="S423" s="146"/>
      <c r="T423" s="145"/>
      <c r="U423" s="145"/>
    </row>
    <row r="424" spans="4:21" x14ac:dyDescent="0.25">
      <c r="D424" s="123"/>
      <c r="P424" s="123"/>
      <c r="R424" s="146"/>
      <c r="S424" s="146"/>
      <c r="T424" s="145"/>
      <c r="U424" s="145"/>
    </row>
    <row r="425" spans="4:21" x14ac:dyDescent="0.25">
      <c r="D425" s="123"/>
      <c r="P425" s="123"/>
      <c r="R425" s="146"/>
      <c r="S425" s="146"/>
      <c r="T425" s="145"/>
      <c r="U425" s="145"/>
    </row>
    <row r="426" spans="4:21" x14ac:dyDescent="0.25">
      <c r="D426" s="123"/>
      <c r="P426" s="123"/>
      <c r="R426" s="146"/>
      <c r="S426" s="146"/>
      <c r="T426" s="145"/>
      <c r="U426" s="145"/>
    </row>
    <row r="427" spans="4:21" x14ac:dyDescent="0.25">
      <c r="D427" s="123"/>
      <c r="P427" s="123"/>
      <c r="R427" s="146"/>
      <c r="S427" s="146"/>
      <c r="T427" s="145"/>
      <c r="U427" s="145"/>
    </row>
    <row r="428" spans="4:21" x14ac:dyDescent="0.25">
      <c r="D428" s="123"/>
      <c r="P428" s="123"/>
      <c r="R428" s="146"/>
      <c r="S428" s="146"/>
      <c r="T428" s="145"/>
      <c r="U428" s="145"/>
    </row>
    <row r="429" spans="4:21" x14ac:dyDescent="0.25">
      <c r="D429" s="123"/>
      <c r="P429" s="123"/>
      <c r="R429" s="146"/>
      <c r="S429" s="146"/>
      <c r="T429" s="145"/>
      <c r="U429" s="145"/>
    </row>
    <row r="430" spans="4:21" x14ac:dyDescent="0.25">
      <c r="D430" s="123"/>
      <c r="P430" s="123"/>
      <c r="R430" s="146"/>
      <c r="S430" s="146"/>
      <c r="T430" s="145"/>
      <c r="U430" s="145"/>
    </row>
    <row r="431" spans="4:21" x14ac:dyDescent="0.25">
      <c r="D431" s="123"/>
      <c r="P431" s="123"/>
      <c r="R431" s="146"/>
      <c r="S431" s="146"/>
      <c r="T431" s="145"/>
      <c r="U431" s="145"/>
    </row>
    <row r="432" spans="4:21" x14ac:dyDescent="0.25">
      <c r="D432" s="123"/>
      <c r="P432" s="123"/>
      <c r="R432" s="146"/>
      <c r="S432" s="146"/>
      <c r="T432" s="145"/>
      <c r="U432" s="145"/>
    </row>
    <row r="433" spans="4:21" x14ac:dyDescent="0.25">
      <c r="D433" s="123"/>
      <c r="P433" s="123"/>
      <c r="R433" s="146"/>
      <c r="S433" s="146"/>
      <c r="T433" s="145"/>
      <c r="U433" s="145"/>
    </row>
    <row r="434" spans="4:21" x14ac:dyDescent="0.25">
      <c r="D434" s="123"/>
      <c r="P434" s="123"/>
      <c r="R434" s="146"/>
      <c r="S434" s="146"/>
      <c r="T434" s="145"/>
      <c r="U434" s="145"/>
    </row>
    <row r="435" spans="4:21" x14ac:dyDescent="0.25">
      <c r="D435" s="123"/>
      <c r="P435" s="123"/>
      <c r="R435" s="146"/>
      <c r="S435" s="146"/>
      <c r="T435" s="145"/>
      <c r="U435" s="145"/>
    </row>
    <row r="436" spans="4:21" x14ac:dyDescent="0.25">
      <c r="D436" s="123"/>
      <c r="P436" s="123"/>
      <c r="R436" s="146"/>
      <c r="S436" s="146"/>
      <c r="T436" s="145"/>
      <c r="U436" s="145"/>
    </row>
    <row r="437" spans="4:21" x14ac:dyDescent="0.25">
      <c r="D437" s="123"/>
      <c r="P437" s="123"/>
      <c r="R437" s="146"/>
      <c r="S437" s="146"/>
      <c r="T437" s="145"/>
      <c r="U437" s="145"/>
    </row>
    <row r="438" spans="4:21" x14ac:dyDescent="0.25">
      <c r="D438" s="123"/>
      <c r="P438" s="123"/>
      <c r="R438" s="146"/>
      <c r="S438" s="146"/>
      <c r="T438" s="145"/>
      <c r="U438" s="145"/>
    </row>
    <row r="439" spans="4:21" x14ac:dyDescent="0.25">
      <c r="D439" s="123"/>
      <c r="P439" s="123"/>
      <c r="R439" s="146"/>
      <c r="S439" s="146"/>
      <c r="T439" s="145"/>
      <c r="U439" s="145"/>
    </row>
    <row r="440" spans="4:21" x14ac:dyDescent="0.25">
      <c r="D440" s="123"/>
      <c r="P440" s="123"/>
      <c r="R440" s="146"/>
      <c r="S440" s="146"/>
      <c r="T440" s="145"/>
      <c r="U440" s="145"/>
    </row>
    <row r="441" spans="4:21" x14ac:dyDescent="0.25">
      <c r="D441" s="123"/>
      <c r="P441" s="123"/>
      <c r="R441" s="146"/>
      <c r="S441" s="146"/>
      <c r="T441" s="145"/>
      <c r="U441" s="145"/>
    </row>
    <row r="442" spans="4:21" x14ac:dyDescent="0.25">
      <c r="D442" s="123"/>
      <c r="P442" s="123"/>
      <c r="R442" s="146"/>
      <c r="S442" s="146"/>
      <c r="T442" s="145"/>
      <c r="U442" s="145"/>
    </row>
    <row r="443" spans="4:21" x14ac:dyDescent="0.25">
      <c r="D443" s="123"/>
      <c r="P443" s="123"/>
      <c r="R443" s="146"/>
      <c r="S443" s="146"/>
      <c r="T443" s="145"/>
      <c r="U443" s="145"/>
    </row>
    <row r="444" spans="4:21" x14ac:dyDescent="0.25">
      <c r="D444" s="123"/>
      <c r="P444" s="123"/>
      <c r="R444" s="146"/>
      <c r="S444" s="146"/>
      <c r="T444" s="145"/>
      <c r="U444" s="145"/>
    </row>
    <row r="445" spans="4:21" x14ac:dyDescent="0.25">
      <c r="D445" s="123"/>
      <c r="P445" s="123"/>
      <c r="R445" s="146"/>
      <c r="S445" s="146"/>
      <c r="T445" s="145"/>
      <c r="U445" s="145"/>
    </row>
    <row r="446" spans="4:21" x14ac:dyDescent="0.25">
      <c r="D446" s="123"/>
      <c r="P446" s="123"/>
      <c r="R446" s="146"/>
      <c r="S446" s="146"/>
      <c r="T446" s="145"/>
      <c r="U446" s="145"/>
    </row>
    <row r="447" spans="4:21" x14ac:dyDescent="0.25">
      <c r="D447" s="123"/>
      <c r="P447" s="123"/>
      <c r="R447" s="146"/>
      <c r="S447" s="146"/>
      <c r="T447" s="145"/>
      <c r="U447" s="145"/>
    </row>
    <row r="448" spans="4:21" x14ac:dyDescent="0.25">
      <c r="D448" s="123"/>
      <c r="P448" s="123"/>
      <c r="R448" s="146"/>
      <c r="S448" s="146"/>
      <c r="T448" s="145"/>
      <c r="U448" s="145"/>
    </row>
    <row r="449" spans="4:21" x14ac:dyDescent="0.25">
      <c r="D449" s="123"/>
      <c r="P449" s="123"/>
      <c r="R449" s="146"/>
      <c r="S449" s="146"/>
      <c r="T449" s="145"/>
      <c r="U449" s="145"/>
    </row>
    <row r="450" spans="4:21" x14ac:dyDescent="0.25">
      <c r="D450" s="123"/>
      <c r="P450" s="123"/>
      <c r="R450" s="146"/>
      <c r="S450" s="146"/>
      <c r="T450" s="145"/>
      <c r="U450" s="145"/>
    </row>
    <row r="451" spans="4:21" x14ac:dyDescent="0.25">
      <c r="D451" s="123"/>
      <c r="P451" s="123"/>
      <c r="R451" s="146"/>
      <c r="S451" s="146"/>
      <c r="T451" s="145"/>
      <c r="U451" s="145"/>
    </row>
    <row r="452" spans="4:21" x14ac:dyDescent="0.25">
      <c r="D452" s="123"/>
      <c r="P452" s="123"/>
      <c r="R452" s="146"/>
      <c r="S452" s="146"/>
      <c r="T452" s="145"/>
      <c r="U452" s="145"/>
    </row>
    <row r="453" spans="4:21" x14ac:dyDescent="0.25">
      <c r="D453" s="123"/>
      <c r="P453" s="123"/>
      <c r="R453" s="146"/>
      <c r="S453" s="146"/>
      <c r="T453" s="145"/>
      <c r="U453" s="145"/>
    </row>
    <row r="454" spans="4:21" x14ac:dyDescent="0.25">
      <c r="D454" s="123"/>
      <c r="P454" s="123"/>
      <c r="R454" s="146"/>
      <c r="S454" s="146"/>
      <c r="T454" s="145"/>
      <c r="U454" s="145"/>
    </row>
    <row r="455" spans="4:21" x14ac:dyDescent="0.25">
      <c r="D455" s="123"/>
      <c r="P455" s="123"/>
      <c r="R455" s="146"/>
      <c r="S455" s="146"/>
      <c r="T455" s="145"/>
      <c r="U455" s="145"/>
    </row>
    <row r="456" spans="4:21" x14ac:dyDescent="0.25">
      <c r="D456" s="123"/>
      <c r="P456" s="123"/>
      <c r="R456" s="146"/>
      <c r="S456" s="146"/>
      <c r="T456" s="145"/>
      <c r="U456" s="145"/>
    </row>
    <row r="457" spans="4:21" x14ac:dyDescent="0.25">
      <c r="D457" s="123"/>
      <c r="P457" s="123"/>
      <c r="R457" s="146"/>
      <c r="S457" s="146"/>
      <c r="T457" s="145"/>
      <c r="U457" s="145"/>
    </row>
    <row r="458" spans="4:21" x14ac:dyDescent="0.25">
      <c r="D458" s="123"/>
      <c r="P458" s="123"/>
      <c r="R458" s="146"/>
      <c r="S458" s="146"/>
      <c r="T458" s="145"/>
      <c r="U458" s="145"/>
    </row>
    <row r="459" spans="4:21" x14ac:dyDescent="0.25">
      <c r="D459" s="123"/>
      <c r="P459" s="123"/>
      <c r="R459" s="146"/>
      <c r="S459" s="146"/>
      <c r="T459" s="145"/>
      <c r="U459" s="145"/>
    </row>
    <row r="460" spans="4:21" x14ac:dyDescent="0.25">
      <c r="D460" s="123"/>
      <c r="P460" s="123"/>
      <c r="R460" s="146"/>
      <c r="S460" s="146"/>
      <c r="T460" s="145"/>
      <c r="U460" s="145"/>
    </row>
    <row r="461" spans="4:21" x14ac:dyDescent="0.25">
      <c r="D461" s="123"/>
      <c r="P461" s="123"/>
      <c r="R461" s="146"/>
      <c r="S461" s="146"/>
      <c r="T461" s="145"/>
      <c r="U461" s="145"/>
    </row>
    <row r="462" spans="4:21" x14ac:dyDescent="0.25">
      <c r="D462" s="123"/>
      <c r="P462" s="123"/>
      <c r="R462" s="146"/>
      <c r="S462" s="146"/>
      <c r="T462" s="145"/>
      <c r="U462" s="145"/>
    </row>
    <row r="463" spans="4:21" x14ac:dyDescent="0.25">
      <c r="D463" s="123"/>
      <c r="P463" s="123"/>
      <c r="R463" s="146"/>
      <c r="S463" s="146"/>
      <c r="T463" s="145"/>
      <c r="U463" s="145"/>
    </row>
    <row r="464" spans="4:21" x14ac:dyDescent="0.25">
      <c r="D464" s="123"/>
      <c r="P464" s="123"/>
      <c r="R464" s="146"/>
      <c r="S464" s="146"/>
      <c r="T464" s="145"/>
      <c r="U464" s="145"/>
    </row>
    <row r="465" spans="4:21" x14ac:dyDescent="0.25">
      <c r="D465" s="123"/>
      <c r="P465" s="123"/>
      <c r="R465" s="146"/>
      <c r="S465" s="146"/>
      <c r="T465" s="145"/>
      <c r="U465" s="145"/>
    </row>
    <row r="466" spans="4:21" x14ac:dyDescent="0.25">
      <c r="D466" s="123"/>
      <c r="P466" s="123"/>
      <c r="R466" s="146"/>
      <c r="S466" s="146"/>
      <c r="T466" s="145"/>
      <c r="U466" s="145"/>
    </row>
    <row r="467" spans="4:21" x14ac:dyDescent="0.25">
      <c r="D467" s="123"/>
      <c r="P467" s="123"/>
      <c r="R467" s="146"/>
      <c r="S467" s="146"/>
      <c r="T467" s="145"/>
      <c r="U467" s="145"/>
    </row>
    <row r="468" spans="4:21" x14ac:dyDescent="0.25">
      <c r="D468" s="123"/>
      <c r="P468" s="123"/>
      <c r="R468" s="146"/>
      <c r="S468" s="146"/>
      <c r="T468" s="145"/>
      <c r="U468" s="145"/>
    </row>
    <row r="469" spans="4:21" x14ac:dyDescent="0.25">
      <c r="D469" s="123"/>
      <c r="P469" s="123"/>
      <c r="R469" s="146"/>
      <c r="S469" s="146"/>
      <c r="T469" s="145"/>
      <c r="U469" s="145"/>
    </row>
    <row r="470" spans="4:21" x14ac:dyDescent="0.25">
      <c r="D470" s="123"/>
      <c r="P470" s="123"/>
      <c r="R470" s="146"/>
      <c r="S470" s="146"/>
      <c r="T470" s="145"/>
      <c r="U470" s="145"/>
    </row>
    <row r="471" spans="4:21" x14ac:dyDescent="0.25">
      <c r="D471" s="123"/>
      <c r="P471" s="123"/>
      <c r="R471" s="146"/>
      <c r="S471" s="146"/>
      <c r="T471" s="145"/>
      <c r="U471" s="145"/>
    </row>
    <row r="472" spans="4:21" x14ac:dyDescent="0.25">
      <c r="D472" s="123"/>
      <c r="P472" s="123"/>
      <c r="R472" s="146"/>
      <c r="S472" s="146"/>
      <c r="T472" s="145"/>
      <c r="U472" s="145"/>
    </row>
    <row r="473" spans="4:21" x14ac:dyDescent="0.25">
      <c r="D473" s="123"/>
      <c r="P473" s="123"/>
      <c r="R473" s="146"/>
      <c r="S473" s="146"/>
      <c r="T473" s="145"/>
      <c r="U473" s="145"/>
    </row>
    <row r="474" spans="4:21" x14ac:dyDescent="0.25">
      <c r="D474" s="123"/>
      <c r="P474" s="123"/>
      <c r="R474" s="146"/>
      <c r="S474" s="146"/>
      <c r="T474" s="145"/>
      <c r="U474" s="145"/>
    </row>
    <row r="475" spans="4:21" x14ac:dyDescent="0.25">
      <c r="D475" s="123"/>
      <c r="P475" s="123"/>
      <c r="R475" s="146"/>
      <c r="S475" s="146"/>
      <c r="T475" s="145"/>
      <c r="U475" s="145"/>
    </row>
    <row r="476" spans="4:21" x14ac:dyDescent="0.25">
      <c r="D476" s="123"/>
      <c r="P476" s="123"/>
      <c r="R476" s="146"/>
      <c r="S476" s="146"/>
      <c r="T476" s="145"/>
      <c r="U476" s="145"/>
    </row>
    <row r="477" spans="4:21" x14ac:dyDescent="0.25">
      <c r="D477" s="123"/>
      <c r="P477" s="123"/>
      <c r="R477" s="146"/>
      <c r="S477" s="146"/>
      <c r="T477" s="145"/>
      <c r="U477" s="145"/>
    </row>
    <row r="478" spans="4:21" x14ac:dyDescent="0.25">
      <c r="D478" s="123"/>
      <c r="P478" s="123"/>
      <c r="R478" s="146"/>
      <c r="S478" s="146"/>
      <c r="T478" s="145"/>
      <c r="U478" s="145"/>
    </row>
    <row r="479" spans="4:21" x14ac:dyDescent="0.25">
      <c r="D479" s="123"/>
      <c r="P479" s="123"/>
      <c r="R479" s="146"/>
      <c r="S479" s="146"/>
      <c r="T479" s="145"/>
      <c r="U479" s="145"/>
    </row>
    <row r="480" spans="4:21" x14ac:dyDescent="0.25">
      <c r="D480" s="123"/>
      <c r="P480" s="123"/>
      <c r="R480" s="146"/>
      <c r="S480" s="146"/>
      <c r="T480" s="145"/>
      <c r="U480" s="145"/>
    </row>
    <row r="481" spans="4:21" x14ac:dyDescent="0.25">
      <c r="D481" s="123"/>
      <c r="P481" s="123"/>
      <c r="R481" s="146"/>
      <c r="S481" s="146"/>
      <c r="T481" s="145"/>
      <c r="U481" s="145"/>
    </row>
    <row r="482" spans="4:21" x14ac:dyDescent="0.25">
      <c r="D482" s="123"/>
      <c r="P482" s="123"/>
      <c r="R482" s="146"/>
      <c r="S482" s="146"/>
      <c r="T482" s="145"/>
      <c r="U482" s="145"/>
    </row>
    <row r="483" spans="4:21" x14ac:dyDescent="0.25">
      <c r="D483" s="123"/>
      <c r="P483" s="123"/>
      <c r="R483" s="146"/>
      <c r="S483" s="146"/>
      <c r="T483" s="145"/>
      <c r="U483" s="145"/>
    </row>
    <row r="484" spans="4:21" x14ac:dyDescent="0.25">
      <c r="D484" s="123"/>
      <c r="P484" s="123"/>
      <c r="R484" s="146"/>
      <c r="S484" s="146"/>
      <c r="T484" s="145"/>
      <c r="U484" s="145"/>
    </row>
    <row r="485" spans="4:21" x14ac:dyDescent="0.25">
      <c r="D485" s="123"/>
      <c r="P485" s="123"/>
      <c r="R485" s="146"/>
      <c r="S485" s="146"/>
      <c r="T485" s="145"/>
      <c r="U485" s="145"/>
    </row>
    <row r="486" spans="4:21" x14ac:dyDescent="0.25">
      <c r="D486" s="123"/>
      <c r="P486" s="123"/>
      <c r="R486" s="146"/>
      <c r="S486" s="146"/>
      <c r="T486" s="145"/>
      <c r="U486" s="145"/>
    </row>
    <row r="487" spans="4:21" x14ac:dyDescent="0.25">
      <c r="D487" s="123"/>
      <c r="P487" s="123"/>
      <c r="R487" s="146"/>
      <c r="S487" s="146"/>
      <c r="T487" s="145"/>
      <c r="U487" s="145"/>
    </row>
    <row r="488" spans="4:21" x14ac:dyDescent="0.25">
      <c r="D488" s="123"/>
      <c r="P488" s="123"/>
      <c r="R488" s="146"/>
      <c r="S488" s="146"/>
      <c r="T488" s="145"/>
      <c r="U488" s="145"/>
    </row>
    <row r="489" spans="4:21" x14ac:dyDescent="0.25">
      <c r="D489" s="123"/>
      <c r="P489" s="123"/>
      <c r="R489" s="146"/>
      <c r="S489" s="146"/>
      <c r="T489" s="145"/>
      <c r="U489" s="145"/>
    </row>
    <row r="490" spans="4:21" x14ac:dyDescent="0.25">
      <c r="D490" s="123"/>
      <c r="P490" s="123"/>
      <c r="R490" s="146"/>
      <c r="S490" s="146"/>
      <c r="T490" s="145"/>
      <c r="U490" s="145"/>
    </row>
    <row r="491" spans="4:21" x14ac:dyDescent="0.25">
      <c r="D491" s="123"/>
      <c r="P491" s="123"/>
      <c r="R491" s="146"/>
      <c r="S491" s="146"/>
      <c r="T491" s="145"/>
      <c r="U491" s="145"/>
    </row>
    <row r="492" spans="4:21" x14ac:dyDescent="0.25">
      <c r="D492" s="123"/>
      <c r="P492" s="123"/>
      <c r="R492" s="146"/>
      <c r="S492" s="146"/>
      <c r="T492" s="145"/>
      <c r="U492" s="145"/>
    </row>
    <row r="493" spans="4:21" x14ac:dyDescent="0.25">
      <c r="D493" s="123"/>
      <c r="P493" s="123"/>
      <c r="R493" s="146"/>
      <c r="S493" s="146"/>
      <c r="T493" s="145"/>
      <c r="U493" s="145"/>
    </row>
    <row r="494" spans="4:21" x14ac:dyDescent="0.25">
      <c r="D494" s="123"/>
      <c r="P494" s="123"/>
      <c r="R494" s="146"/>
      <c r="S494" s="146"/>
      <c r="T494" s="145"/>
      <c r="U494" s="145"/>
    </row>
    <row r="495" spans="4:21" x14ac:dyDescent="0.25">
      <c r="D495" s="123"/>
      <c r="P495" s="123"/>
      <c r="R495" s="146"/>
      <c r="S495" s="146"/>
      <c r="T495" s="145"/>
      <c r="U495" s="145"/>
    </row>
    <row r="496" spans="4:21" x14ac:dyDescent="0.25">
      <c r="D496" s="123"/>
      <c r="P496" s="123"/>
      <c r="R496" s="146"/>
      <c r="S496" s="146"/>
      <c r="T496" s="145"/>
      <c r="U496" s="145"/>
    </row>
    <row r="497" spans="4:21" x14ac:dyDescent="0.25">
      <c r="D497" s="123"/>
      <c r="P497" s="123"/>
      <c r="R497" s="146"/>
      <c r="S497" s="146"/>
      <c r="T497" s="145"/>
      <c r="U497" s="145"/>
    </row>
    <row r="498" spans="4:21" x14ac:dyDescent="0.25">
      <c r="D498" s="123"/>
      <c r="P498" s="123"/>
      <c r="R498" s="146"/>
      <c r="S498" s="146"/>
      <c r="T498" s="145"/>
      <c r="U498" s="145"/>
    </row>
    <row r="499" spans="4:21" x14ac:dyDescent="0.25">
      <c r="D499" s="123"/>
      <c r="P499" s="123"/>
      <c r="R499" s="146"/>
      <c r="S499" s="146"/>
      <c r="T499" s="145"/>
      <c r="U499" s="145"/>
    </row>
    <row r="500" spans="4:21" x14ac:dyDescent="0.25">
      <c r="D500" s="123"/>
      <c r="P500" s="123"/>
      <c r="R500" s="146"/>
      <c r="S500" s="146"/>
      <c r="T500" s="145"/>
      <c r="U500" s="145"/>
    </row>
    <row r="501" spans="4:21" x14ac:dyDescent="0.25">
      <c r="D501" s="123"/>
      <c r="P501" s="123"/>
      <c r="R501" s="146"/>
      <c r="S501" s="146"/>
      <c r="T501" s="145"/>
      <c r="U501" s="145"/>
    </row>
    <row r="502" spans="4:21" x14ac:dyDescent="0.25">
      <c r="D502" s="123"/>
      <c r="P502" s="123"/>
      <c r="R502" s="146"/>
      <c r="S502" s="146"/>
      <c r="T502" s="145"/>
      <c r="U502" s="145"/>
    </row>
    <row r="503" spans="4:21" x14ac:dyDescent="0.25">
      <c r="D503" s="123"/>
      <c r="P503" s="123"/>
      <c r="R503" s="146"/>
      <c r="S503" s="146"/>
      <c r="T503" s="145"/>
      <c r="U503" s="145"/>
    </row>
    <row r="504" spans="4:21" x14ac:dyDescent="0.25">
      <c r="D504" s="123"/>
      <c r="P504" s="123"/>
      <c r="R504" s="146"/>
      <c r="S504" s="146"/>
      <c r="T504" s="145"/>
      <c r="U504" s="145"/>
    </row>
    <row r="505" spans="4:21" x14ac:dyDescent="0.25">
      <c r="D505" s="123"/>
      <c r="P505" s="123"/>
      <c r="R505" s="146"/>
      <c r="S505" s="146"/>
      <c r="T505" s="145"/>
      <c r="U505" s="145"/>
    </row>
    <row r="506" spans="4:21" x14ac:dyDescent="0.25">
      <c r="D506" s="123"/>
      <c r="P506" s="123"/>
      <c r="R506" s="146"/>
      <c r="S506" s="146"/>
      <c r="T506" s="145"/>
      <c r="U506" s="145"/>
    </row>
    <row r="507" spans="4:21" x14ac:dyDescent="0.25">
      <c r="D507" s="123"/>
      <c r="P507" s="123"/>
      <c r="R507" s="146"/>
      <c r="S507" s="146"/>
      <c r="T507" s="145"/>
      <c r="U507" s="145"/>
    </row>
    <row r="508" spans="4:21" x14ac:dyDescent="0.25">
      <c r="D508" s="123"/>
      <c r="P508" s="123"/>
      <c r="R508" s="146"/>
      <c r="S508" s="146"/>
      <c r="T508" s="145"/>
      <c r="U508" s="145"/>
    </row>
    <row r="509" spans="4:21" x14ac:dyDescent="0.25">
      <c r="D509" s="123"/>
      <c r="P509" s="123"/>
      <c r="R509" s="146"/>
      <c r="S509" s="146"/>
      <c r="T509" s="145"/>
      <c r="U509" s="145"/>
    </row>
    <row r="510" spans="4:21" x14ac:dyDescent="0.25">
      <c r="D510" s="123"/>
      <c r="P510" s="123"/>
      <c r="R510" s="146"/>
      <c r="S510" s="146"/>
      <c r="T510" s="145"/>
      <c r="U510" s="145"/>
    </row>
    <row r="511" spans="4:21" x14ac:dyDescent="0.25">
      <c r="D511" s="123"/>
      <c r="P511" s="123"/>
      <c r="R511" s="146"/>
      <c r="S511" s="146"/>
      <c r="T511" s="145"/>
      <c r="U511" s="145"/>
    </row>
    <row r="512" spans="4:21" x14ac:dyDescent="0.25">
      <c r="D512" s="123"/>
      <c r="P512" s="123"/>
      <c r="R512" s="146"/>
      <c r="S512" s="146"/>
      <c r="T512" s="145"/>
      <c r="U512" s="145"/>
    </row>
    <row r="513" spans="4:21" x14ac:dyDescent="0.25">
      <c r="D513" s="123"/>
      <c r="P513" s="123"/>
      <c r="R513" s="146"/>
      <c r="S513" s="146"/>
      <c r="T513" s="145"/>
      <c r="U513" s="145"/>
    </row>
    <row r="514" spans="4:21" x14ac:dyDescent="0.25">
      <c r="D514" s="123"/>
      <c r="P514" s="123"/>
      <c r="R514" s="146"/>
      <c r="S514" s="146"/>
      <c r="T514" s="145"/>
      <c r="U514" s="145"/>
    </row>
    <row r="515" spans="4:21" x14ac:dyDescent="0.25">
      <c r="D515" s="123"/>
      <c r="P515" s="123"/>
      <c r="R515" s="146"/>
      <c r="S515" s="146"/>
      <c r="T515" s="145"/>
      <c r="U515" s="145"/>
    </row>
    <row r="516" spans="4:21" x14ac:dyDescent="0.25">
      <c r="D516" s="123"/>
      <c r="P516" s="123"/>
      <c r="R516" s="146"/>
      <c r="S516" s="146"/>
      <c r="T516" s="145"/>
      <c r="U516" s="145"/>
    </row>
    <row r="517" spans="4:21" x14ac:dyDescent="0.25">
      <c r="D517" s="123"/>
      <c r="P517" s="123"/>
      <c r="R517" s="146"/>
      <c r="S517" s="146"/>
      <c r="T517" s="145"/>
      <c r="U517" s="145"/>
    </row>
    <row r="518" spans="4:21" x14ac:dyDescent="0.25">
      <c r="D518" s="123"/>
      <c r="P518" s="123"/>
      <c r="R518" s="146"/>
      <c r="S518" s="146"/>
      <c r="T518" s="145"/>
      <c r="U518" s="145"/>
    </row>
    <row r="519" spans="4:21" x14ac:dyDescent="0.25">
      <c r="D519" s="123"/>
      <c r="P519" s="123"/>
      <c r="R519" s="146"/>
      <c r="S519" s="146"/>
      <c r="T519" s="145"/>
      <c r="U519" s="145"/>
    </row>
    <row r="520" spans="4:21" x14ac:dyDescent="0.25">
      <c r="D520" s="123"/>
      <c r="P520" s="123"/>
      <c r="R520" s="146"/>
      <c r="S520" s="146"/>
      <c r="T520" s="145"/>
      <c r="U520" s="145"/>
    </row>
    <row r="521" spans="4:21" x14ac:dyDescent="0.25">
      <c r="D521" s="123"/>
      <c r="P521" s="123"/>
      <c r="R521" s="146"/>
      <c r="S521" s="146"/>
      <c r="T521" s="145"/>
      <c r="U521" s="145"/>
    </row>
    <row r="522" spans="4:21" x14ac:dyDescent="0.25">
      <c r="D522" s="123"/>
      <c r="P522" s="123"/>
      <c r="R522" s="146"/>
      <c r="S522" s="146"/>
      <c r="T522" s="145"/>
      <c r="U522" s="145"/>
    </row>
    <row r="523" spans="4:21" x14ac:dyDescent="0.25">
      <c r="D523" s="123"/>
      <c r="P523" s="123"/>
      <c r="R523" s="146"/>
      <c r="S523" s="146"/>
      <c r="T523" s="145"/>
      <c r="U523" s="145"/>
    </row>
    <row r="524" spans="4:21" x14ac:dyDescent="0.25">
      <c r="D524" s="123"/>
      <c r="P524" s="123"/>
      <c r="R524" s="146"/>
      <c r="S524" s="146"/>
      <c r="T524" s="145"/>
      <c r="U524" s="145"/>
    </row>
    <row r="525" spans="4:21" x14ac:dyDescent="0.25">
      <c r="D525" s="123"/>
      <c r="P525" s="123"/>
      <c r="R525" s="146"/>
      <c r="S525" s="146"/>
      <c r="T525" s="145"/>
      <c r="U525" s="145"/>
    </row>
    <row r="526" spans="4:21" x14ac:dyDescent="0.25">
      <c r="D526" s="123"/>
      <c r="P526" s="123"/>
      <c r="R526" s="146"/>
      <c r="S526" s="146"/>
      <c r="T526" s="145"/>
      <c r="U526" s="145"/>
    </row>
    <row r="527" spans="4:21" x14ac:dyDescent="0.25">
      <c r="D527" s="123"/>
      <c r="P527" s="123"/>
      <c r="R527" s="146"/>
      <c r="S527" s="146"/>
      <c r="T527" s="145"/>
      <c r="U527" s="145"/>
    </row>
    <row r="528" spans="4:21" x14ac:dyDescent="0.25">
      <c r="D528" s="123"/>
      <c r="P528" s="123"/>
      <c r="R528" s="146"/>
      <c r="S528" s="146"/>
      <c r="T528" s="145"/>
      <c r="U528" s="145"/>
    </row>
    <row r="529" spans="4:21" x14ac:dyDescent="0.25">
      <c r="D529" s="123"/>
      <c r="P529" s="123"/>
      <c r="R529" s="146"/>
      <c r="S529" s="146"/>
      <c r="T529" s="145"/>
      <c r="U529" s="145"/>
    </row>
    <row r="530" spans="4:21" x14ac:dyDescent="0.25">
      <c r="D530" s="123"/>
      <c r="P530" s="123"/>
      <c r="R530" s="146"/>
      <c r="S530" s="146"/>
      <c r="T530" s="145"/>
      <c r="U530" s="145"/>
    </row>
    <row r="531" spans="4:21" x14ac:dyDescent="0.25">
      <c r="D531" s="123"/>
      <c r="P531" s="123"/>
      <c r="R531" s="146"/>
      <c r="S531" s="146"/>
      <c r="T531" s="145"/>
      <c r="U531" s="145"/>
    </row>
    <row r="532" spans="4:21" x14ac:dyDescent="0.25">
      <c r="D532" s="123"/>
      <c r="P532" s="123"/>
      <c r="R532" s="146"/>
      <c r="S532" s="146"/>
      <c r="T532" s="145"/>
      <c r="U532" s="145"/>
    </row>
    <row r="533" spans="4:21" x14ac:dyDescent="0.25">
      <c r="D533" s="123"/>
      <c r="P533" s="123"/>
      <c r="R533" s="146"/>
      <c r="S533" s="146"/>
      <c r="T533" s="145"/>
      <c r="U533" s="145"/>
    </row>
    <row r="534" spans="4:21" x14ac:dyDescent="0.25">
      <c r="D534" s="123"/>
      <c r="P534" s="123"/>
      <c r="R534" s="146"/>
      <c r="S534" s="146"/>
      <c r="T534" s="145"/>
      <c r="U534" s="145"/>
    </row>
    <row r="535" spans="4:21" x14ac:dyDescent="0.25">
      <c r="D535" s="123"/>
      <c r="P535" s="123"/>
      <c r="R535" s="146"/>
      <c r="S535" s="146"/>
      <c r="T535" s="145"/>
      <c r="U535" s="145"/>
    </row>
    <row r="536" spans="4:21" x14ac:dyDescent="0.25">
      <c r="D536" s="123"/>
      <c r="P536" s="123"/>
      <c r="R536" s="146"/>
      <c r="S536" s="146"/>
      <c r="T536" s="145"/>
      <c r="U536" s="145"/>
    </row>
    <row r="537" spans="4:21" x14ac:dyDescent="0.25">
      <c r="D537" s="123"/>
      <c r="P537" s="123"/>
      <c r="R537" s="146"/>
      <c r="S537" s="146"/>
      <c r="T537" s="145"/>
      <c r="U537" s="145"/>
    </row>
    <row r="538" spans="4:21" x14ac:dyDescent="0.25">
      <c r="D538" s="123"/>
      <c r="P538" s="123"/>
      <c r="R538" s="146"/>
      <c r="S538" s="146"/>
      <c r="T538" s="145"/>
      <c r="U538" s="145"/>
    </row>
    <row r="539" spans="4:21" x14ac:dyDescent="0.25">
      <c r="D539" s="123"/>
      <c r="P539" s="123"/>
      <c r="R539" s="146"/>
      <c r="S539" s="146"/>
      <c r="T539" s="145"/>
      <c r="U539" s="145"/>
    </row>
    <row r="540" spans="4:21" x14ac:dyDescent="0.25">
      <c r="D540" s="123"/>
      <c r="P540" s="123"/>
      <c r="R540" s="146"/>
      <c r="S540" s="146"/>
      <c r="T540" s="145"/>
      <c r="U540" s="145"/>
    </row>
    <row r="541" spans="4:21" x14ac:dyDescent="0.25">
      <c r="D541" s="123"/>
      <c r="P541" s="123"/>
      <c r="R541" s="146"/>
      <c r="S541" s="146"/>
      <c r="T541" s="145"/>
      <c r="U541" s="145"/>
    </row>
    <row r="542" spans="4:21" x14ac:dyDescent="0.25">
      <c r="D542" s="123"/>
      <c r="P542" s="123"/>
      <c r="R542" s="146"/>
      <c r="S542" s="146"/>
      <c r="T542" s="145"/>
      <c r="U542" s="145"/>
    </row>
    <row r="543" spans="4:21" x14ac:dyDescent="0.25">
      <c r="D543" s="123"/>
      <c r="P543" s="123"/>
      <c r="R543" s="146"/>
      <c r="S543" s="146"/>
      <c r="T543" s="145"/>
      <c r="U543" s="145"/>
    </row>
    <row r="544" spans="4:21" x14ac:dyDescent="0.25">
      <c r="D544" s="123"/>
      <c r="P544" s="123"/>
      <c r="R544" s="146"/>
      <c r="S544" s="146"/>
      <c r="T544" s="145"/>
      <c r="U544" s="145"/>
    </row>
    <row r="545" spans="4:21" x14ac:dyDescent="0.25">
      <c r="D545" s="123"/>
      <c r="P545" s="123"/>
      <c r="R545" s="146"/>
      <c r="S545" s="146"/>
      <c r="T545" s="145"/>
      <c r="U545" s="145"/>
    </row>
    <row r="546" spans="4:21" x14ac:dyDescent="0.25">
      <c r="D546" s="123"/>
      <c r="P546" s="123"/>
      <c r="R546" s="146"/>
      <c r="S546" s="146"/>
      <c r="T546" s="145"/>
      <c r="U546" s="145"/>
    </row>
    <row r="547" spans="4:21" x14ac:dyDescent="0.25">
      <c r="D547" s="123"/>
      <c r="P547" s="123"/>
      <c r="R547" s="146"/>
      <c r="S547" s="146"/>
      <c r="T547" s="145"/>
      <c r="U547" s="145"/>
    </row>
    <row r="548" spans="4:21" x14ac:dyDescent="0.25">
      <c r="D548" s="123"/>
      <c r="P548" s="123"/>
      <c r="R548" s="146"/>
      <c r="S548" s="146"/>
      <c r="T548" s="145"/>
      <c r="U548" s="145"/>
    </row>
    <row r="549" spans="4:21" x14ac:dyDescent="0.25">
      <c r="D549" s="123"/>
      <c r="P549" s="123"/>
      <c r="R549" s="146"/>
      <c r="S549" s="146"/>
      <c r="T549" s="145"/>
      <c r="U549" s="145"/>
    </row>
    <row r="550" spans="4:21" x14ac:dyDescent="0.25">
      <c r="D550" s="123"/>
      <c r="P550" s="123"/>
      <c r="R550" s="146"/>
      <c r="S550" s="146"/>
      <c r="T550" s="145"/>
      <c r="U550" s="145"/>
    </row>
    <row r="551" spans="4:21" x14ac:dyDescent="0.25">
      <c r="D551" s="123"/>
      <c r="P551" s="123"/>
      <c r="R551" s="146"/>
      <c r="S551" s="146"/>
      <c r="T551" s="145"/>
      <c r="U551" s="145"/>
    </row>
    <row r="552" spans="4:21" x14ac:dyDescent="0.25">
      <c r="D552" s="123"/>
      <c r="P552" s="123"/>
      <c r="R552" s="146"/>
      <c r="S552" s="146"/>
      <c r="T552" s="145"/>
      <c r="U552" s="145"/>
    </row>
    <row r="553" spans="4:21" x14ac:dyDescent="0.25">
      <c r="D553" s="123"/>
      <c r="P553" s="123"/>
      <c r="R553" s="146"/>
      <c r="S553" s="146"/>
      <c r="T553" s="145"/>
      <c r="U553" s="145"/>
    </row>
    <row r="554" spans="4:21" x14ac:dyDescent="0.25">
      <c r="D554" s="123"/>
      <c r="P554" s="123"/>
      <c r="R554" s="146"/>
      <c r="S554" s="146"/>
      <c r="T554" s="145"/>
      <c r="U554" s="145"/>
    </row>
    <row r="555" spans="4:21" x14ac:dyDescent="0.25">
      <c r="D555" s="123"/>
      <c r="P555" s="123"/>
      <c r="R555" s="146"/>
      <c r="S555" s="146"/>
      <c r="T555" s="145"/>
      <c r="U555" s="145"/>
    </row>
    <row r="556" spans="4:21" x14ac:dyDescent="0.25">
      <c r="D556" s="123"/>
      <c r="P556" s="123"/>
      <c r="R556" s="146"/>
      <c r="S556" s="146"/>
      <c r="T556" s="145"/>
      <c r="U556" s="145"/>
    </row>
    <row r="557" spans="4:21" x14ac:dyDescent="0.25">
      <c r="D557" s="123"/>
      <c r="P557" s="123"/>
      <c r="R557" s="146"/>
      <c r="S557" s="146"/>
      <c r="T557" s="145"/>
      <c r="U557" s="145"/>
    </row>
    <row r="558" spans="4:21" x14ac:dyDescent="0.25">
      <c r="D558" s="123"/>
      <c r="P558" s="123"/>
      <c r="R558" s="146"/>
      <c r="S558" s="146"/>
      <c r="T558" s="145"/>
      <c r="U558" s="145"/>
    </row>
    <row r="559" spans="4:21" x14ac:dyDescent="0.25">
      <c r="D559" s="123"/>
      <c r="P559" s="123"/>
      <c r="R559" s="146"/>
      <c r="S559" s="146"/>
      <c r="T559" s="145"/>
      <c r="U559" s="145"/>
    </row>
    <row r="560" spans="4:21" x14ac:dyDescent="0.25">
      <c r="D560" s="123"/>
      <c r="P560" s="123"/>
      <c r="R560" s="146"/>
      <c r="S560" s="146"/>
      <c r="T560" s="145"/>
      <c r="U560" s="145"/>
    </row>
    <row r="561" spans="4:21" x14ac:dyDescent="0.25">
      <c r="D561" s="123"/>
      <c r="P561" s="123"/>
      <c r="R561" s="146"/>
      <c r="S561" s="146"/>
      <c r="T561" s="145"/>
      <c r="U561" s="145"/>
    </row>
    <row r="562" spans="4:21" x14ac:dyDescent="0.25">
      <c r="D562" s="123"/>
      <c r="P562" s="123"/>
      <c r="R562" s="146"/>
      <c r="S562" s="146"/>
      <c r="T562" s="145"/>
      <c r="U562" s="145"/>
    </row>
    <row r="563" spans="4:21" x14ac:dyDescent="0.25">
      <c r="D563" s="123"/>
      <c r="P563" s="123"/>
      <c r="R563" s="146"/>
      <c r="S563" s="146"/>
      <c r="T563" s="145"/>
      <c r="U563" s="145"/>
    </row>
    <row r="564" spans="4:21" x14ac:dyDescent="0.25">
      <c r="D564" s="123"/>
      <c r="P564" s="123"/>
      <c r="R564" s="146"/>
      <c r="S564" s="146"/>
      <c r="T564" s="145"/>
      <c r="U564" s="145"/>
    </row>
    <row r="565" spans="4:21" x14ac:dyDescent="0.25">
      <c r="D565" s="123"/>
      <c r="P565" s="123"/>
      <c r="R565" s="146"/>
      <c r="S565" s="146"/>
      <c r="T565" s="145"/>
      <c r="U565" s="145"/>
    </row>
    <row r="566" spans="4:21" x14ac:dyDescent="0.25">
      <c r="D566" s="123"/>
      <c r="P566" s="123"/>
      <c r="R566" s="146"/>
      <c r="S566" s="146"/>
      <c r="T566" s="145"/>
      <c r="U566" s="145"/>
    </row>
    <row r="567" spans="4:21" x14ac:dyDescent="0.25">
      <c r="D567" s="123"/>
      <c r="P567" s="123"/>
      <c r="R567" s="146"/>
      <c r="S567" s="146"/>
      <c r="T567" s="145"/>
      <c r="U567" s="145"/>
    </row>
    <row r="568" spans="4:21" x14ac:dyDescent="0.25">
      <c r="D568" s="123"/>
      <c r="P568" s="123"/>
      <c r="R568" s="146"/>
      <c r="S568" s="146"/>
      <c r="T568" s="145"/>
      <c r="U568" s="145"/>
    </row>
    <row r="569" spans="4:21" x14ac:dyDescent="0.25">
      <c r="D569" s="123"/>
      <c r="P569" s="123"/>
      <c r="R569" s="146"/>
      <c r="S569" s="146"/>
      <c r="T569" s="145"/>
      <c r="U569" s="145"/>
    </row>
    <row r="570" spans="4:21" x14ac:dyDescent="0.25">
      <c r="D570" s="123"/>
      <c r="P570" s="123"/>
      <c r="R570" s="146"/>
      <c r="S570" s="146"/>
      <c r="T570" s="145"/>
      <c r="U570" s="145"/>
    </row>
    <row r="571" spans="4:21" x14ac:dyDescent="0.25">
      <c r="D571" s="123"/>
      <c r="P571" s="123"/>
      <c r="R571" s="146"/>
      <c r="S571" s="146"/>
      <c r="T571" s="145"/>
      <c r="U571" s="145"/>
    </row>
    <row r="572" spans="4:21" x14ac:dyDescent="0.25">
      <c r="D572" s="123"/>
      <c r="P572" s="123"/>
      <c r="R572" s="146"/>
      <c r="S572" s="146"/>
      <c r="T572" s="145"/>
      <c r="U572" s="145"/>
    </row>
    <row r="573" spans="4:21" x14ac:dyDescent="0.25">
      <c r="D573" s="123"/>
      <c r="P573" s="123"/>
      <c r="R573" s="146"/>
      <c r="S573" s="146"/>
      <c r="T573" s="145"/>
      <c r="U573" s="145"/>
    </row>
    <row r="574" spans="4:21" x14ac:dyDescent="0.25">
      <c r="D574" s="123"/>
      <c r="P574" s="123"/>
      <c r="R574" s="146"/>
      <c r="S574" s="146"/>
      <c r="T574" s="145"/>
      <c r="U574" s="145"/>
    </row>
    <row r="575" spans="4:21" x14ac:dyDescent="0.25">
      <c r="D575" s="123"/>
      <c r="P575" s="123"/>
      <c r="R575" s="146"/>
      <c r="S575" s="146"/>
      <c r="T575" s="145"/>
      <c r="U575" s="145"/>
    </row>
    <row r="576" spans="4:21" x14ac:dyDescent="0.25">
      <c r="D576" s="123"/>
      <c r="P576" s="123"/>
      <c r="R576" s="146"/>
      <c r="S576" s="146"/>
      <c r="T576" s="145"/>
      <c r="U576" s="145"/>
    </row>
    <row r="577" spans="4:21" x14ac:dyDescent="0.25">
      <c r="D577" s="123"/>
      <c r="P577" s="123"/>
      <c r="R577" s="146"/>
      <c r="S577" s="146"/>
      <c r="T577" s="145"/>
      <c r="U577" s="145"/>
    </row>
    <row r="578" spans="4:21" x14ac:dyDescent="0.25">
      <c r="D578" s="123"/>
      <c r="P578" s="123"/>
      <c r="R578" s="146"/>
      <c r="S578" s="146"/>
      <c r="T578" s="145"/>
      <c r="U578" s="145"/>
    </row>
    <row r="579" spans="4:21" x14ac:dyDescent="0.25">
      <c r="D579" s="123"/>
      <c r="P579" s="123"/>
      <c r="R579" s="146"/>
      <c r="S579" s="146"/>
      <c r="T579" s="145"/>
      <c r="U579" s="145"/>
    </row>
    <row r="580" spans="4:21" x14ac:dyDescent="0.25">
      <c r="D580" s="123"/>
      <c r="P580" s="123"/>
      <c r="R580" s="146"/>
      <c r="S580" s="146"/>
      <c r="T580" s="145"/>
      <c r="U580" s="145"/>
    </row>
    <row r="581" spans="4:21" x14ac:dyDescent="0.25">
      <c r="D581" s="123"/>
      <c r="P581" s="123"/>
      <c r="R581" s="146"/>
      <c r="S581" s="146"/>
      <c r="T581" s="145"/>
      <c r="U581" s="145"/>
    </row>
    <row r="582" spans="4:21" x14ac:dyDescent="0.25">
      <c r="D582" s="123"/>
      <c r="P582" s="123"/>
      <c r="R582" s="146"/>
      <c r="S582" s="146"/>
      <c r="T582" s="145"/>
      <c r="U582" s="145"/>
    </row>
    <row r="583" spans="4:21" x14ac:dyDescent="0.25">
      <c r="D583" s="123"/>
      <c r="P583" s="123"/>
      <c r="R583" s="146"/>
      <c r="S583" s="146"/>
      <c r="T583" s="145"/>
      <c r="U583" s="145"/>
    </row>
    <row r="584" spans="4:21" x14ac:dyDescent="0.25">
      <c r="D584" s="123"/>
      <c r="P584" s="123"/>
      <c r="R584" s="146"/>
      <c r="S584" s="146"/>
      <c r="T584" s="145"/>
      <c r="U584" s="145"/>
    </row>
    <row r="585" spans="4:21" x14ac:dyDescent="0.25">
      <c r="D585" s="123"/>
      <c r="P585" s="123"/>
      <c r="R585" s="146"/>
      <c r="S585" s="146"/>
      <c r="T585" s="145"/>
      <c r="U585" s="145"/>
    </row>
    <row r="586" spans="4:21" x14ac:dyDescent="0.25">
      <c r="D586" s="123"/>
      <c r="P586" s="123"/>
      <c r="R586" s="146"/>
      <c r="S586" s="146"/>
      <c r="T586" s="145"/>
      <c r="U586" s="145"/>
    </row>
    <row r="587" spans="4:21" x14ac:dyDescent="0.25">
      <c r="D587" s="123"/>
      <c r="P587" s="123"/>
      <c r="R587" s="146"/>
      <c r="S587" s="146"/>
      <c r="T587" s="145"/>
      <c r="U587" s="145"/>
    </row>
    <row r="588" spans="4:21" x14ac:dyDescent="0.25">
      <c r="D588" s="123"/>
      <c r="P588" s="123"/>
      <c r="R588" s="146"/>
      <c r="S588" s="146"/>
      <c r="T588" s="145"/>
      <c r="U588" s="145"/>
    </row>
    <row r="589" spans="4:21" x14ac:dyDescent="0.25">
      <c r="D589" s="123"/>
      <c r="P589" s="123"/>
      <c r="R589" s="146"/>
      <c r="S589" s="146"/>
      <c r="T589" s="145"/>
      <c r="U589" s="145"/>
    </row>
    <row r="590" spans="4:21" x14ac:dyDescent="0.25">
      <c r="D590" s="123"/>
      <c r="P590" s="123"/>
      <c r="R590" s="146"/>
      <c r="S590" s="146"/>
      <c r="T590" s="145"/>
      <c r="U590" s="145"/>
    </row>
    <row r="591" spans="4:21" x14ac:dyDescent="0.25">
      <c r="D591" s="123"/>
      <c r="P591" s="123"/>
      <c r="R591" s="146"/>
      <c r="S591" s="146"/>
      <c r="T591" s="145"/>
      <c r="U591" s="145"/>
    </row>
    <row r="592" spans="4:21" x14ac:dyDescent="0.25">
      <c r="D592" s="123"/>
      <c r="P592" s="123"/>
      <c r="R592" s="146"/>
      <c r="S592" s="146"/>
      <c r="T592" s="145"/>
      <c r="U592" s="145"/>
    </row>
    <row r="593" spans="4:21" x14ac:dyDescent="0.25">
      <c r="D593" s="123"/>
      <c r="P593" s="123"/>
      <c r="R593" s="146"/>
      <c r="S593" s="146"/>
      <c r="T593" s="145"/>
      <c r="U593" s="145"/>
    </row>
    <row r="594" spans="4:21" x14ac:dyDescent="0.25">
      <c r="D594" s="123"/>
      <c r="P594" s="123"/>
      <c r="R594" s="146"/>
      <c r="S594" s="146"/>
      <c r="T594" s="145"/>
      <c r="U594" s="145"/>
    </row>
    <row r="595" spans="4:21" x14ac:dyDescent="0.25">
      <c r="D595" s="123"/>
      <c r="P595" s="123"/>
      <c r="R595" s="146"/>
      <c r="S595" s="146"/>
      <c r="T595" s="145"/>
      <c r="U595" s="145"/>
    </row>
    <row r="596" spans="4:21" x14ac:dyDescent="0.25">
      <c r="D596" s="123"/>
      <c r="P596" s="123"/>
      <c r="R596" s="146"/>
      <c r="S596" s="146"/>
      <c r="T596" s="145"/>
      <c r="U596" s="145"/>
    </row>
    <row r="597" spans="4:21" x14ac:dyDescent="0.25">
      <c r="D597" s="123"/>
      <c r="P597" s="123"/>
      <c r="R597" s="146"/>
      <c r="S597" s="146"/>
      <c r="T597" s="145"/>
      <c r="U597" s="145"/>
    </row>
    <row r="598" spans="4:21" x14ac:dyDescent="0.25">
      <c r="D598" s="123"/>
      <c r="P598" s="123"/>
      <c r="R598" s="146"/>
      <c r="S598" s="146"/>
      <c r="T598" s="145"/>
      <c r="U598" s="145"/>
    </row>
    <row r="599" spans="4:21" x14ac:dyDescent="0.25">
      <c r="D599" s="123"/>
      <c r="P599" s="123"/>
      <c r="R599" s="146"/>
      <c r="S599" s="146"/>
      <c r="T599" s="145"/>
      <c r="U599" s="145"/>
    </row>
    <row r="600" spans="4:21" x14ac:dyDescent="0.25">
      <c r="D600" s="123"/>
      <c r="P600" s="123"/>
      <c r="R600" s="146"/>
      <c r="S600" s="146"/>
      <c r="T600" s="145"/>
      <c r="U600" s="145"/>
    </row>
    <row r="601" spans="4:21" x14ac:dyDescent="0.25">
      <c r="D601" s="123"/>
      <c r="P601" s="123"/>
      <c r="R601" s="146"/>
      <c r="S601" s="146"/>
      <c r="T601" s="145"/>
      <c r="U601" s="145"/>
    </row>
    <row r="602" spans="4:21" x14ac:dyDescent="0.25">
      <c r="D602" s="123"/>
      <c r="P602" s="123"/>
      <c r="R602" s="146"/>
      <c r="S602" s="146"/>
      <c r="T602" s="145"/>
      <c r="U602" s="145"/>
    </row>
    <row r="603" spans="4:21" x14ac:dyDescent="0.25">
      <c r="D603" s="123"/>
      <c r="P603" s="123"/>
      <c r="R603" s="146"/>
      <c r="S603" s="146"/>
      <c r="T603" s="145"/>
      <c r="U603" s="145"/>
    </row>
    <row r="604" spans="4:21" x14ac:dyDescent="0.25">
      <c r="D604" s="123"/>
      <c r="P604" s="123"/>
      <c r="R604" s="146"/>
      <c r="S604" s="146"/>
      <c r="T604" s="145"/>
      <c r="U604" s="145"/>
    </row>
    <row r="605" spans="4:21" x14ac:dyDescent="0.25">
      <c r="D605" s="123"/>
      <c r="P605" s="123"/>
      <c r="R605" s="146"/>
      <c r="S605" s="146"/>
      <c r="T605" s="145"/>
      <c r="U605" s="145"/>
    </row>
    <row r="606" spans="4:21" x14ac:dyDescent="0.25">
      <c r="D606" s="123"/>
      <c r="P606" s="123"/>
      <c r="R606" s="146"/>
      <c r="S606" s="146"/>
      <c r="T606" s="145"/>
      <c r="U606" s="145"/>
    </row>
    <row r="607" spans="4:21" x14ac:dyDescent="0.25">
      <c r="D607" s="123"/>
      <c r="P607" s="123"/>
      <c r="R607" s="146"/>
      <c r="S607" s="146"/>
      <c r="T607" s="145"/>
      <c r="U607" s="145"/>
    </row>
    <row r="608" spans="4:21" x14ac:dyDescent="0.25">
      <c r="D608" s="123"/>
      <c r="P608" s="123"/>
      <c r="R608" s="146"/>
      <c r="S608" s="146"/>
      <c r="T608" s="145"/>
      <c r="U608" s="145"/>
    </row>
    <row r="609" spans="4:21" x14ac:dyDescent="0.25">
      <c r="D609" s="123"/>
      <c r="P609" s="123"/>
      <c r="R609" s="146"/>
      <c r="S609" s="146"/>
      <c r="T609" s="145"/>
      <c r="U609" s="145"/>
    </row>
    <row r="610" spans="4:21" x14ac:dyDescent="0.25">
      <c r="D610" s="123"/>
      <c r="P610" s="123"/>
      <c r="R610" s="146"/>
      <c r="S610" s="146"/>
      <c r="T610" s="145"/>
      <c r="U610" s="145"/>
    </row>
    <row r="611" spans="4:21" x14ac:dyDescent="0.25">
      <c r="D611" s="123"/>
      <c r="P611" s="123"/>
      <c r="R611" s="146"/>
      <c r="S611" s="146"/>
      <c r="T611" s="145"/>
      <c r="U611" s="145"/>
    </row>
    <row r="612" spans="4:21" x14ac:dyDescent="0.25">
      <c r="D612" s="123"/>
      <c r="P612" s="123"/>
      <c r="R612" s="146"/>
      <c r="S612" s="146"/>
      <c r="T612" s="145"/>
      <c r="U612" s="145"/>
    </row>
    <row r="613" spans="4:21" x14ac:dyDescent="0.25">
      <c r="D613" s="123"/>
      <c r="P613" s="123"/>
      <c r="R613" s="146"/>
      <c r="S613" s="146"/>
      <c r="T613" s="145"/>
      <c r="U613" s="145"/>
    </row>
    <row r="614" spans="4:21" x14ac:dyDescent="0.25">
      <c r="D614" s="123"/>
      <c r="P614" s="123"/>
      <c r="R614" s="146"/>
      <c r="S614" s="146"/>
      <c r="T614" s="145"/>
      <c r="U614" s="145"/>
    </row>
    <row r="615" spans="4:21" x14ac:dyDescent="0.25">
      <c r="D615" s="123"/>
      <c r="P615" s="123"/>
      <c r="R615" s="146"/>
      <c r="S615" s="146"/>
      <c r="T615" s="145"/>
      <c r="U615" s="145"/>
    </row>
    <row r="616" spans="4:21" x14ac:dyDescent="0.25">
      <c r="D616" s="123"/>
      <c r="P616" s="123"/>
      <c r="R616" s="146"/>
      <c r="S616" s="146"/>
      <c r="T616" s="145"/>
      <c r="U616" s="145"/>
    </row>
    <row r="617" spans="4:21" x14ac:dyDescent="0.25">
      <c r="D617" s="123"/>
      <c r="P617" s="123"/>
      <c r="R617" s="146"/>
      <c r="S617" s="146"/>
      <c r="T617" s="145"/>
      <c r="U617" s="145"/>
    </row>
    <row r="618" spans="4:21" x14ac:dyDescent="0.25">
      <c r="D618" s="123"/>
      <c r="P618" s="123"/>
      <c r="R618" s="146"/>
      <c r="S618" s="146"/>
      <c r="T618" s="145"/>
      <c r="U618" s="145"/>
    </row>
    <row r="619" spans="4:21" x14ac:dyDescent="0.25">
      <c r="D619" s="123"/>
      <c r="P619" s="123"/>
      <c r="R619" s="146"/>
      <c r="S619" s="146"/>
      <c r="T619" s="145"/>
      <c r="U619" s="145"/>
    </row>
    <row r="620" spans="4:21" x14ac:dyDescent="0.25">
      <c r="D620" s="123"/>
      <c r="P620" s="123"/>
      <c r="R620" s="146"/>
      <c r="S620" s="146"/>
      <c r="T620" s="145"/>
      <c r="U620" s="145"/>
    </row>
    <row r="621" spans="4:21" x14ac:dyDescent="0.25">
      <c r="D621" s="123"/>
      <c r="P621" s="123"/>
      <c r="R621" s="146"/>
      <c r="S621" s="146"/>
      <c r="T621" s="145"/>
      <c r="U621" s="145"/>
    </row>
    <row r="622" spans="4:21" x14ac:dyDescent="0.25">
      <c r="D622" s="123"/>
      <c r="P622" s="123"/>
      <c r="R622" s="146"/>
      <c r="S622" s="146"/>
      <c r="T622" s="145"/>
      <c r="U622" s="145"/>
    </row>
    <row r="623" spans="4:21" x14ac:dyDescent="0.25">
      <c r="D623" s="123"/>
      <c r="P623" s="123"/>
      <c r="R623" s="146"/>
      <c r="S623" s="146"/>
      <c r="T623" s="145"/>
      <c r="U623" s="145"/>
    </row>
    <row r="624" spans="4:21" x14ac:dyDescent="0.25">
      <c r="D624" s="123"/>
      <c r="P624" s="123"/>
      <c r="R624" s="146"/>
      <c r="S624" s="146"/>
      <c r="T624" s="145"/>
      <c r="U624" s="145"/>
    </row>
    <row r="625" spans="4:21" x14ac:dyDescent="0.25">
      <c r="D625" s="123"/>
      <c r="P625" s="123"/>
      <c r="R625" s="146"/>
      <c r="S625" s="146"/>
      <c r="T625" s="145"/>
      <c r="U625" s="145"/>
    </row>
    <row r="626" spans="4:21" x14ac:dyDescent="0.25">
      <c r="D626" s="123"/>
      <c r="P626" s="123"/>
      <c r="R626" s="146"/>
      <c r="S626" s="146"/>
      <c r="T626" s="145"/>
      <c r="U626" s="145"/>
    </row>
    <row r="627" spans="4:21" x14ac:dyDescent="0.25">
      <c r="D627" s="123"/>
      <c r="P627" s="123"/>
      <c r="R627" s="146"/>
      <c r="S627" s="146"/>
      <c r="T627" s="145"/>
      <c r="U627" s="145"/>
    </row>
    <row r="628" spans="4:21" x14ac:dyDescent="0.25">
      <c r="D628" s="123"/>
      <c r="P628" s="123"/>
      <c r="R628" s="146"/>
      <c r="S628" s="146"/>
      <c r="T628" s="145"/>
      <c r="U628" s="145"/>
    </row>
    <row r="629" spans="4:21" x14ac:dyDescent="0.25">
      <c r="D629" s="123"/>
      <c r="P629" s="123"/>
      <c r="R629" s="146"/>
      <c r="S629" s="146"/>
      <c r="T629" s="145"/>
      <c r="U629" s="145"/>
    </row>
    <row r="630" spans="4:21" x14ac:dyDescent="0.25">
      <c r="D630" s="123"/>
      <c r="P630" s="123"/>
      <c r="R630" s="146"/>
      <c r="S630" s="146"/>
      <c r="T630" s="145"/>
      <c r="U630" s="145"/>
    </row>
    <row r="631" spans="4:21" x14ac:dyDescent="0.25">
      <c r="D631" s="123"/>
      <c r="P631" s="123"/>
      <c r="R631" s="146"/>
      <c r="S631" s="146"/>
      <c r="T631" s="145"/>
      <c r="U631" s="145"/>
    </row>
    <row r="632" spans="4:21" x14ac:dyDescent="0.25">
      <c r="D632" s="123"/>
      <c r="P632" s="123"/>
      <c r="R632" s="146"/>
      <c r="S632" s="146"/>
      <c r="T632" s="145"/>
      <c r="U632" s="145"/>
    </row>
    <row r="633" spans="4:21" x14ac:dyDescent="0.25">
      <c r="D633" s="123"/>
      <c r="P633" s="123"/>
      <c r="R633" s="146"/>
      <c r="S633" s="146"/>
      <c r="T633" s="145"/>
      <c r="U633" s="145"/>
    </row>
    <row r="634" spans="4:21" x14ac:dyDescent="0.25">
      <c r="D634" s="123"/>
      <c r="P634" s="123"/>
      <c r="R634" s="146"/>
      <c r="S634" s="146"/>
      <c r="T634" s="145"/>
      <c r="U634" s="145"/>
    </row>
    <row r="635" spans="4:21" x14ac:dyDescent="0.25">
      <c r="D635" s="123"/>
      <c r="P635" s="123"/>
      <c r="R635" s="146"/>
      <c r="S635" s="146"/>
      <c r="T635" s="145"/>
      <c r="U635" s="145"/>
    </row>
    <row r="636" spans="4:21" x14ac:dyDescent="0.25">
      <c r="D636" s="123"/>
      <c r="P636" s="123"/>
      <c r="R636" s="146"/>
      <c r="S636" s="146"/>
      <c r="T636" s="145"/>
      <c r="U636" s="145"/>
    </row>
    <row r="637" spans="4:21" x14ac:dyDescent="0.25">
      <c r="D637" s="123"/>
      <c r="P637" s="123"/>
      <c r="R637" s="146"/>
      <c r="S637" s="146"/>
      <c r="T637" s="145"/>
      <c r="U637" s="145"/>
    </row>
    <row r="638" spans="4:21" x14ac:dyDescent="0.25">
      <c r="D638" s="123"/>
      <c r="P638" s="123"/>
      <c r="R638" s="146"/>
      <c r="S638" s="146"/>
      <c r="T638" s="145"/>
      <c r="U638" s="145"/>
    </row>
    <row r="639" spans="4:21" x14ac:dyDescent="0.25">
      <c r="D639" s="123"/>
      <c r="P639" s="123"/>
      <c r="R639" s="146"/>
      <c r="S639" s="146"/>
      <c r="T639" s="145"/>
      <c r="U639" s="145"/>
    </row>
    <row r="640" spans="4:21" x14ac:dyDescent="0.25">
      <c r="D640" s="123"/>
      <c r="P640" s="123"/>
      <c r="R640" s="146"/>
      <c r="S640" s="146"/>
      <c r="T640" s="145"/>
      <c r="U640" s="145"/>
    </row>
    <row r="641" spans="4:21" x14ac:dyDescent="0.25">
      <c r="D641" s="123"/>
      <c r="P641" s="123"/>
      <c r="R641" s="146"/>
      <c r="S641" s="146"/>
      <c r="T641" s="145"/>
      <c r="U641" s="145"/>
    </row>
    <row r="642" spans="4:21" x14ac:dyDescent="0.25">
      <c r="D642" s="123"/>
      <c r="P642" s="123"/>
      <c r="R642" s="146"/>
      <c r="S642" s="146"/>
      <c r="T642" s="145"/>
      <c r="U642" s="145"/>
    </row>
    <row r="643" spans="4:21" x14ac:dyDescent="0.25">
      <c r="D643" s="123"/>
      <c r="P643" s="123"/>
      <c r="R643" s="146"/>
      <c r="S643" s="146"/>
      <c r="T643" s="145"/>
      <c r="U643" s="145"/>
    </row>
    <row r="644" spans="4:21" x14ac:dyDescent="0.25">
      <c r="D644" s="123"/>
      <c r="P644" s="123"/>
      <c r="R644" s="146"/>
      <c r="S644" s="146"/>
      <c r="T644" s="145"/>
      <c r="U644" s="145"/>
    </row>
    <row r="645" spans="4:21" x14ac:dyDescent="0.25">
      <c r="D645" s="123"/>
      <c r="P645" s="123"/>
      <c r="R645" s="146"/>
      <c r="S645" s="146"/>
      <c r="T645" s="145"/>
      <c r="U645" s="145"/>
    </row>
    <row r="646" spans="4:21" x14ac:dyDescent="0.25">
      <c r="D646" s="123"/>
      <c r="P646" s="123"/>
      <c r="R646" s="146"/>
      <c r="S646" s="146"/>
      <c r="T646" s="145"/>
      <c r="U646" s="145"/>
    </row>
    <row r="647" spans="4:21" x14ac:dyDescent="0.25">
      <c r="D647" s="123"/>
      <c r="P647" s="123"/>
      <c r="R647" s="146"/>
      <c r="S647" s="146"/>
      <c r="T647" s="145"/>
      <c r="U647" s="145"/>
    </row>
    <row r="648" spans="4:21" x14ac:dyDescent="0.25">
      <c r="D648" s="123"/>
      <c r="P648" s="123"/>
      <c r="R648" s="146"/>
      <c r="S648" s="146"/>
      <c r="T648" s="145"/>
      <c r="U648" s="145"/>
    </row>
    <row r="649" spans="4:21" x14ac:dyDescent="0.25">
      <c r="D649" s="123"/>
      <c r="P649" s="123"/>
      <c r="R649" s="146"/>
      <c r="S649" s="146"/>
      <c r="T649" s="145"/>
      <c r="U649" s="145"/>
    </row>
    <row r="650" spans="4:21" x14ac:dyDescent="0.25">
      <c r="D650" s="123"/>
      <c r="P650" s="123"/>
      <c r="R650" s="146"/>
      <c r="S650" s="146"/>
      <c r="T650" s="145"/>
      <c r="U650" s="145"/>
    </row>
    <row r="651" spans="4:21" x14ac:dyDescent="0.25">
      <c r="D651" s="123"/>
      <c r="P651" s="123"/>
      <c r="R651" s="146"/>
      <c r="S651" s="146"/>
      <c r="T651" s="145"/>
      <c r="U651" s="145"/>
    </row>
    <row r="652" spans="4:21" x14ac:dyDescent="0.25">
      <c r="D652" s="123"/>
      <c r="P652" s="123"/>
      <c r="R652" s="146"/>
      <c r="S652" s="146"/>
      <c r="T652" s="145"/>
      <c r="U652" s="145"/>
    </row>
    <row r="653" spans="4:21" x14ac:dyDescent="0.25">
      <c r="D653" s="123"/>
      <c r="P653" s="123"/>
      <c r="R653" s="146"/>
      <c r="S653" s="146"/>
      <c r="T653" s="145"/>
      <c r="U653" s="145"/>
    </row>
    <row r="654" spans="4:21" x14ac:dyDescent="0.25">
      <c r="D654" s="123"/>
      <c r="P654" s="123"/>
      <c r="R654" s="146"/>
      <c r="S654" s="146"/>
      <c r="T654" s="145"/>
      <c r="U654" s="145"/>
    </row>
    <row r="655" spans="4:21" x14ac:dyDescent="0.25">
      <c r="D655" s="123"/>
      <c r="P655" s="123"/>
      <c r="R655" s="146"/>
      <c r="S655" s="146"/>
      <c r="T655" s="145"/>
      <c r="U655" s="145"/>
    </row>
    <row r="656" spans="4:21" x14ac:dyDescent="0.25">
      <c r="D656" s="123"/>
      <c r="P656" s="123"/>
      <c r="R656" s="146"/>
      <c r="S656" s="146"/>
      <c r="T656" s="145"/>
      <c r="U656" s="145"/>
    </row>
    <row r="657" spans="4:21" x14ac:dyDescent="0.25">
      <c r="D657" s="123"/>
      <c r="P657" s="123"/>
      <c r="R657" s="146"/>
      <c r="S657" s="146"/>
      <c r="T657" s="145"/>
      <c r="U657" s="145"/>
    </row>
    <row r="658" spans="4:21" x14ac:dyDescent="0.25">
      <c r="D658" s="123"/>
      <c r="P658" s="123"/>
      <c r="R658" s="146"/>
      <c r="S658" s="146"/>
      <c r="T658" s="145"/>
      <c r="U658" s="145"/>
    </row>
    <row r="659" spans="4:21" x14ac:dyDescent="0.25">
      <c r="D659" s="123"/>
      <c r="P659" s="123"/>
      <c r="R659" s="146"/>
      <c r="S659" s="146"/>
      <c r="T659" s="145"/>
      <c r="U659" s="145"/>
    </row>
    <row r="660" spans="4:21" x14ac:dyDescent="0.25">
      <c r="D660" s="123"/>
      <c r="P660" s="123"/>
      <c r="R660" s="146"/>
      <c r="S660" s="146"/>
      <c r="T660" s="145"/>
      <c r="U660" s="145"/>
    </row>
    <row r="661" spans="4:21" x14ac:dyDescent="0.25">
      <c r="D661" s="123"/>
      <c r="P661" s="123"/>
      <c r="R661" s="146"/>
      <c r="S661" s="146"/>
      <c r="T661" s="145"/>
      <c r="U661" s="145"/>
    </row>
    <row r="662" spans="4:21" x14ac:dyDescent="0.25">
      <c r="D662" s="123"/>
      <c r="P662" s="123"/>
      <c r="R662" s="146"/>
      <c r="S662" s="146"/>
      <c r="T662" s="145"/>
      <c r="U662" s="145"/>
    </row>
    <row r="663" spans="4:21" x14ac:dyDescent="0.25">
      <c r="D663" s="123"/>
      <c r="P663" s="123"/>
      <c r="R663" s="146"/>
      <c r="S663" s="146"/>
      <c r="T663" s="145"/>
      <c r="U663" s="145"/>
    </row>
    <row r="664" spans="4:21" x14ac:dyDescent="0.25">
      <c r="D664" s="123"/>
      <c r="P664" s="123"/>
      <c r="R664" s="146"/>
      <c r="S664" s="146"/>
      <c r="T664" s="145"/>
      <c r="U664" s="145"/>
    </row>
    <row r="665" spans="4:21" x14ac:dyDescent="0.25">
      <c r="D665" s="123"/>
      <c r="P665" s="123"/>
      <c r="R665" s="146"/>
      <c r="S665" s="146"/>
      <c r="T665" s="145"/>
      <c r="U665" s="145"/>
    </row>
    <row r="666" spans="4:21" x14ac:dyDescent="0.25">
      <c r="D666" s="123"/>
      <c r="P666" s="123"/>
      <c r="R666" s="146"/>
      <c r="S666" s="146"/>
      <c r="T666" s="145"/>
      <c r="U666" s="145"/>
    </row>
    <row r="667" spans="4:21" x14ac:dyDescent="0.25">
      <c r="D667" s="123"/>
      <c r="P667" s="123"/>
      <c r="R667" s="146"/>
      <c r="S667" s="146"/>
      <c r="T667" s="145"/>
      <c r="U667" s="145"/>
    </row>
    <row r="668" spans="4:21" x14ac:dyDescent="0.25">
      <c r="D668" s="123"/>
      <c r="P668" s="123"/>
      <c r="R668" s="146"/>
      <c r="S668" s="146"/>
      <c r="T668" s="145"/>
      <c r="U668" s="145"/>
    </row>
    <row r="669" spans="4:21" x14ac:dyDescent="0.25">
      <c r="D669" s="123"/>
      <c r="P669" s="123"/>
      <c r="R669" s="146"/>
      <c r="S669" s="146"/>
      <c r="T669" s="145"/>
      <c r="U669" s="145"/>
    </row>
    <row r="670" spans="4:21" x14ac:dyDescent="0.25">
      <c r="D670" s="123"/>
      <c r="P670" s="123"/>
      <c r="R670" s="146"/>
      <c r="S670" s="146"/>
      <c r="T670" s="145"/>
      <c r="U670" s="145"/>
    </row>
    <row r="671" spans="4:21" x14ac:dyDescent="0.25">
      <c r="D671" s="123"/>
      <c r="P671" s="123"/>
      <c r="R671" s="146"/>
      <c r="S671" s="146"/>
      <c r="T671" s="145"/>
      <c r="U671" s="145"/>
    </row>
    <row r="672" spans="4:21" x14ac:dyDescent="0.25">
      <c r="D672" s="123"/>
      <c r="P672" s="123"/>
      <c r="R672" s="146"/>
      <c r="S672" s="146"/>
      <c r="T672" s="145"/>
      <c r="U672" s="145"/>
    </row>
    <row r="673" spans="4:21" x14ac:dyDescent="0.25">
      <c r="D673" s="123"/>
      <c r="P673" s="123"/>
      <c r="R673" s="146"/>
      <c r="S673" s="146"/>
      <c r="T673" s="145"/>
      <c r="U673" s="145"/>
    </row>
    <row r="674" spans="4:21" x14ac:dyDescent="0.25">
      <c r="D674" s="123"/>
      <c r="P674" s="123"/>
      <c r="R674" s="146"/>
      <c r="S674" s="146"/>
      <c r="T674" s="145"/>
      <c r="U674" s="145"/>
    </row>
    <row r="675" spans="4:21" x14ac:dyDescent="0.25">
      <c r="D675" s="123"/>
      <c r="P675" s="123"/>
      <c r="R675" s="146"/>
      <c r="S675" s="146"/>
      <c r="T675" s="145"/>
      <c r="U675" s="145"/>
    </row>
    <row r="676" spans="4:21" x14ac:dyDescent="0.25">
      <c r="D676" s="123"/>
      <c r="P676" s="123"/>
      <c r="R676" s="146"/>
      <c r="S676" s="146"/>
      <c r="T676" s="145"/>
      <c r="U676" s="145"/>
    </row>
    <row r="677" spans="4:21" x14ac:dyDescent="0.25">
      <c r="D677" s="123"/>
      <c r="P677" s="123"/>
      <c r="R677" s="146"/>
      <c r="S677" s="146"/>
      <c r="T677" s="145"/>
      <c r="U677" s="145"/>
    </row>
    <row r="678" spans="4:21" x14ac:dyDescent="0.25">
      <c r="D678" s="123"/>
      <c r="P678" s="123"/>
      <c r="R678" s="146"/>
      <c r="S678" s="146"/>
      <c r="T678" s="145"/>
      <c r="U678" s="145"/>
    </row>
    <row r="679" spans="4:21" x14ac:dyDescent="0.25">
      <c r="D679" s="123"/>
      <c r="P679" s="123"/>
      <c r="R679" s="146"/>
      <c r="S679" s="146"/>
      <c r="T679" s="145"/>
      <c r="U679" s="145"/>
    </row>
    <row r="680" spans="4:21" x14ac:dyDescent="0.25">
      <c r="D680" s="123"/>
      <c r="P680" s="123"/>
      <c r="R680" s="146"/>
      <c r="S680" s="146"/>
      <c r="T680" s="145"/>
      <c r="U680" s="145"/>
    </row>
    <row r="681" spans="4:21" x14ac:dyDescent="0.25">
      <c r="D681" s="123"/>
      <c r="P681" s="123"/>
      <c r="R681" s="146"/>
      <c r="S681" s="146"/>
      <c r="T681" s="145"/>
      <c r="U681" s="145"/>
    </row>
    <row r="682" spans="4:21" x14ac:dyDescent="0.25">
      <c r="D682" s="123"/>
      <c r="P682" s="123"/>
      <c r="R682" s="146"/>
      <c r="S682" s="146"/>
      <c r="T682" s="145"/>
      <c r="U682" s="145"/>
    </row>
    <row r="683" spans="4:21" x14ac:dyDescent="0.25">
      <c r="D683" s="123"/>
      <c r="P683" s="123"/>
      <c r="R683" s="146"/>
      <c r="S683" s="146"/>
      <c r="T683" s="145"/>
      <c r="U683" s="145"/>
    </row>
    <row r="684" spans="4:21" x14ac:dyDescent="0.25">
      <c r="D684" s="123"/>
      <c r="P684" s="123"/>
      <c r="R684" s="146"/>
      <c r="S684" s="146"/>
      <c r="T684" s="145"/>
      <c r="U684" s="145"/>
    </row>
    <row r="685" spans="4:21" x14ac:dyDescent="0.25">
      <c r="D685" s="123"/>
      <c r="P685" s="123"/>
      <c r="R685" s="146"/>
      <c r="S685" s="146"/>
      <c r="T685" s="145"/>
      <c r="U685" s="145"/>
    </row>
    <row r="686" spans="4:21" x14ac:dyDescent="0.25">
      <c r="D686" s="123"/>
      <c r="P686" s="123"/>
      <c r="R686" s="146"/>
      <c r="S686" s="146"/>
      <c r="T686" s="145"/>
      <c r="U686" s="145"/>
    </row>
    <row r="687" spans="4:21" x14ac:dyDescent="0.25">
      <c r="D687" s="123"/>
      <c r="P687" s="123"/>
      <c r="R687" s="146"/>
      <c r="S687" s="146"/>
      <c r="T687" s="145"/>
      <c r="U687" s="145"/>
    </row>
    <row r="688" spans="4:21" x14ac:dyDescent="0.25">
      <c r="D688" s="123"/>
      <c r="P688" s="123"/>
      <c r="R688" s="146"/>
      <c r="S688" s="146"/>
      <c r="T688" s="145"/>
      <c r="U688" s="145"/>
    </row>
    <row r="689" spans="4:21" x14ac:dyDescent="0.25">
      <c r="D689" s="123"/>
      <c r="P689" s="123"/>
      <c r="R689" s="146"/>
      <c r="S689" s="146"/>
      <c r="T689" s="145"/>
      <c r="U689" s="145"/>
    </row>
    <row r="690" spans="4:21" x14ac:dyDescent="0.25">
      <c r="D690" s="123"/>
      <c r="P690" s="123"/>
      <c r="R690" s="146"/>
      <c r="S690" s="146"/>
      <c r="T690" s="145"/>
      <c r="U690" s="145"/>
    </row>
    <row r="691" spans="4:21" x14ac:dyDescent="0.25">
      <c r="D691" s="123"/>
      <c r="P691" s="123"/>
      <c r="R691" s="146"/>
      <c r="S691" s="146"/>
      <c r="T691" s="145"/>
      <c r="U691" s="145"/>
    </row>
    <row r="692" spans="4:21" x14ac:dyDescent="0.25">
      <c r="D692" s="123"/>
      <c r="P692" s="123"/>
      <c r="R692" s="146"/>
      <c r="S692" s="146"/>
      <c r="T692" s="145"/>
      <c r="U692" s="145"/>
    </row>
    <row r="693" spans="4:21" x14ac:dyDescent="0.25">
      <c r="D693" s="123"/>
      <c r="P693" s="123"/>
      <c r="R693" s="146"/>
      <c r="S693" s="146"/>
      <c r="T693" s="145"/>
      <c r="U693" s="145"/>
    </row>
    <row r="694" spans="4:21" x14ac:dyDescent="0.25">
      <c r="D694" s="123"/>
      <c r="P694" s="123"/>
      <c r="R694" s="146"/>
      <c r="S694" s="146"/>
      <c r="T694" s="145"/>
      <c r="U694" s="145"/>
    </row>
    <row r="695" spans="4:21" x14ac:dyDescent="0.25">
      <c r="D695" s="123"/>
      <c r="P695" s="123"/>
      <c r="R695" s="146"/>
      <c r="S695" s="146"/>
      <c r="T695" s="145"/>
      <c r="U695" s="145"/>
    </row>
    <row r="696" spans="4:21" x14ac:dyDescent="0.25">
      <c r="D696" s="123"/>
      <c r="P696" s="123"/>
      <c r="R696" s="146"/>
      <c r="S696" s="146"/>
      <c r="T696" s="145"/>
      <c r="U696" s="145"/>
    </row>
    <row r="697" spans="4:21" x14ac:dyDescent="0.25">
      <c r="D697" s="123"/>
      <c r="P697" s="123"/>
      <c r="R697" s="146"/>
      <c r="S697" s="146"/>
      <c r="T697" s="145"/>
      <c r="U697" s="145"/>
    </row>
    <row r="698" spans="4:21" x14ac:dyDescent="0.25">
      <c r="D698" s="123"/>
      <c r="P698" s="123"/>
      <c r="R698" s="146"/>
      <c r="S698" s="146"/>
      <c r="T698" s="145"/>
      <c r="U698" s="145"/>
    </row>
    <row r="699" spans="4:21" x14ac:dyDescent="0.25">
      <c r="D699" s="123"/>
      <c r="P699" s="123"/>
      <c r="R699" s="146"/>
      <c r="S699" s="146"/>
      <c r="T699" s="145"/>
      <c r="U699" s="145"/>
    </row>
    <row r="700" spans="4:21" x14ac:dyDescent="0.25">
      <c r="D700" s="123"/>
      <c r="P700" s="123"/>
      <c r="R700" s="146"/>
      <c r="S700" s="146"/>
      <c r="T700" s="145"/>
      <c r="U700" s="145"/>
    </row>
    <row r="701" spans="4:21" x14ac:dyDescent="0.25">
      <c r="D701" s="123"/>
      <c r="P701" s="123"/>
      <c r="R701" s="146"/>
      <c r="S701" s="146"/>
      <c r="T701" s="145"/>
      <c r="U701" s="145"/>
    </row>
    <row r="702" spans="4:21" x14ac:dyDescent="0.25">
      <c r="D702" s="123"/>
      <c r="P702" s="123"/>
      <c r="R702" s="146"/>
      <c r="S702" s="146"/>
      <c r="T702" s="145"/>
      <c r="U702" s="145"/>
    </row>
    <row r="703" spans="4:21" x14ac:dyDescent="0.25">
      <c r="D703" s="123"/>
      <c r="P703" s="123"/>
      <c r="R703" s="146"/>
      <c r="S703" s="146"/>
      <c r="T703" s="145"/>
      <c r="U703" s="145"/>
    </row>
    <row r="704" spans="4:21" x14ac:dyDescent="0.25">
      <c r="D704" s="123"/>
      <c r="P704" s="123"/>
      <c r="R704" s="146"/>
      <c r="S704" s="146"/>
      <c r="T704" s="145"/>
      <c r="U704" s="145"/>
    </row>
    <row r="705" spans="4:21" x14ac:dyDescent="0.25">
      <c r="D705" s="123"/>
      <c r="P705" s="123"/>
      <c r="R705" s="146"/>
      <c r="S705" s="146"/>
      <c r="T705" s="145"/>
      <c r="U705" s="145"/>
    </row>
    <row r="706" spans="4:21" x14ac:dyDescent="0.25">
      <c r="D706" s="123"/>
      <c r="P706" s="123"/>
      <c r="R706" s="146"/>
      <c r="S706" s="146"/>
      <c r="T706" s="145"/>
      <c r="U706" s="145"/>
    </row>
    <row r="707" spans="4:21" x14ac:dyDescent="0.25">
      <c r="D707" s="123"/>
      <c r="P707" s="123"/>
      <c r="R707" s="146"/>
      <c r="S707" s="146"/>
      <c r="T707" s="145"/>
      <c r="U707" s="145"/>
    </row>
    <row r="708" spans="4:21" x14ac:dyDescent="0.25">
      <c r="D708" s="123"/>
      <c r="P708" s="123"/>
      <c r="R708" s="146"/>
      <c r="S708" s="146"/>
      <c r="T708" s="145"/>
      <c r="U708" s="145"/>
    </row>
    <row r="709" spans="4:21" x14ac:dyDescent="0.25">
      <c r="D709" s="123"/>
      <c r="P709" s="123"/>
      <c r="R709" s="146"/>
      <c r="S709" s="146"/>
      <c r="T709" s="145"/>
      <c r="U709" s="145"/>
    </row>
    <row r="710" spans="4:21" x14ac:dyDescent="0.25">
      <c r="D710" s="123"/>
      <c r="P710" s="123"/>
      <c r="R710" s="146"/>
      <c r="S710" s="146"/>
      <c r="T710" s="145"/>
      <c r="U710" s="145"/>
    </row>
    <row r="711" spans="4:21" x14ac:dyDescent="0.25">
      <c r="D711" s="123"/>
      <c r="P711" s="123"/>
      <c r="R711" s="146"/>
      <c r="S711" s="146"/>
      <c r="T711" s="145"/>
      <c r="U711" s="145"/>
    </row>
    <row r="712" spans="4:21" x14ac:dyDescent="0.25">
      <c r="D712" s="123"/>
      <c r="P712" s="123"/>
      <c r="R712" s="146"/>
      <c r="S712" s="146"/>
      <c r="T712" s="145"/>
      <c r="U712" s="145"/>
    </row>
    <row r="713" spans="4:21" x14ac:dyDescent="0.25">
      <c r="D713" s="123"/>
      <c r="P713" s="123"/>
      <c r="R713" s="146"/>
      <c r="S713" s="146"/>
      <c r="T713" s="145"/>
      <c r="U713" s="145"/>
    </row>
    <row r="714" spans="4:21" x14ac:dyDescent="0.25">
      <c r="D714" s="123"/>
      <c r="P714" s="123"/>
      <c r="R714" s="146"/>
      <c r="S714" s="146"/>
      <c r="T714" s="145"/>
      <c r="U714" s="145"/>
    </row>
    <row r="715" spans="4:21" x14ac:dyDescent="0.25">
      <c r="D715" s="123"/>
      <c r="P715" s="123"/>
      <c r="R715" s="146"/>
      <c r="S715" s="146"/>
      <c r="T715" s="145"/>
      <c r="U715" s="145"/>
    </row>
    <row r="716" spans="4:21" x14ac:dyDescent="0.25">
      <c r="D716" s="123"/>
      <c r="P716" s="123"/>
      <c r="R716" s="146"/>
      <c r="S716" s="146"/>
      <c r="T716" s="145"/>
      <c r="U716" s="145"/>
    </row>
    <row r="717" spans="4:21" x14ac:dyDescent="0.25">
      <c r="D717" s="123"/>
      <c r="P717" s="123"/>
      <c r="R717" s="146"/>
      <c r="S717" s="146"/>
      <c r="T717" s="145"/>
      <c r="U717" s="145"/>
    </row>
    <row r="718" spans="4:21" x14ac:dyDescent="0.25">
      <c r="D718" s="123"/>
      <c r="P718" s="123"/>
      <c r="R718" s="146"/>
      <c r="S718" s="146"/>
      <c r="T718" s="145"/>
      <c r="U718" s="145"/>
    </row>
    <row r="719" spans="4:21" x14ac:dyDescent="0.25">
      <c r="D719" s="123"/>
      <c r="P719" s="123"/>
      <c r="R719" s="146"/>
      <c r="S719" s="146"/>
      <c r="T719" s="145"/>
      <c r="U719" s="145"/>
    </row>
    <row r="720" spans="4:21" x14ac:dyDescent="0.25">
      <c r="D720" s="123"/>
      <c r="P720" s="123"/>
      <c r="R720" s="146"/>
      <c r="S720" s="146"/>
      <c r="T720" s="145"/>
      <c r="U720" s="145"/>
    </row>
    <row r="721" spans="4:21" x14ac:dyDescent="0.25">
      <c r="D721" s="123"/>
      <c r="P721" s="123"/>
      <c r="R721" s="146"/>
      <c r="S721" s="146"/>
      <c r="T721" s="145"/>
      <c r="U721" s="145"/>
    </row>
    <row r="722" spans="4:21" x14ac:dyDescent="0.25">
      <c r="D722" s="123"/>
      <c r="P722" s="123"/>
      <c r="R722" s="146"/>
      <c r="S722" s="146"/>
      <c r="T722" s="145"/>
      <c r="U722" s="145"/>
    </row>
    <row r="723" spans="4:21" x14ac:dyDescent="0.25">
      <c r="D723" s="123"/>
      <c r="P723" s="123"/>
      <c r="R723" s="146"/>
      <c r="S723" s="146"/>
      <c r="T723" s="145"/>
      <c r="U723" s="145"/>
    </row>
    <row r="724" spans="4:21" x14ac:dyDescent="0.25">
      <c r="D724" s="123"/>
      <c r="P724" s="123"/>
      <c r="R724" s="146"/>
      <c r="S724" s="146"/>
      <c r="T724" s="145"/>
      <c r="U724" s="145"/>
    </row>
    <row r="725" spans="4:21" x14ac:dyDescent="0.25">
      <c r="D725" s="123"/>
      <c r="P725" s="123"/>
      <c r="R725" s="146"/>
      <c r="S725" s="146"/>
      <c r="T725" s="145"/>
      <c r="U725" s="145"/>
    </row>
    <row r="726" spans="4:21" x14ac:dyDescent="0.25">
      <c r="D726" s="123"/>
      <c r="P726" s="123"/>
      <c r="R726" s="146"/>
      <c r="S726" s="146"/>
      <c r="T726" s="145"/>
      <c r="U726" s="145"/>
    </row>
    <row r="727" spans="4:21" x14ac:dyDescent="0.25">
      <c r="D727" s="123"/>
      <c r="P727" s="123"/>
      <c r="R727" s="146"/>
      <c r="S727" s="146"/>
      <c r="T727" s="145"/>
      <c r="U727" s="145"/>
    </row>
    <row r="728" spans="4:21" x14ac:dyDescent="0.25">
      <c r="D728" s="123"/>
      <c r="P728" s="123"/>
      <c r="R728" s="146"/>
      <c r="S728" s="146"/>
      <c r="T728" s="145"/>
      <c r="U728" s="145"/>
    </row>
    <row r="729" spans="4:21" x14ac:dyDescent="0.25">
      <c r="D729" s="123"/>
      <c r="P729" s="123"/>
      <c r="R729" s="146"/>
      <c r="S729" s="146"/>
      <c r="T729" s="145"/>
      <c r="U729" s="145"/>
    </row>
    <row r="730" spans="4:21" x14ac:dyDescent="0.25">
      <c r="D730" s="123"/>
      <c r="P730" s="123"/>
      <c r="R730" s="146"/>
      <c r="S730" s="146"/>
      <c r="T730" s="145"/>
      <c r="U730" s="145"/>
    </row>
    <row r="731" spans="4:21" x14ac:dyDescent="0.25">
      <c r="D731" s="123"/>
      <c r="P731" s="123"/>
      <c r="R731" s="146"/>
      <c r="S731" s="146"/>
      <c r="T731" s="145"/>
      <c r="U731" s="145"/>
    </row>
    <row r="732" spans="4:21" x14ac:dyDescent="0.25">
      <c r="D732" s="123"/>
      <c r="P732" s="123"/>
      <c r="R732" s="146"/>
      <c r="S732" s="146"/>
      <c r="T732" s="145"/>
      <c r="U732" s="145"/>
    </row>
    <row r="733" spans="4:21" x14ac:dyDescent="0.25">
      <c r="D733" s="123"/>
      <c r="P733" s="123"/>
      <c r="R733" s="146"/>
      <c r="S733" s="146"/>
      <c r="T733" s="145"/>
      <c r="U733" s="145"/>
    </row>
    <row r="734" spans="4:21" x14ac:dyDescent="0.25">
      <c r="D734" s="123"/>
      <c r="P734" s="123"/>
      <c r="R734" s="146"/>
      <c r="S734" s="146"/>
      <c r="T734" s="145"/>
      <c r="U734" s="145"/>
    </row>
    <row r="735" spans="4:21" x14ac:dyDescent="0.25">
      <c r="D735" s="123"/>
      <c r="P735" s="123"/>
      <c r="R735" s="146"/>
      <c r="S735" s="146"/>
      <c r="T735" s="145"/>
      <c r="U735" s="145"/>
    </row>
    <row r="736" spans="4:21" x14ac:dyDescent="0.25">
      <c r="D736" s="123"/>
      <c r="P736" s="123"/>
      <c r="R736" s="146"/>
      <c r="S736" s="146"/>
      <c r="T736" s="145"/>
      <c r="U736" s="145"/>
    </row>
    <row r="737" spans="4:21" x14ac:dyDescent="0.25">
      <c r="D737" s="123"/>
      <c r="P737" s="123"/>
      <c r="R737" s="146"/>
      <c r="S737" s="146"/>
      <c r="T737" s="145"/>
      <c r="U737" s="145"/>
    </row>
    <row r="738" spans="4:21" x14ac:dyDescent="0.25">
      <c r="D738" s="123"/>
      <c r="P738" s="123"/>
      <c r="R738" s="146"/>
      <c r="S738" s="146"/>
      <c r="T738" s="145"/>
      <c r="U738" s="145"/>
    </row>
    <row r="739" spans="4:21" x14ac:dyDescent="0.25">
      <c r="D739" s="123"/>
      <c r="P739" s="123"/>
      <c r="R739" s="146"/>
      <c r="S739" s="146"/>
      <c r="T739" s="145"/>
      <c r="U739" s="145"/>
    </row>
    <row r="740" spans="4:21" x14ac:dyDescent="0.25">
      <c r="D740" s="123"/>
      <c r="P740" s="123"/>
      <c r="R740" s="146"/>
      <c r="S740" s="146"/>
      <c r="T740" s="145"/>
      <c r="U740" s="145"/>
    </row>
    <row r="741" spans="4:21" x14ac:dyDescent="0.25">
      <c r="D741" s="123"/>
      <c r="P741" s="123"/>
      <c r="R741" s="146"/>
      <c r="S741" s="146"/>
      <c r="T741" s="145"/>
      <c r="U741" s="145"/>
    </row>
    <row r="742" spans="4:21" x14ac:dyDescent="0.25">
      <c r="D742" s="123"/>
      <c r="P742" s="123"/>
      <c r="R742" s="146"/>
      <c r="S742" s="146"/>
      <c r="T742" s="145"/>
      <c r="U742" s="145"/>
    </row>
    <row r="743" spans="4:21" x14ac:dyDescent="0.25">
      <c r="D743" s="123"/>
      <c r="P743" s="123"/>
      <c r="R743" s="146"/>
      <c r="S743" s="146"/>
      <c r="T743" s="145"/>
      <c r="U743" s="145"/>
    </row>
    <row r="744" spans="4:21" x14ac:dyDescent="0.25">
      <c r="D744" s="123"/>
      <c r="P744" s="123"/>
      <c r="R744" s="146"/>
      <c r="S744" s="146"/>
      <c r="T744" s="145"/>
      <c r="U744" s="145"/>
    </row>
    <row r="745" spans="4:21" x14ac:dyDescent="0.25">
      <c r="D745" s="123"/>
      <c r="P745" s="123"/>
      <c r="R745" s="146"/>
      <c r="S745" s="146"/>
      <c r="T745" s="145"/>
      <c r="U745" s="145"/>
    </row>
    <row r="746" spans="4:21" x14ac:dyDescent="0.25">
      <c r="D746" s="123"/>
      <c r="P746" s="123"/>
      <c r="R746" s="146"/>
      <c r="S746" s="146"/>
      <c r="T746" s="145"/>
      <c r="U746" s="145"/>
    </row>
    <row r="747" spans="4:21" x14ac:dyDescent="0.25">
      <c r="D747" s="123"/>
      <c r="P747" s="123"/>
      <c r="R747" s="146"/>
      <c r="S747" s="146"/>
      <c r="T747" s="145"/>
      <c r="U747" s="145"/>
    </row>
    <row r="748" spans="4:21" x14ac:dyDescent="0.25">
      <c r="D748" s="123"/>
      <c r="P748" s="123"/>
      <c r="R748" s="146"/>
      <c r="S748" s="146"/>
      <c r="T748" s="145"/>
      <c r="U748" s="145"/>
    </row>
    <row r="749" spans="4:21" x14ac:dyDescent="0.25">
      <c r="D749" s="123"/>
      <c r="P749" s="123"/>
      <c r="R749" s="146"/>
      <c r="S749" s="146"/>
      <c r="T749" s="145"/>
      <c r="U749" s="145"/>
    </row>
    <row r="750" spans="4:21" x14ac:dyDescent="0.25">
      <c r="D750" s="123"/>
      <c r="P750" s="123"/>
      <c r="R750" s="146"/>
      <c r="S750" s="146"/>
      <c r="T750" s="145"/>
      <c r="U750" s="145"/>
    </row>
    <row r="751" spans="4:21" x14ac:dyDescent="0.25">
      <c r="D751" s="123"/>
      <c r="P751" s="123"/>
      <c r="R751" s="146"/>
      <c r="S751" s="146"/>
      <c r="T751" s="145"/>
      <c r="U751" s="145"/>
    </row>
    <row r="752" spans="4:21" x14ac:dyDescent="0.25">
      <c r="D752" s="123"/>
      <c r="P752" s="123"/>
      <c r="R752" s="146"/>
      <c r="S752" s="146"/>
      <c r="T752" s="145"/>
      <c r="U752" s="145"/>
    </row>
    <row r="753" spans="4:21" x14ac:dyDescent="0.25">
      <c r="D753" s="123"/>
      <c r="P753" s="123"/>
      <c r="R753" s="146"/>
      <c r="S753" s="146"/>
      <c r="T753" s="145"/>
      <c r="U753" s="145"/>
    </row>
    <row r="754" spans="4:21" x14ac:dyDescent="0.25">
      <c r="D754" s="123"/>
      <c r="P754" s="123"/>
      <c r="R754" s="146"/>
      <c r="S754" s="146"/>
      <c r="T754" s="145"/>
      <c r="U754" s="145"/>
    </row>
    <row r="755" spans="4:21" x14ac:dyDescent="0.25">
      <c r="D755" s="123"/>
      <c r="P755" s="123"/>
      <c r="R755" s="146"/>
      <c r="S755" s="146"/>
      <c r="T755" s="145"/>
      <c r="U755" s="145"/>
    </row>
    <row r="756" spans="4:21" x14ac:dyDescent="0.25">
      <c r="D756" s="123"/>
      <c r="P756" s="123"/>
      <c r="R756" s="146"/>
      <c r="S756" s="146"/>
      <c r="T756" s="145"/>
      <c r="U756" s="145"/>
    </row>
    <row r="757" spans="4:21" x14ac:dyDescent="0.25">
      <c r="D757" s="123"/>
      <c r="P757" s="123"/>
      <c r="R757" s="146"/>
      <c r="S757" s="146"/>
      <c r="T757" s="145"/>
      <c r="U757" s="145"/>
    </row>
    <row r="758" spans="4:21" x14ac:dyDescent="0.25">
      <c r="D758" s="123"/>
      <c r="P758" s="123"/>
      <c r="R758" s="146"/>
      <c r="S758" s="146"/>
      <c r="T758" s="145"/>
      <c r="U758" s="145"/>
    </row>
    <row r="759" spans="4:21" x14ac:dyDescent="0.25">
      <c r="D759" s="123"/>
      <c r="P759" s="123"/>
      <c r="R759" s="146"/>
      <c r="S759" s="146"/>
      <c r="T759" s="145"/>
      <c r="U759" s="145"/>
    </row>
    <row r="760" spans="4:21" x14ac:dyDescent="0.25">
      <c r="D760" s="123"/>
      <c r="P760" s="123"/>
      <c r="R760" s="146"/>
      <c r="S760" s="146"/>
      <c r="T760" s="145"/>
      <c r="U760" s="145"/>
    </row>
    <row r="761" spans="4:21" x14ac:dyDescent="0.25">
      <c r="D761" s="123"/>
      <c r="P761" s="123"/>
      <c r="R761" s="146"/>
      <c r="S761" s="146"/>
      <c r="T761" s="145"/>
      <c r="U761" s="145"/>
    </row>
    <row r="762" spans="4:21" x14ac:dyDescent="0.25">
      <c r="D762" s="123"/>
      <c r="P762" s="123"/>
      <c r="R762" s="146"/>
      <c r="S762" s="146"/>
      <c r="T762" s="145"/>
      <c r="U762" s="145"/>
    </row>
    <row r="763" spans="4:21" x14ac:dyDescent="0.25">
      <c r="D763" s="123"/>
      <c r="P763" s="123"/>
      <c r="R763" s="146"/>
      <c r="S763" s="146"/>
      <c r="T763" s="145"/>
      <c r="U763" s="145"/>
    </row>
    <row r="764" spans="4:21" x14ac:dyDescent="0.25">
      <c r="D764" s="123"/>
      <c r="P764" s="123"/>
      <c r="R764" s="146"/>
      <c r="S764" s="146"/>
      <c r="T764" s="145"/>
      <c r="U764" s="145"/>
    </row>
    <row r="765" spans="4:21" x14ac:dyDescent="0.25">
      <c r="D765" s="123"/>
      <c r="P765" s="123"/>
      <c r="R765" s="146"/>
      <c r="S765" s="146"/>
      <c r="T765" s="145"/>
      <c r="U765" s="145"/>
    </row>
    <row r="766" spans="4:21" x14ac:dyDescent="0.25">
      <c r="D766" s="123"/>
      <c r="P766" s="123"/>
      <c r="R766" s="146"/>
      <c r="S766" s="146"/>
      <c r="T766" s="145"/>
      <c r="U766" s="145"/>
    </row>
    <row r="767" spans="4:21" x14ac:dyDescent="0.25">
      <c r="D767" s="123"/>
      <c r="P767" s="123"/>
      <c r="R767" s="146"/>
      <c r="S767" s="146"/>
      <c r="T767" s="145"/>
      <c r="U767" s="145"/>
    </row>
    <row r="768" spans="4:21" x14ac:dyDescent="0.25">
      <c r="D768" s="123"/>
      <c r="P768" s="123"/>
      <c r="R768" s="146"/>
      <c r="S768" s="146"/>
      <c r="T768" s="145"/>
      <c r="U768" s="145"/>
    </row>
    <row r="769" spans="4:21" x14ac:dyDescent="0.25">
      <c r="D769" s="123"/>
      <c r="P769" s="123"/>
      <c r="R769" s="146"/>
      <c r="S769" s="146"/>
      <c r="T769" s="145"/>
      <c r="U769" s="145"/>
    </row>
    <row r="770" spans="4:21" x14ac:dyDescent="0.25">
      <c r="D770" s="123"/>
      <c r="P770" s="123"/>
      <c r="R770" s="146"/>
      <c r="S770" s="146"/>
      <c r="T770" s="145"/>
      <c r="U770" s="145"/>
    </row>
    <row r="771" spans="4:21" x14ac:dyDescent="0.25">
      <c r="D771" s="123"/>
      <c r="P771" s="123"/>
      <c r="R771" s="146"/>
      <c r="S771" s="146"/>
      <c r="T771" s="145"/>
      <c r="U771" s="145"/>
    </row>
    <row r="772" spans="4:21" x14ac:dyDescent="0.25">
      <c r="D772" s="123"/>
      <c r="P772" s="123"/>
      <c r="R772" s="146"/>
      <c r="S772" s="146"/>
      <c r="T772" s="145"/>
      <c r="U772" s="145"/>
    </row>
    <row r="773" spans="4:21" x14ac:dyDescent="0.25">
      <c r="D773" s="123"/>
      <c r="P773" s="123"/>
      <c r="R773" s="146"/>
      <c r="S773" s="146"/>
      <c r="T773" s="145"/>
      <c r="U773" s="145"/>
    </row>
    <row r="774" spans="4:21" x14ac:dyDescent="0.25">
      <c r="D774" s="123"/>
      <c r="P774" s="123"/>
      <c r="R774" s="146"/>
      <c r="S774" s="146"/>
      <c r="T774" s="145"/>
      <c r="U774" s="145"/>
    </row>
    <row r="775" spans="4:21" x14ac:dyDescent="0.25">
      <c r="D775" s="123"/>
      <c r="P775" s="123"/>
      <c r="R775" s="146"/>
      <c r="S775" s="146"/>
      <c r="T775" s="145"/>
      <c r="U775" s="145"/>
    </row>
    <row r="776" spans="4:21" x14ac:dyDescent="0.25">
      <c r="D776" s="123"/>
      <c r="P776" s="123"/>
      <c r="R776" s="146"/>
      <c r="S776" s="146"/>
      <c r="T776" s="145"/>
      <c r="U776" s="145"/>
    </row>
    <row r="777" spans="4:21" x14ac:dyDescent="0.25">
      <c r="D777" s="123"/>
      <c r="P777" s="123"/>
      <c r="R777" s="146"/>
      <c r="S777" s="146"/>
      <c r="T777" s="145"/>
      <c r="U777" s="145"/>
    </row>
    <row r="778" spans="4:21" x14ac:dyDescent="0.25">
      <c r="D778" s="123"/>
      <c r="P778" s="123"/>
      <c r="R778" s="146"/>
      <c r="S778" s="146"/>
      <c r="T778" s="145"/>
      <c r="U778" s="145"/>
    </row>
    <row r="779" spans="4:21" x14ac:dyDescent="0.25">
      <c r="D779" s="123"/>
      <c r="P779" s="123"/>
      <c r="R779" s="146"/>
      <c r="S779" s="146"/>
      <c r="T779" s="145"/>
      <c r="U779" s="145"/>
    </row>
    <row r="780" spans="4:21" x14ac:dyDescent="0.25">
      <c r="D780" s="123"/>
      <c r="P780" s="123"/>
      <c r="R780" s="146"/>
      <c r="S780" s="146"/>
      <c r="T780" s="145"/>
      <c r="U780" s="145"/>
    </row>
    <row r="781" spans="4:21" x14ac:dyDescent="0.25">
      <c r="D781" s="123"/>
      <c r="P781" s="123"/>
      <c r="R781" s="146"/>
      <c r="S781" s="146"/>
      <c r="T781" s="145"/>
      <c r="U781" s="145"/>
    </row>
    <row r="782" spans="4:21" x14ac:dyDescent="0.25">
      <c r="D782" s="123"/>
      <c r="P782" s="123"/>
      <c r="R782" s="146"/>
      <c r="S782" s="146"/>
      <c r="T782" s="145"/>
      <c r="U782" s="145"/>
    </row>
    <row r="783" spans="4:21" x14ac:dyDescent="0.25">
      <c r="D783" s="123"/>
      <c r="P783" s="123"/>
      <c r="R783" s="146"/>
      <c r="S783" s="146"/>
      <c r="T783" s="145"/>
      <c r="U783" s="145"/>
    </row>
    <row r="784" spans="4:21" x14ac:dyDescent="0.25">
      <c r="D784" s="123"/>
      <c r="P784" s="123"/>
      <c r="R784" s="146"/>
      <c r="S784" s="146"/>
      <c r="T784" s="145"/>
      <c r="U784" s="145"/>
    </row>
    <row r="785" spans="4:21" x14ac:dyDescent="0.25">
      <c r="D785" s="123"/>
      <c r="P785" s="123"/>
      <c r="R785" s="146"/>
      <c r="S785" s="146"/>
      <c r="T785" s="145"/>
      <c r="U785" s="145"/>
    </row>
    <row r="786" spans="4:21" x14ac:dyDescent="0.25">
      <c r="D786" s="123"/>
      <c r="P786" s="123"/>
      <c r="R786" s="146"/>
      <c r="S786" s="146"/>
      <c r="T786" s="145"/>
      <c r="U786" s="145"/>
    </row>
    <row r="787" spans="4:21" x14ac:dyDescent="0.25">
      <c r="D787" s="123"/>
      <c r="P787" s="123"/>
      <c r="R787" s="146"/>
      <c r="S787" s="146"/>
      <c r="T787" s="145"/>
      <c r="U787" s="145"/>
    </row>
    <row r="788" spans="4:21" x14ac:dyDescent="0.25">
      <c r="D788" s="123"/>
      <c r="P788" s="123"/>
      <c r="R788" s="146"/>
      <c r="S788" s="146"/>
      <c r="T788" s="145"/>
      <c r="U788" s="145"/>
    </row>
    <row r="789" spans="4:21" x14ac:dyDescent="0.25">
      <c r="D789" s="123"/>
      <c r="P789" s="123"/>
      <c r="R789" s="146"/>
      <c r="S789" s="146"/>
      <c r="T789" s="145"/>
      <c r="U789" s="145"/>
    </row>
    <row r="790" spans="4:21" x14ac:dyDescent="0.25">
      <c r="D790" s="123"/>
      <c r="P790" s="123"/>
      <c r="R790" s="146"/>
      <c r="S790" s="146"/>
      <c r="T790" s="145"/>
      <c r="U790" s="145"/>
    </row>
    <row r="791" spans="4:21" x14ac:dyDescent="0.25">
      <c r="D791" s="123"/>
      <c r="P791" s="123"/>
      <c r="R791" s="146"/>
      <c r="S791" s="146"/>
      <c r="T791" s="145"/>
      <c r="U791" s="145"/>
    </row>
    <row r="792" spans="4:21" x14ac:dyDescent="0.25">
      <c r="D792" s="123"/>
      <c r="P792" s="123"/>
      <c r="R792" s="146"/>
      <c r="S792" s="146"/>
      <c r="T792" s="145"/>
      <c r="U792" s="145"/>
    </row>
    <row r="793" spans="4:21" x14ac:dyDescent="0.25">
      <c r="D793" s="123"/>
      <c r="P793" s="123"/>
      <c r="R793" s="146"/>
      <c r="S793" s="146"/>
      <c r="T793" s="145"/>
      <c r="U793" s="145"/>
    </row>
    <row r="794" spans="4:21" x14ac:dyDescent="0.25">
      <c r="D794" s="123"/>
      <c r="P794" s="123"/>
      <c r="R794" s="146"/>
      <c r="S794" s="146"/>
      <c r="T794" s="145"/>
      <c r="U794" s="145"/>
    </row>
    <row r="795" spans="4:21" x14ac:dyDescent="0.25">
      <c r="D795" s="123"/>
      <c r="P795" s="123"/>
      <c r="R795" s="146"/>
      <c r="S795" s="146"/>
      <c r="T795" s="145"/>
      <c r="U795" s="145"/>
    </row>
    <row r="796" spans="4:21" x14ac:dyDescent="0.25">
      <c r="D796" s="123"/>
      <c r="P796" s="123"/>
      <c r="R796" s="146"/>
      <c r="S796" s="146"/>
      <c r="T796" s="145"/>
      <c r="U796" s="145"/>
    </row>
    <row r="797" spans="4:21" x14ac:dyDescent="0.25">
      <c r="D797" s="123"/>
      <c r="P797" s="123"/>
      <c r="R797" s="146"/>
      <c r="S797" s="146"/>
      <c r="T797" s="145"/>
      <c r="U797" s="145"/>
    </row>
    <row r="798" spans="4:21" x14ac:dyDescent="0.25">
      <c r="D798" s="123"/>
      <c r="P798" s="123"/>
      <c r="R798" s="146"/>
      <c r="S798" s="146"/>
      <c r="T798" s="145"/>
      <c r="U798" s="145"/>
    </row>
    <row r="799" spans="4:21" x14ac:dyDescent="0.25">
      <c r="D799" s="123"/>
      <c r="P799" s="123"/>
      <c r="R799" s="146"/>
      <c r="S799" s="146"/>
      <c r="T799" s="145"/>
      <c r="U799" s="145"/>
    </row>
    <row r="800" spans="4:21" x14ac:dyDescent="0.25">
      <c r="D800" s="123"/>
      <c r="P800" s="123"/>
      <c r="R800" s="146"/>
      <c r="S800" s="146"/>
      <c r="T800" s="145"/>
      <c r="U800" s="145"/>
    </row>
    <row r="801" spans="4:21" x14ac:dyDescent="0.25">
      <c r="D801" s="123"/>
      <c r="P801" s="123"/>
      <c r="R801" s="146"/>
      <c r="S801" s="146"/>
      <c r="T801" s="145"/>
      <c r="U801" s="145"/>
    </row>
    <row r="802" spans="4:21" x14ac:dyDescent="0.25">
      <c r="D802" s="123"/>
      <c r="P802" s="123"/>
      <c r="R802" s="146"/>
      <c r="S802" s="146"/>
      <c r="T802" s="145"/>
      <c r="U802" s="145"/>
    </row>
    <row r="803" spans="4:21" x14ac:dyDescent="0.25">
      <c r="D803" s="123"/>
      <c r="P803" s="123"/>
      <c r="R803" s="146"/>
      <c r="S803" s="146"/>
      <c r="T803" s="145"/>
      <c r="U803" s="145"/>
    </row>
    <row r="804" spans="4:21" x14ac:dyDescent="0.25">
      <c r="D804" s="123"/>
      <c r="P804" s="123"/>
      <c r="R804" s="146"/>
      <c r="S804" s="146"/>
      <c r="T804" s="145"/>
      <c r="U804" s="145"/>
    </row>
    <row r="805" spans="4:21" x14ac:dyDescent="0.25">
      <c r="D805" s="123"/>
      <c r="P805" s="123"/>
      <c r="R805" s="146"/>
      <c r="S805" s="146"/>
      <c r="T805" s="145"/>
      <c r="U805" s="145"/>
    </row>
    <row r="806" spans="4:21" x14ac:dyDescent="0.25">
      <c r="D806" s="123"/>
      <c r="P806" s="123"/>
      <c r="R806" s="146"/>
      <c r="S806" s="146"/>
      <c r="T806" s="145"/>
      <c r="U806" s="145"/>
    </row>
    <row r="807" spans="4:21" x14ac:dyDescent="0.25">
      <c r="D807" s="123"/>
      <c r="P807" s="123"/>
      <c r="R807" s="146"/>
      <c r="S807" s="146"/>
      <c r="T807" s="145"/>
      <c r="U807" s="145"/>
    </row>
    <row r="808" spans="4:21" x14ac:dyDescent="0.25">
      <c r="D808" s="123"/>
      <c r="P808" s="123"/>
      <c r="R808" s="146"/>
      <c r="S808" s="146"/>
      <c r="T808" s="145"/>
      <c r="U808" s="145"/>
    </row>
    <row r="809" spans="4:21" x14ac:dyDescent="0.25">
      <c r="D809" s="123"/>
      <c r="P809" s="123"/>
      <c r="R809" s="146"/>
      <c r="S809" s="146"/>
      <c r="T809" s="145"/>
      <c r="U809" s="145"/>
    </row>
    <row r="810" spans="4:21" x14ac:dyDescent="0.25">
      <c r="D810" s="123"/>
      <c r="P810" s="123"/>
      <c r="R810" s="146"/>
      <c r="S810" s="146"/>
      <c r="T810" s="145"/>
      <c r="U810" s="145"/>
    </row>
    <row r="811" spans="4:21" x14ac:dyDescent="0.25">
      <c r="D811" s="123"/>
      <c r="P811" s="123"/>
      <c r="R811" s="146"/>
      <c r="S811" s="146"/>
      <c r="T811" s="145"/>
      <c r="U811" s="145"/>
    </row>
    <row r="812" spans="4:21" x14ac:dyDescent="0.25">
      <c r="D812" s="123"/>
      <c r="P812" s="123"/>
      <c r="R812" s="146"/>
      <c r="S812" s="146"/>
      <c r="T812" s="145"/>
      <c r="U812" s="145"/>
    </row>
    <row r="813" spans="4:21" x14ac:dyDescent="0.25">
      <c r="D813" s="123"/>
      <c r="P813" s="123"/>
      <c r="R813" s="146"/>
      <c r="S813" s="146"/>
      <c r="T813" s="145"/>
      <c r="U813" s="145"/>
    </row>
    <row r="814" spans="4:21" x14ac:dyDescent="0.25">
      <c r="D814" s="123"/>
      <c r="P814" s="123"/>
      <c r="R814" s="146"/>
      <c r="S814" s="146"/>
      <c r="T814" s="145"/>
      <c r="U814" s="145"/>
    </row>
    <row r="815" spans="4:21" x14ac:dyDescent="0.25">
      <c r="D815" s="123"/>
      <c r="P815" s="123"/>
      <c r="R815" s="146"/>
      <c r="S815" s="146"/>
      <c r="T815" s="145"/>
      <c r="U815" s="145"/>
    </row>
    <row r="816" spans="4:21" x14ac:dyDescent="0.25">
      <c r="D816" s="123"/>
      <c r="P816" s="123"/>
      <c r="R816" s="146"/>
      <c r="S816" s="146"/>
      <c r="T816" s="145"/>
      <c r="U816" s="145"/>
    </row>
    <row r="817" spans="4:21" x14ac:dyDescent="0.25">
      <c r="D817" s="123"/>
      <c r="P817" s="123"/>
      <c r="R817" s="146"/>
      <c r="S817" s="146"/>
      <c r="T817" s="145"/>
      <c r="U817" s="145"/>
    </row>
    <row r="818" spans="4:21" x14ac:dyDescent="0.25">
      <c r="D818" s="123"/>
      <c r="P818" s="123"/>
      <c r="R818" s="146"/>
      <c r="S818" s="146"/>
      <c r="T818" s="145"/>
      <c r="U818" s="145"/>
    </row>
    <row r="819" spans="4:21" x14ac:dyDescent="0.25">
      <c r="D819" s="123"/>
      <c r="P819" s="123"/>
      <c r="R819" s="146"/>
      <c r="S819" s="146"/>
      <c r="T819" s="145"/>
      <c r="U819" s="145"/>
    </row>
    <row r="820" spans="4:21" x14ac:dyDescent="0.25">
      <c r="D820" s="123"/>
      <c r="P820" s="123"/>
      <c r="R820" s="146"/>
      <c r="S820" s="146"/>
      <c r="T820" s="145"/>
      <c r="U820" s="145"/>
    </row>
    <row r="821" spans="4:21" x14ac:dyDescent="0.25">
      <c r="D821" s="123"/>
      <c r="P821" s="123"/>
      <c r="R821" s="146"/>
      <c r="S821" s="146"/>
      <c r="T821" s="145"/>
      <c r="U821" s="145"/>
    </row>
    <row r="822" spans="4:21" x14ac:dyDescent="0.25">
      <c r="D822" s="123"/>
      <c r="P822" s="123"/>
      <c r="R822" s="146"/>
      <c r="S822" s="146"/>
      <c r="T822" s="145"/>
      <c r="U822" s="145"/>
    </row>
    <row r="823" spans="4:21" x14ac:dyDescent="0.25">
      <c r="D823" s="123"/>
      <c r="P823" s="123"/>
      <c r="R823" s="146"/>
      <c r="S823" s="146"/>
      <c r="T823" s="145"/>
      <c r="U823" s="145"/>
    </row>
    <row r="824" spans="4:21" x14ac:dyDescent="0.25">
      <c r="D824" s="123"/>
      <c r="P824" s="123"/>
      <c r="R824" s="146"/>
      <c r="S824" s="146"/>
      <c r="T824" s="145"/>
      <c r="U824" s="145"/>
    </row>
    <row r="825" spans="4:21" x14ac:dyDescent="0.25">
      <c r="D825" s="123"/>
      <c r="P825" s="123"/>
      <c r="R825" s="146"/>
      <c r="S825" s="146"/>
      <c r="T825" s="145"/>
      <c r="U825" s="145"/>
    </row>
    <row r="826" spans="4:21" x14ac:dyDescent="0.25">
      <c r="D826" s="123"/>
      <c r="P826" s="123"/>
      <c r="R826" s="146"/>
      <c r="S826" s="146"/>
      <c r="T826" s="145"/>
      <c r="U826" s="145"/>
    </row>
    <row r="827" spans="4:21" x14ac:dyDescent="0.25">
      <c r="D827" s="123"/>
      <c r="P827" s="123"/>
      <c r="R827" s="146"/>
      <c r="S827" s="146"/>
      <c r="T827" s="145"/>
      <c r="U827" s="145"/>
    </row>
    <row r="828" spans="4:21" x14ac:dyDescent="0.25">
      <c r="D828" s="123"/>
      <c r="P828" s="123"/>
      <c r="R828" s="146"/>
      <c r="S828" s="146"/>
      <c r="T828" s="145"/>
      <c r="U828" s="145"/>
    </row>
    <row r="829" spans="4:21" x14ac:dyDescent="0.25">
      <c r="D829" s="123"/>
      <c r="P829" s="123"/>
      <c r="R829" s="146"/>
      <c r="S829" s="146"/>
      <c r="T829" s="145"/>
      <c r="U829" s="145"/>
    </row>
    <row r="830" spans="4:21" x14ac:dyDescent="0.25">
      <c r="D830" s="123"/>
      <c r="P830" s="123"/>
      <c r="R830" s="146"/>
      <c r="S830" s="146"/>
      <c r="T830" s="145"/>
      <c r="U830" s="145"/>
    </row>
    <row r="831" spans="4:21" x14ac:dyDescent="0.25">
      <c r="D831" s="123"/>
      <c r="P831" s="123"/>
      <c r="R831" s="146"/>
      <c r="S831" s="146"/>
      <c r="T831" s="145"/>
      <c r="U831" s="145"/>
    </row>
    <row r="832" spans="4:21" x14ac:dyDescent="0.25">
      <c r="D832" s="123"/>
      <c r="P832" s="123"/>
      <c r="R832" s="146"/>
      <c r="S832" s="146"/>
      <c r="T832" s="145"/>
      <c r="U832" s="145"/>
    </row>
    <row r="833" spans="4:21" x14ac:dyDescent="0.25">
      <c r="D833" s="123"/>
      <c r="P833" s="123"/>
      <c r="R833" s="146"/>
      <c r="S833" s="146"/>
      <c r="T833" s="145"/>
      <c r="U833" s="145"/>
    </row>
    <row r="834" spans="4:21" x14ac:dyDescent="0.25">
      <c r="D834" s="123"/>
      <c r="P834" s="123"/>
      <c r="R834" s="146"/>
      <c r="S834" s="146"/>
      <c r="T834" s="145"/>
      <c r="U834" s="145"/>
    </row>
    <row r="835" spans="4:21" x14ac:dyDescent="0.25">
      <c r="D835" s="123"/>
      <c r="P835" s="123"/>
      <c r="R835" s="146"/>
      <c r="S835" s="146"/>
      <c r="T835" s="145"/>
      <c r="U835" s="145"/>
    </row>
    <row r="836" spans="4:21" x14ac:dyDescent="0.25">
      <c r="D836" s="123"/>
      <c r="P836" s="123"/>
      <c r="R836" s="146"/>
      <c r="S836" s="146"/>
      <c r="T836" s="145"/>
      <c r="U836" s="145"/>
    </row>
    <row r="837" spans="4:21" x14ac:dyDescent="0.25">
      <c r="D837" s="123"/>
      <c r="P837" s="123"/>
      <c r="R837" s="146"/>
      <c r="S837" s="146"/>
      <c r="T837" s="145"/>
      <c r="U837" s="145"/>
    </row>
    <row r="838" spans="4:21" x14ac:dyDescent="0.25">
      <c r="D838" s="123"/>
      <c r="P838" s="123"/>
      <c r="R838" s="146"/>
      <c r="S838" s="146"/>
      <c r="T838" s="145"/>
      <c r="U838" s="145"/>
    </row>
    <row r="839" spans="4:21" x14ac:dyDescent="0.25">
      <c r="D839" s="123"/>
      <c r="P839" s="123"/>
      <c r="R839" s="146"/>
      <c r="S839" s="146"/>
      <c r="T839" s="145"/>
      <c r="U839" s="145"/>
    </row>
    <row r="840" spans="4:21" x14ac:dyDescent="0.25">
      <c r="D840" s="123"/>
      <c r="P840" s="123"/>
      <c r="R840" s="146"/>
      <c r="S840" s="146"/>
      <c r="T840" s="145"/>
      <c r="U840" s="145"/>
    </row>
    <row r="841" spans="4:21" x14ac:dyDescent="0.25">
      <c r="D841" s="123"/>
      <c r="P841" s="123"/>
      <c r="R841" s="146"/>
      <c r="S841" s="146"/>
      <c r="T841" s="145"/>
      <c r="U841" s="145"/>
    </row>
    <row r="842" spans="4:21" x14ac:dyDescent="0.25">
      <c r="D842" s="123"/>
      <c r="P842" s="123"/>
      <c r="R842" s="146"/>
      <c r="S842" s="146"/>
      <c r="T842" s="145"/>
      <c r="U842" s="145"/>
    </row>
    <row r="843" spans="4:21" x14ac:dyDescent="0.25">
      <c r="D843" s="123"/>
      <c r="P843" s="123"/>
      <c r="R843" s="146"/>
      <c r="S843" s="146"/>
      <c r="T843" s="145"/>
      <c r="U843" s="145"/>
    </row>
    <row r="844" spans="4:21" x14ac:dyDescent="0.25">
      <c r="D844" s="123"/>
      <c r="P844" s="123"/>
      <c r="R844" s="146"/>
      <c r="S844" s="146"/>
      <c r="T844" s="145"/>
      <c r="U844" s="145"/>
    </row>
    <row r="845" spans="4:21" x14ac:dyDescent="0.25">
      <c r="D845" s="123"/>
      <c r="P845" s="123"/>
      <c r="R845" s="146"/>
      <c r="S845" s="146"/>
      <c r="T845" s="145"/>
      <c r="U845" s="145"/>
    </row>
    <row r="846" spans="4:21" x14ac:dyDescent="0.25">
      <c r="D846" s="123"/>
      <c r="P846" s="123"/>
      <c r="R846" s="146"/>
      <c r="S846" s="146"/>
      <c r="T846" s="145"/>
      <c r="U846" s="145"/>
    </row>
    <row r="847" spans="4:21" x14ac:dyDescent="0.25">
      <c r="D847" s="123"/>
      <c r="P847" s="123"/>
      <c r="R847" s="146"/>
      <c r="S847" s="146"/>
      <c r="T847" s="145"/>
      <c r="U847" s="145"/>
    </row>
    <row r="848" spans="4:21" x14ac:dyDescent="0.25">
      <c r="D848" s="123"/>
      <c r="P848" s="123"/>
      <c r="R848" s="146"/>
      <c r="S848" s="146"/>
      <c r="T848" s="145"/>
      <c r="U848" s="145"/>
    </row>
    <row r="849" spans="4:21" x14ac:dyDescent="0.25">
      <c r="D849" s="123"/>
      <c r="P849" s="123"/>
      <c r="R849" s="146"/>
      <c r="S849" s="146"/>
      <c r="T849" s="145"/>
      <c r="U849" s="145"/>
    </row>
    <row r="850" spans="4:21" x14ac:dyDescent="0.25">
      <c r="D850" s="123"/>
      <c r="P850" s="123"/>
      <c r="R850" s="146"/>
      <c r="S850" s="146"/>
      <c r="T850" s="145"/>
      <c r="U850" s="145"/>
    </row>
    <row r="851" spans="4:21" x14ac:dyDescent="0.25">
      <c r="D851" s="123"/>
      <c r="P851" s="123"/>
      <c r="R851" s="146"/>
      <c r="S851" s="146"/>
      <c r="T851" s="145"/>
      <c r="U851" s="145"/>
    </row>
    <row r="852" spans="4:21" x14ac:dyDescent="0.25">
      <c r="D852" s="123"/>
      <c r="P852" s="123"/>
      <c r="R852" s="146"/>
      <c r="S852" s="146"/>
      <c r="T852" s="145"/>
      <c r="U852" s="145"/>
    </row>
    <row r="853" spans="4:21" x14ac:dyDescent="0.25">
      <c r="D853" s="123"/>
      <c r="P853" s="123"/>
      <c r="R853" s="146"/>
      <c r="S853" s="146"/>
      <c r="T853" s="145"/>
      <c r="U853" s="145"/>
    </row>
    <row r="854" spans="4:21" x14ac:dyDescent="0.25">
      <c r="D854" s="123"/>
      <c r="P854" s="123"/>
      <c r="R854" s="146"/>
      <c r="S854" s="146"/>
      <c r="T854" s="145"/>
      <c r="U854" s="145"/>
    </row>
    <row r="855" spans="4:21" x14ac:dyDescent="0.25">
      <c r="D855" s="123"/>
      <c r="P855" s="123"/>
      <c r="R855" s="146"/>
      <c r="S855" s="146"/>
      <c r="T855" s="145"/>
      <c r="U855" s="145"/>
    </row>
    <row r="856" spans="4:21" x14ac:dyDescent="0.25">
      <c r="D856" s="123"/>
      <c r="P856" s="123"/>
      <c r="R856" s="146"/>
      <c r="S856" s="146"/>
      <c r="T856" s="145"/>
      <c r="U856" s="145"/>
    </row>
    <row r="857" spans="4:21" x14ac:dyDescent="0.25">
      <c r="D857" s="123"/>
      <c r="P857" s="123"/>
      <c r="R857" s="146"/>
      <c r="S857" s="146"/>
      <c r="T857" s="145"/>
      <c r="U857" s="145"/>
    </row>
    <row r="858" spans="4:21" x14ac:dyDescent="0.25">
      <c r="D858" s="123"/>
      <c r="P858" s="123"/>
      <c r="R858" s="146"/>
      <c r="S858" s="146"/>
      <c r="T858" s="145"/>
      <c r="U858" s="145"/>
    </row>
    <row r="859" spans="4:21" x14ac:dyDescent="0.25">
      <c r="D859" s="123"/>
      <c r="P859" s="123"/>
      <c r="R859" s="146"/>
      <c r="S859" s="146"/>
      <c r="T859" s="145"/>
      <c r="U859" s="145"/>
    </row>
    <row r="860" spans="4:21" x14ac:dyDescent="0.25">
      <c r="D860" s="123"/>
      <c r="P860" s="123"/>
      <c r="R860" s="146"/>
      <c r="S860" s="146"/>
      <c r="T860" s="145"/>
      <c r="U860" s="145"/>
    </row>
    <row r="861" spans="4:21" x14ac:dyDescent="0.25">
      <c r="D861" s="123"/>
      <c r="P861" s="123"/>
      <c r="R861" s="146"/>
      <c r="S861" s="146"/>
      <c r="T861" s="145"/>
      <c r="U861" s="145"/>
    </row>
    <row r="862" spans="4:21" x14ac:dyDescent="0.25">
      <c r="D862" s="123"/>
      <c r="P862" s="123"/>
      <c r="R862" s="146"/>
      <c r="S862" s="146"/>
      <c r="T862" s="145"/>
      <c r="U862" s="145"/>
    </row>
    <row r="863" spans="4:21" x14ac:dyDescent="0.25">
      <c r="D863" s="123"/>
      <c r="P863" s="123"/>
      <c r="R863" s="146"/>
      <c r="S863" s="146"/>
      <c r="T863" s="145"/>
      <c r="U863" s="145"/>
    </row>
    <row r="864" spans="4:21" x14ac:dyDescent="0.25">
      <c r="D864" s="123"/>
      <c r="P864" s="123"/>
      <c r="R864" s="146"/>
      <c r="S864" s="146"/>
      <c r="T864" s="145"/>
      <c r="U864" s="145"/>
    </row>
    <row r="865" spans="4:21" x14ac:dyDescent="0.25">
      <c r="D865" s="123"/>
      <c r="P865" s="123"/>
      <c r="R865" s="146"/>
      <c r="S865" s="146"/>
      <c r="T865" s="145"/>
      <c r="U865" s="145"/>
    </row>
    <row r="866" spans="4:21" x14ac:dyDescent="0.25">
      <c r="D866" s="123"/>
      <c r="P866" s="123"/>
      <c r="R866" s="146"/>
      <c r="S866" s="146"/>
      <c r="T866" s="145"/>
      <c r="U866" s="145"/>
    </row>
    <row r="867" spans="4:21" x14ac:dyDescent="0.25">
      <c r="D867" s="123"/>
      <c r="P867" s="123"/>
      <c r="R867" s="146"/>
      <c r="S867" s="146"/>
      <c r="T867" s="145"/>
      <c r="U867" s="145"/>
    </row>
    <row r="868" spans="4:21" x14ac:dyDescent="0.25">
      <c r="D868" s="123"/>
      <c r="P868" s="123"/>
      <c r="R868" s="146"/>
      <c r="S868" s="146"/>
      <c r="T868" s="145"/>
      <c r="U868" s="145"/>
    </row>
    <row r="869" spans="4:21" x14ac:dyDescent="0.25">
      <c r="D869" s="123"/>
      <c r="P869" s="123"/>
      <c r="R869" s="146"/>
      <c r="S869" s="146"/>
      <c r="T869" s="145"/>
      <c r="U869" s="145"/>
    </row>
    <row r="870" spans="4:21" x14ac:dyDescent="0.25">
      <c r="D870" s="123"/>
      <c r="P870" s="123"/>
      <c r="R870" s="146"/>
      <c r="S870" s="146"/>
      <c r="T870" s="145"/>
      <c r="U870" s="145"/>
    </row>
    <row r="871" spans="4:21" x14ac:dyDescent="0.25">
      <c r="D871" s="123"/>
      <c r="P871" s="123"/>
      <c r="R871" s="146"/>
      <c r="S871" s="146"/>
      <c r="T871" s="145"/>
      <c r="U871" s="145"/>
    </row>
    <row r="872" spans="4:21" x14ac:dyDescent="0.25">
      <c r="D872" s="123"/>
      <c r="P872" s="123"/>
      <c r="R872" s="146"/>
      <c r="S872" s="146"/>
      <c r="T872" s="145"/>
      <c r="U872" s="145"/>
    </row>
    <row r="873" spans="4:21" x14ac:dyDescent="0.25">
      <c r="D873" s="123"/>
      <c r="P873" s="123"/>
      <c r="R873" s="146"/>
      <c r="S873" s="146"/>
      <c r="T873" s="145"/>
      <c r="U873" s="145"/>
    </row>
    <row r="874" spans="4:21" x14ac:dyDescent="0.25">
      <c r="D874" s="123"/>
      <c r="P874" s="123"/>
      <c r="R874" s="146"/>
      <c r="S874" s="146"/>
      <c r="T874" s="145"/>
      <c r="U874" s="145"/>
    </row>
    <row r="875" spans="4:21" x14ac:dyDescent="0.25">
      <c r="D875" s="123"/>
      <c r="P875" s="123"/>
      <c r="R875" s="146"/>
      <c r="S875" s="146"/>
      <c r="T875" s="145"/>
      <c r="U875" s="145"/>
    </row>
    <row r="876" spans="4:21" x14ac:dyDescent="0.25">
      <c r="D876" s="123"/>
      <c r="P876" s="123"/>
      <c r="R876" s="146"/>
      <c r="S876" s="146"/>
      <c r="T876" s="145"/>
      <c r="U876" s="145"/>
    </row>
    <row r="877" spans="4:21" x14ac:dyDescent="0.25">
      <c r="D877" s="123"/>
      <c r="P877" s="123"/>
      <c r="R877" s="146"/>
      <c r="S877" s="146"/>
      <c r="T877" s="145"/>
      <c r="U877" s="145"/>
    </row>
    <row r="878" spans="4:21" x14ac:dyDescent="0.25">
      <c r="D878" s="123"/>
      <c r="P878" s="123"/>
      <c r="R878" s="146"/>
      <c r="S878" s="146"/>
      <c r="T878" s="145"/>
      <c r="U878" s="145"/>
    </row>
    <row r="879" spans="4:21" x14ac:dyDescent="0.25">
      <c r="D879" s="123"/>
      <c r="P879" s="123"/>
      <c r="R879" s="146"/>
      <c r="S879" s="146"/>
      <c r="T879" s="145"/>
      <c r="U879" s="145"/>
    </row>
    <row r="880" spans="4:21" x14ac:dyDescent="0.25">
      <c r="D880" s="123"/>
      <c r="P880" s="123"/>
      <c r="R880" s="146"/>
      <c r="S880" s="146"/>
      <c r="T880" s="145"/>
      <c r="U880" s="145"/>
    </row>
    <row r="881" spans="4:21" x14ac:dyDescent="0.25">
      <c r="D881" s="123"/>
      <c r="P881" s="123"/>
      <c r="R881" s="146"/>
      <c r="S881" s="146"/>
      <c r="T881" s="145"/>
      <c r="U881" s="145"/>
    </row>
    <row r="882" spans="4:21" x14ac:dyDescent="0.25">
      <c r="D882" s="123"/>
      <c r="P882" s="123"/>
      <c r="R882" s="146"/>
      <c r="S882" s="146"/>
      <c r="T882" s="145"/>
      <c r="U882" s="145"/>
    </row>
    <row r="883" spans="4:21" x14ac:dyDescent="0.25">
      <c r="D883" s="123"/>
      <c r="P883" s="123"/>
      <c r="R883" s="146"/>
      <c r="S883" s="146"/>
      <c r="T883" s="145"/>
      <c r="U883" s="145"/>
    </row>
    <row r="884" spans="4:21" x14ac:dyDescent="0.25">
      <c r="D884" s="123"/>
      <c r="P884" s="123"/>
      <c r="R884" s="146"/>
      <c r="S884" s="146"/>
      <c r="T884" s="145"/>
      <c r="U884" s="145"/>
    </row>
    <row r="885" spans="4:21" x14ac:dyDescent="0.25">
      <c r="D885" s="123"/>
      <c r="P885" s="123"/>
      <c r="R885" s="146"/>
      <c r="S885" s="146"/>
      <c r="T885" s="145"/>
      <c r="U885" s="145"/>
    </row>
    <row r="886" spans="4:21" x14ac:dyDescent="0.25">
      <c r="D886" s="123"/>
      <c r="P886" s="123"/>
      <c r="R886" s="146"/>
      <c r="S886" s="146"/>
      <c r="T886" s="145"/>
      <c r="U886" s="145"/>
    </row>
    <row r="887" spans="4:21" x14ac:dyDescent="0.25">
      <c r="D887" s="123"/>
      <c r="P887" s="123"/>
      <c r="R887" s="146"/>
      <c r="S887" s="146"/>
      <c r="T887" s="145"/>
      <c r="U887" s="145"/>
    </row>
    <row r="888" spans="4:21" x14ac:dyDescent="0.25">
      <c r="D888" s="123"/>
      <c r="P888" s="123"/>
      <c r="R888" s="146"/>
      <c r="S888" s="146"/>
      <c r="T888" s="145"/>
      <c r="U888" s="145"/>
    </row>
    <row r="889" spans="4:21" x14ac:dyDescent="0.25">
      <c r="D889" s="123"/>
      <c r="P889" s="123"/>
      <c r="R889" s="146"/>
      <c r="S889" s="146"/>
      <c r="T889" s="145"/>
      <c r="U889" s="145"/>
    </row>
    <row r="890" spans="4:21" x14ac:dyDescent="0.25">
      <c r="D890" s="123"/>
      <c r="P890" s="123"/>
      <c r="R890" s="146"/>
      <c r="S890" s="146"/>
      <c r="T890" s="145"/>
      <c r="U890" s="145"/>
    </row>
    <row r="891" spans="4:21" x14ac:dyDescent="0.25">
      <c r="D891" s="123"/>
      <c r="P891" s="123"/>
      <c r="R891" s="146"/>
      <c r="S891" s="146"/>
      <c r="T891" s="145"/>
      <c r="U891" s="145"/>
    </row>
    <row r="892" spans="4:21" x14ac:dyDescent="0.25">
      <c r="D892" s="123"/>
      <c r="P892" s="123"/>
      <c r="R892" s="146"/>
      <c r="S892" s="146"/>
      <c r="T892" s="145"/>
      <c r="U892" s="145"/>
    </row>
    <row r="893" spans="4:21" x14ac:dyDescent="0.25">
      <c r="D893" s="123"/>
      <c r="P893" s="123"/>
      <c r="R893" s="146"/>
      <c r="S893" s="146"/>
      <c r="T893" s="145"/>
      <c r="U893" s="145"/>
    </row>
    <row r="894" spans="4:21" x14ac:dyDescent="0.25">
      <c r="D894" s="123"/>
      <c r="P894" s="123"/>
      <c r="R894" s="146"/>
      <c r="S894" s="146"/>
      <c r="T894" s="145"/>
      <c r="U894" s="145"/>
    </row>
    <row r="895" spans="4:21" x14ac:dyDescent="0.25">
      <c r="D895" s="123"/>
      <c r="P895" s="123"/>
      <c r="R895" s="146"/>
      <c r="S895" s="146"/>
      <c r="T895" s="145"/>
      <c r="U895" s="145"/>
    </row>
    <row r="896" spans="4:21" x14ac:dyDescent="0.25">
      <c r="D896" s="123"/>
      <c r="P896" s="123"/>
      <c r="R896" s="146"/>
      <c r="S896" s="146"/>
      <c r="T896" s="145"/>
      <c r="U896" s="145"/>
    </row>
    <row r="897" spans="4:21" x14ac:dyDescent="0.25">
      <c r="D897" s="123"/>
      <c r="P897" s="123"/>
      <c r="R897" s="146"/>
      <c r="S897" s="146"/>
      <c r="T897" s="145"/>
      <c r="U897" s="145"/>
    </row>
    <row r="898" spans="4:21" x14ac:dyDescent="0.25">
      <c r="D898" s="123"/>
      <c r="P898" s="123"/>
      <c r="R898" s="146"/>
      <c r="S898" s="146"/>
      <c r="T898" s="145"/>
      <c r="U898" s="145"/>
    </row>
    <row r="899" spans="4:21" x14ac:dyDescent="0.25">
      <c r="D899" s="123"/>
      <c r="P899" s="123"/>
      <c r="R899" s="146"/>
      <c r="S899" s="146"/>
      <c r="T899" s="145"/>
      <c r="U899" s="145"/>
    </row>
    <row r="900" spans="4:21" x14ac:dyDescent="0.25">
      <c r="D900" s="123"/>
      <c r="P900" s="123"/>
      <c r="R900" s="146"/>
      <c r="S900" s="146"/>
      <c r="T900" s="145"/>
      <c r="U900" s="145"/>
    </row>
    <row r="901" spans="4:21" x14ac:dyDescent="0.25">
      <c r="D901" s="123"/>
      <c r="P901" s="123"/>
      <c r="R901" s="146"/>
      <c r="S901" s="146"/>
      <c r="T901" s="145"/>
      <c r="U901" s="145"/>
    </row>
    <row r="902" spans="4:21" x14ac:dyDescent="0.25">
      <c r="D902" s="123"/>
      <c r="P902" s="123"/>
      <c r="R902" s="146"/>
      <c r="S902" s="146"/>
      <c r="T902" s="145"/>
      <c r="U902" s="145"/>
    </row>
    <row r="903" spans="4:21" x14ac:dyDescent="0.25">
      <c r="D903" s="123"/>
      <c r="P903" s="123"/>
      <c r="R903" s="146"/>
      <c r="S903" s="146"/>
      <c r="T903" s="145"/>
      <c r="U903" s="145"/>
    </row>
    <row r="904" spans="4:21" x14ac:dyDescent="0.25">
      <c r="D904" s="123"/>
      <c r="P904" s="123"/>
      <c r="R904" s="146"/>
      <c r="S904" s="146"/>
      <c r="T904" s="145"/>
      <c r="U904" s="145"/>
    </row>
    <row r="905" spans="4:21" x14ac:dyDescent="0.25">
      <c r="D905" s="123"/>
      <c r="P905" s="123"/>
      <c r="R905" s="146"/>
      <c r="S905" s="146"/>
      <c r="T905" s="145"/>
      <c r="U905" s="145"/>
    </row>
    <row r="906" spans="4:21" x14ac:dyDescent="0.25">
      <c r="D906" s="123"/>
      <c r="P906" s="123"/>
      <c r="R906" s="146"/>
      <c r="S906" s="146"/>
      <c r="T906" s="145"/>
      <c r="U906" s="145"/>
    </row>
    <row r="907" spans="4:21" x14ac:dyDescent="0.25">
      <c r="D907" s="123"/>
      <c r="P907" s="123"/>
      <c r="R907" s="146"/>
      <c r="S907" s="146"/>
      <c r="T907" s="145"/>
      <c r="U907" s="145"/>
    </row>
    <row r="908" spans="4:21" x14ac:dyDescent="0.25">
      <c r="D908" s="123"/>
      <c r="P908" s="123"/>
      <c r="R908" s="146"/>
      <c r="S908" s="146"/>
      <c r="T908" s="145"/>
      <c r="U908" s="145"/>
    </row>
    <row r="909" spans="4:21" x14ac:dyDescent="0.25">
      <c r="D909" s="123"/>
      <c r="P909" s="123"/>
      <c r="R909" s="146"/>
      <c r="S909" s="146"/>
      <c r="T909" s="145"/>
      <c r="U909" s="145"/>
    </row>
    <row r="910" spans="4:21" x14ac:dyDescent="0.25">
      <c r="D910" s="123"/>
      <c r="P910" s="123"/>
      <c r="R910" s="146"/>
      <c r="S910" s="146"/>
      <c r="T910" s="145"/>
      <c r="U910" s="145"/>
    </row>
    <row r="911" spans="4:21" x14ac:dyDescent="0.25">
      <c r="D911" s="123"/>
      <c r="P911" s="123"/>
      <c r="R911" s="146"/>
      <c r="S911" s="146"/>
      <c r="T911" s="145"/>
      <c r="U911" s="145"/>
    </row>
    <row r="912" spans="4:21" x14ac:dyDescent="0.25">
      <c r="D912" s="123"/>
      <c r="P912" s="123"/>
      <c r="R912" s="146"/>
      <c r="S912" s="146"/>
      <c r="T912" s="145"/>
      <c r="U912" s="145"/>
    </row>
    <row r="913" spans="4:21" x14ac:dyDescent="0.25">
      <c r="D913" s="123"/>
      <c r="P913" s="123"/>
      <c r="R913" s="146"/>
      <c r="S913" s="146"/>
      <c r="T913" s="145"/>
      <c r="U913" s="145"/>
    </row>
    <row r="914" spans="4:21" x14ac:dyDescent="0.25">
      <c r="D914" s="123"/>
      <c r="P914" s="123"/>
      <c r="R914" s="146"/>
      <c r="S914" s="146"/>
      <c r="T914" s="145"/>
      <c r="U914" s="145"/>
    </row>
    <row r="915" spans="4:21" x14ac:dyDescent="0.25">
      <c r="D915" s="123"/>
      <c r="P915" s="123"/>
      <c r="R915" s="146"/>
      <c r="S915" s="146"/>
      <c r="T915" s="145"/>
      <c r="U915" s="145"/>
    </row>
    <row r="916" spans="4:21" x14ac:dyDescent="0.25">
      <c r="D916" s="123"/>
      <c r="P916" s="123"/>
      <c r="R916" s="146"/>
      <c r="S916" s="146"/>
      <c r="T916" s="145"/>
      <c r="U916" s="145"/>
    </row>
    <row r="917" spans="4:21" x14ac:dyDescent="0.25">
      <c r="D917" s="123"/>
      <c r="P917" s="123"/>
      <c r="R917" s="146"/>
      <c r="S917" s="146"/>
      <c r="T917" s="145"/>
      <c r="U917" s="145"/>
    </row>
    <row r="918" spans="4:21" x14ac:dyDescent="0.25">
      <c r="D918" s="123"/>
      <c r="P918" s="123"/>
      <c r="R918" s="146"/>
      <c r="S918" s="146"/>
      <c r="T918" s="145"/>
      <c r="U918" s="145"/>
    </row>
    <row r="919" spans="4:21" x14ac:dyDescent="0.25">
      <c r="D919" s="123"/>
      <c r="P919" s="123"/>
      <c r="R919" s="146"/>
      <c r="S919" s="146"/>
      <c r="T919" s="145"/>
      <c r="U919" s="145"/>
    </row>
    <row r="920" spans="4:21" x14ac:dyDescent="0.25">
      <c r="D920" s="123"/>
      <c r="P920" s="123"/>
      <c r="R920" s="146"/>
      <c r="S920" s="146"/>
      <c r="T920" s="145"/>
      <c r="U920" s="145"/>
    </row>
    <row r="921" spans="4:21" x14ac:dyDescent="0.25">
      <c r="D921" s="123"/>
      <c r="P921" s="123"/>
      <c r="R921" s="146"/>
      <c r="S921" s="146"/>
      <c r="T921" s="145"/>
      <c r="U921" s="145"/>
    </row>
    <row r="922" spans="4:21" x14ac:dyDescent="0.25">
      <c r="D922" s="123"/>
      <c r="P922" s="123"/>
      <c r="R922" s="146"/>
      <c r="S922" s="146"/>
      <c r="T922" s="145"/>
      <c r="U922" s="145"/>
    </row>
    <row r="923" spans="4:21" x14ac:dyDescent="0.25">
      <c r="D923" s="123"/>
      <c r="P923" s="123"/>
      <c r="R923" s="146"/>
      <c r="S923" s="146"/>
      <c r="T923" s="145"/>
      <c r="U923" s="145"/>
    </row>
    <row r="924" spans="4:21" x14ac:dyDescent="0.25">
      <c r="D924" s="123"/>
      <c r="P924" s="123"/>
      <c r="R924" s="146"/>
      <c r="S924" s="146"/>
      <c r="T924" s="145"/>
      <c r="U924" s="145"/>
    </row>
    <row r="925" spans="4:21" x14ac:dyDescent="0.25">
      <c r="D925" s="123"/>
      <c r="P925" s="123"/>
      <c r="R925" s="146"/>
      <c r="S925" s="146"/>
      <c r="T925" s="145"/>
      <c r="U925" s="145"/>
    </row>
    <row r="926" spans="4:21" x14ac:dyDescent="0.25">
      <c r="D926" s="123"/>
      <c r="P926" s="123"/>
      <c r="R926" s="146"/>
      <c r="S926" s="146"/>
      <c r="T926" s="145"/>
      <c r="U926" s="145"/>
    </row>
    <row r="927" spans="4:21" x14ac:dyDescent="0.25">
      <c r="D927" s="123"/>
      <c r="P927" s="123"/>
      <c r="R927" s="146"/>
      <c r="S927" s="146"/>
      <c r="T927" s="145"/>
      <c r="U927" s="145"/>
    </row>
    <row r="928" spans="4:21" x14ac:dyDescent="0.25">
      <c r="D928" s="123"/>
      <c r="P928" s="123"/>
      <c r="R928" s="146"/>
      <c r="S928" s="146"/>
      <c r="T928" s="145"/>
      <c r="U928" s="145"/>
    </row>
    <row r="929" spans="4:21" x14ac:dyDescent="0.25">
      <c r="D929" s="123"/>
      <c r="P929" s="123"/>
      <c r="R929" s="146"/>
      <c r="S929" s="146"/>
      <c r="T929" s="145"/>
      <c r="U929" s="145"/>
    </row>
    <row r="930" spans="4:21" x14ac:dyDescent="0.25">
      <c r="D930" s="123"/>
      <c r="P930" s="123"/>
      <c r="R930" s="146"/>
      <c r="S930" s="146"/>
      <c r="T930" s="145"/>
      <c r="U930" s="145"/>
    </row>
    <row r="931" spans="4:21" x14ac:dyDescent="0.25">
      <c r="D931" s="123"/>
      <c r="P931" s="123"/>
      <c r="R931" s="146"/>
      <c r="S931" s="146"/>
      <c r="T931" s="145"/>
      <c r="U931" s="145"/>
    </row>
    <row r="932" spans="4:21" x14ac:dyDescent="0.25">
      <c r="D932" s="123"/>
      <c r="P932" s="123"/>
      <c r="R932" s="146"/>
      <c r="S932" s="146"/>
      <c r="T932" s="145"/>
      <c r="U932" s="145"/>
    </row>
    <row r="933" spans="4:21" x14ac:dyDescent="0.25">
      <c r="D933" s="123"/>
      <c r="P933" s="123"/>
      <c r="R933" s="146"/>
      <c r="S933" s="146"/>
      <c r="T933" s="145"/>
      <c r="U933" s="145"/>
    </row>
    <row r="934" spans="4:21" x14ac:dyDescent="0.25">
      <c r="D934" s="123"/>
      <c r="P934" s="123"/>
      <c r="R934" s="146"/>
      <c r="S934" s="146"/>
      <c r="T934" s="145"/>
      <c r="U934" s="145"/>
    </row>
    <row r="935" spans="4:21" x14ac:dyDescent="0.25">
      <c r="D935" s="123"/>
      <c r="P935" s="123"/>
      <c r="R935" s="146"/>
      <c r="S935" s="146"/>
      <c r="T935" s="145"/>
      <c r="U935" s="145"/>
    </row>
    <row r="936" spans="4:21" x14ac:dyDescent="0.25">
      <c r="D936" s="123"/>
      <c r="P936" s="123"/>
      <c r="R936" s="146"/>
      <c r="S936" s="146"/>
      <c r="T936" s="145"/>
      <c r="U936" s="145"/>
    </row>
    <row r="937" spans="4:21" x14ac:dyDescent="0.25">
      <c r="D937" s="123"/>
      <c r="P937" s="123"/>
      <c r="R937" s="146"/>
      <c r="S937" s="146"/>
      <c r="T937" s="145"/>
      <c r="U937" s="145"/>
    </row>
    <row r="938" spans="4:21" x14ac:dyDescent="0.25">
      <c r="D938" s="123"/>
      <c r="P938" s="123"/>
      <c r="R938" s="146"/>
      <c r="S938" s="146"/>
      <c r="T938" s="145"/>
      <c r="U938" s="145"/>
    </row>
    <row r="939" spans="4:21" x14ac:dyDescent="0.25">
      <c r="D939" s="123"/>
      <c r="P939" s="123"/>
      <c r="R939" s="146"/>
      <c r="S939" s="146"/>
      <c r="T939" s="145"/>
      <c r="U939" s="145"/>
    </row>
    <row r="940" spans="4:21" x14ac:dyDescent="0.25">
      <c r="D940" s="123"/>
      <c r="P940" s="123"/>
      <c r="R940" s="146"/>
      <c r="S940" s="146"/>
      <c r="T940" s="145"/>
      <c r="U940" s="145"/>
    </row>
    <row r="941" spans="4:21" x14ac:dyDescent="0.25">
      <c r="D941" s="123"/>
      <c r="P941" s="123"/>
      <c r="R941" s="146"/>
      <c r="S941" s="146"/>
      <c r="T941" s="145"/>
      <c r="U941" s="145"/>
    </row>
    <row r="942" spans="4:21" x14ac:dyDescent="0.25">
      <c r="D942" s="123"/>
      <c r="P942" s="123"/>
      <c r="R942" s="146"/>
      <c r="S942" s="146"/>
      <c r="T942" s="145"/>
      <c r="U942" s="145"/>
    </row>
    <row r="943" spans="4:21" x14ac:dyDescent="0.25">
      <c r="D943" s="123"/>
      <c r="P943" s="123"/>
      <c r="R943" s="146"/>
      <c r="S943" s="146"/>
      <c r="T943" s="145"/>
      <c r="U943" s="145"/>
    </row>
    <row r="944" spans="4:21" x14ac:dyDescent="0.25">
      <c r="D944" s="123"/>
      <c r="P944" s="123"/>
      <c r="R944" s="146"/>
      <c r="S944" s="146"/>
      <c r="T944" s="145"/>
      <c r="U944" s="145"/>
    </row>
    <row r="945" spans="4:21" x14ac:dyDescent="0.25">
      <c r="D945" s="123"/>
      <c r="P945" s="123"/>
      <c r="R945" s="146"/>
      <c r="S945" s="146"/>
      <c r="T945" s="145"/>
      <c r="U945" s="145"/>
    </row>
    <row r="946" spans="4:21" x14ac:dyDescent="0.25">
      <c r="D946" s="123"/>
      <c r="P946" s="123"/>
      <c r="R946" s="146"/>
      <c r="S946" s="146"/>
      <c r="T946" s="145"/>
      <c r="U946" s="145"/>
    </row>
    <row r="947" spans="4:21" x14ac:dyDescent="0.25">
      <c r="D947" s="123"/>
      <c r="P947" s="123"/>
      <c r="R947" s="146"/>
      <c r="S947" s="146"/>
      <c r="T947" s="145"/>
      <c r="U947" s="145"/>
    </row>
    <row r="948" spans="4:21" x14ac:dyDescent="0.25">
      <c r="D948" s="123"/>
      <c r="P948" s="123"/>
      <c r="R948" s="146"/>
      <c r="S948" s="146"/>
      <c r="T948" s="145"/>
      <c r="U948" s="145"/>
    </row>
    <row r="949" spans="4:21" x14ac:dyDescent="0.25">
      <c r="D949" s="123"/>
      <c r="P949" s="123"/>
      <c r="R949" s="146"/>
      <c r="S949" s="146"/>
      <c r="T949" s="145"/>
      <c r="U949" s="145"/>
    </row>
    <row r="950" spans="4:21" x14ac:dyDescent="0.25">
      <c r="D950" s="123"/>
      <c r="P950" s="123"/>
      <c r="R950" s="146"/>
      <c r="S950" s="146"/>
      <c r="T950" s="145"/>
      <c r="U950" s="145"/>
    </row>
    <row r="951" spans="4:21" x14ac:dyDescent="0.25">
      <c r="D951" s="123"/>
      <c r="P951" s="123"/>
      <c r="R951" s="146"/>
      <c r="S951" s="146"/>
      <c r="T951" s="145"/>
      <c r="U951" s="145"/>
    </row>
    <row r="952" spans="4:21" x14ac:dyDescent="0.25">
      <c r="D952" s="123"/>
      <c r="P952" s="123"/>
      <c r="R952" s="146"/>
      <c r="S952" s="146"/>
      <c r="T952" s="145"/>
      <c r="U952" s="145"/>
    </row>
    <row r="953" spans="4:21" x14ac:dyDescent="0.25">
      <c r="D953" s="123"/>
      <c r="P953" s="123"/>
      <c r="R953" s="146"/>
      <c r="S953" s="146"/>
      <c r="T953" s="145"/>
      <c r="U953" s="145"/>
    </row>
    <row r="954" spans="4:21" x14ac:dyDescent="0.25">
      <c r="D954" s="123"/>
      <c r="P954" s="123"/>
      <c r="R954" s="146"/>
      <c r="S954" s="146"/>
      <c r="T954" s="145"/>
      <c r="U954" s="145"/>
    </row>
    <row r="955" spans="4:21" x14ac:dyDescent="0.25">
      <c r="D955" s="123"/>
      <c r="P955" s="123"/>
      <c r="R955" s="146"/>
      <c r="S955" s="146"/>
      <c r="T955" s="145"/>
      <c r="U955" s="145"/>
    </row>
    <row r="956" spans="4:21" x14ac:dyDescent="0.25">
      <c r="D956" s="123"/>
      <c r="P956" s="123"/>
      <c r="R956" s="146"/>
      <c r="S956" s="146"/>
      <c r="T956" s="145"/>
      <c r="U956" s="145"/>
    </row>
    <row r="957" spans="4:21" x14ac:dyDescent="0.25">
      <c r="D957" s="123"/>
      <c r="P957" s="123"/>
      <c r="R957" s="146"/>
      <c r="S957" s="146"/>
      <c r="T957" s="145"/>
      <c r="U957" s="145"/>
    </row>
    <row r="958" spans="4:21" x14ac:dyDescent="0.25">
      <c r="D958" s="123"/>
      <c r="P958" s="123"/>
      <c r="R958" s="146"/>
      <c r="S958" s="146"/>
      <c r="T958" s="145"/>
      <c r="U958" s="145"/>
    </row>
    <row r="959" spans="4:21" x14ac:dyDescent="0.25">
      <c r="D959" s="123"/>
      <c r="P959" s="123"/>
      <c r="R959" s="146"/>
      <c r="S959" s="146"/>
      <c r="T959" s="145"/>
      <c r="U959" s="145"/>
    </row>
    <row r="960" spans="4:21" x14ac:dyDescent="0.25">
      <c r="D960" s="123"/>
      <c r="P960" s="123"/>
      <c r="R960" s="146"/>
      <c r="S960" s="146"/>
      <c r="T960" s="145"/>
      <c r="U960" s="145"/>
    </row>
    <row r="961" spans="4:21" x14ac:dyDescent="0.25">
      <c r="D961" s="123"/>
      <c r="P961" s="123"/>
      <c r="R961" s="146"/>
      <c r="S961" s="146"/>
      <c r="T961" s="145"/>
      <c r="U961" s="145"/>
    </row>
    <row r="962" spans="4:21" x14ac:dyDescent="0.25">
      <c r="D962" s="123"/>
      <c r="P962" s="123"/>
      <c r="R962" s="146"/>
      <c r="S962" s="146"/>
      <c r="T962" s="145"/>
      <c r="U962" s="145"/>
    </row>
    <row r="963" spans="4:21" x14ac:dyDescent="0.25">
      <c r="D963" s="123"/>
      <c r="P963" s="123"/>
      <c r="R963" s="146"/>
      <c r="S963" s="146"/>
      <c r="T963" s="145"/>
      <c r="U963" s="145"/>
    </row>
    <row r="964" spans="4:21" x14ac:dyDescent="0.25">
      <c r="D964" s="123"/>
      <c r="P964" s="123"/>
      <c r="R964" s="146"/>
      <c r="S964" s="146"/>
      <c r="T964" s="145"/>
      <c r="U964" s="145"/>
    </row>
    <row r="965" spans="4:21" x14ac:dyDescent="0.25">
      <c r="D965" s="123"/>
      <c r="P965" s="123"/>
      <c r="R965" s="146"/>
      <c r="S965" s="146"/>
      <c r="T965" s="145"/>
      <c r="U965" s="145"/>
    </row>
    <row r="966" spans="4:21" x14ac:dyDescent="0.25">
      <c r="D966" s="123"/>
      <c r="P966" s="123"/>
      <c r="R966" s="146"/>
      <c r="S966" s="146"/>
      <c r="T966" s="145"/>
      <c r="U966" s="145"/>
    </row>
    <row r="967" spans="4:21" x14ac:dyDescent="0.25">
      <c r="D967" s="123"/>
      <c r="P967" s="123"/>
      <c r="R967" s="146"/>
      <c r="S967" s="146"/>
      <c r="T967" s="145"/>
      <c r="U967" s="145"/>
    </row>
    <row r="968" spans="4:21" x14ac:dyDescent="0.25">
      <c r="D968" s="123"/>
      <c r="P968" s="123"/>
      <c r="R968" s="146"/>
      <c r="S968" s="146"/>
      <c r="T968" s="145"/>
      <c r="U968" s="145"/>
    </row>
    <row r="969" spans="4:21" x14ac:dyDescent="0.25">
      <c r="D969" s="123"/>
      <c r="P969" s="123"/>
      <c r="R969" s="146"/>
      <c r="S969" s="146"/>
      <c r="T969" s="145"/>
      <c r="U969" s="145"/>
    </row>
    <row r="970" spans="4:21" x14ac:dyDescent="0.25">
      <c r="D970" s="123"/>
      <c r="P970" s="123"/>
      <c r="R970" s="146"/>
      <c r="S970" s="146"/>
      <c r="T970" s="145"/>
      <c r="U970" s="145"/>
    </row>
    <row r="971" spans="4:21" x14ac:dyDescent="0.25">
      <c r="D971" s="123"/>
      <c r="P971" s="123"/>
      <c r="R971" s="146"/>
      <c r="S971" s="146"/>
      <c r="T971" s="145"/>
      <c r="U971" s="145"/>
    </row>
    <row r="972" spans="4:21" x14ac:dyDescent="0.25">
      <c r="D972" s="123"/>
      <c r="P972" s="123"/>
      <c r="R972" s="146"/>
      <c r="S972" s="146"/>
      <c r="T972" s="145"/>
      <c r="U972" s="145"/>
    </row>
    <row r="973" spans="4:21" x14ac:dyDescent="0.25">
      <c r="D973" s="123"/>
      <c r="P973" s="123"/>
      <c r="R973" s="146"/>
      <c r="S973" s="146"/>
      <c r="T973" s="145"/>
      <c r="U973" s="145"/>
    </row>
    <row r="974" spans="4:21" x14ac:dyDescent="0.25">
      <c r="D974" s="123"/>
      <c r="P974" s="123"/>
      <c r="R974" s="146"/>
      <c r="S974" s="146"/>
      <c r="T974" s="145"/>
      <c r="U974" s="145"/>
    </row>
    <row r="975" spans="4:21" x14ac:dyDescent="0.25">
      <c r="D975" s="123"/>
      <c r="P975" s="123"/>
      <c r="R975" s="146"/>
      <c r="S975" s="146"/>
      <c r="T975" s="145"/>
      <c r="U975" s="145"/>
    </row>
    <row r="976" spans="4:21" x14ac:dyDescent="0.25">
      <c r="D976" s="123"/>
      <c r="P976" s="123"/>
      <c r="R976" s="146"/>
      <c r="S976" s="146"/>
      <c r="T976" s="145"/>
      <c r="U976" s="145"/>
    </row>
    <row r="977" spans="4:21" x14ac:dyDescent="0.25">
      <c r="D977" s="123"/>
      <c r="P977" s="123"/>
      <c r="R977" s="146"/>
      <c r="S977" s="146"/>
      <c r="T977" s="145"/>
      <c r="U977" s="145"/>
    </row>
    <row r="978" spans="4:21" x14ac:dyDescent="0.25">
      <c r="D978" s="123"/>
      <c r="P978" s="123"/>
      <c r="R978" s="146"/>
      <c r="S978" s="146"/>
      <c r="T978" s="145"/>
      <c r="U978" s="145"/>
    </row>
    <row r="979" spans="4:21" x14ac:dyDescent="0.25">
      <c r="D979" s="123"/>
      <c r="P979" s="123"/>
      <c r="R979" s="146"/>
      <c r="S979" s="146"/>
      <c r="T979" s="145"/>
      <c r="U979" s="145"/>
    </row>
    <row r="980" spans="4:21" x14ac:dyDescent="0.25">
      <c r="D980" s="123"/>
      <c r="P980" s="123"/>
      <c r="R980" s="146"/>
      <c r="S980" s="146"/>
      <c r="T980" s="145"/>
      <c r="U980" s="145"/>
    </row>
    <row r="981" spans="4:21" x14ac:dyDescent="0.25">
      <c r="D981" s="123"/>
      <c r="P981" s="123"/>
      <c r="R981" s="146"/>
      <c r="S981" s="146"/>
      <c r="T981" s="145"/>
      <c r="U981" s="145"/>
    </row>
    <row r="982" spans="4:21" x14ac:dyDescent="0.25">
      <c r="D982" s="123"/>
      <c r="P982" s="123"/>
      <c r="R982" s="146"/>
      <c r="S982" s="146"/>
      <c r="T982" s="145"/>
      <c r="U982" s="145"/>
    </row>
    <row r="983" spans="4:21" x14ac:dyDescent="0.25">
      <c r="D983" s="123"/>
      <c r="P983" s="123"/>
      <c r="R983" s="146"/>
      <c r="S983" s="146"/>
      <c r="T983" s="145"/>
      <c r="U983" s="145"/>
    </row>
    <row r="984" spans="4:21" x14ac:dyDescent="0.25">
      <c r="D984" s="123"/>
      <c r="P984" s="123"/>
      <c r="R984" s="146"/>
      <c r="S984" s="146"/>
      <c r="T984" s="145"/>
      <c r="U984" s="145"/>
    </row>
    <row r="985" spans="4:21" x14ac:dyDescent="0.25">
      <c r="D985" s="123"/>
      <c r="P985" s="123"/>
      <c r="R985" s="146"/>
      <c r="S985" s="146"/>
      <c r="T985" s="145"/>
      <c r="U985" s="145"/>
    </row>
    <row r="986" spans="4:21" x14ac:dyDescent="0.25">
      <c r="D986" s="123"/>
      <c r="P986" s="123"/>
      <c r="R986" s="146"/>
      <c r="S986" s="146"/>
      <c r="T986" s="145"/>
      <c r="U986" s="145"/>
    </row>
    <row r="987" spans="4:21" x14ac:dyDescent="0.25">
      <c r="D987" s="123"/>
      <c r="P987" s="123"/>
      <c r="R987" s="146"/>
      <c r="S987" s="146"/>
      <c r="T987" s="145"/>
      <c r="U987" s="145"/>
    </row>
    <row r="988" spans="4:21" x14ac:dyDescent="0.25">
      <c r="D988" s="123"/>
      <c r="P988" s="123"/>
      <c r="R988" s="146"/>
      <c r="S988" s="146"/>
      <c r="T988" s="145"/>
      <c r="U988" s="145"/>
    </row>
    <row r="989" spans="4:21" x14ac:dyDescent="0.25">
      <c r="D989" s="123"/>
      <c r="P989" s="123"/>
      <c r="R989" s="146"/>
      <c r="S989" s="146"/>
      <c r="T989" s="145"/>
      <c r="U989" s="145"/>
    </row>
    <row r="990" spans="4:21" x14ac:dyDescent="0.25">
      <c r="D990" s="123"/>
      <c r="P990" s="123"/>
      <c r="R990" s="146"/>
      <c r="S990" s="146"/>
      <c r="T990" s="145"/>
      <c r="U990" s="145"/>
    </row>
    <row r="991" spans="4:21" x14ac:dyDescent="0.25">
      <c r="D991" s="123"/>
      <c r="P991" s="123"/>
      <c r="R991" s="146"/>
      <c r="S991" s="146"/>
      <c r="T991" s="145"/>
      <c r="U991" s="145"/>
    </row>
    <row r="992" spans="4:21" x14ac:dyDescent="0.25">
      <c r="D992" s="123"/>
      <c r="P992" s="123"/>
      <c r="R992" s="146"/>
      <c r="S992" s="146"/>
      <c r="T992" s="145"/>
      <c r="U992" s="145"/>
    </row>
    <row r="993" spans="4:21" x14ac:dyDescent="0.25">
      <c r="D993" s="123"/>
      <c r="P993" s="123"/>
      <c r="R993" s="146"/>
      <c r="S993" s="146"/>
      <c r="T993" s="145"/>
      <c r="U993" s="145"/>
    </row>
    <row r="994" spans="4:21" x14ac:dyDescent="0.25">
      <c r="D994" s="123"/>
      <c r="P994" s="123"/>
      <c r="R994" s="146"/>
      <c r="S994" s="146"/>
      <c r="T994" s="145"/>
      <c r="U994" s="145"/>
    </row>
    <row r="995" spans="4:21" x14ac:dyDescent="0.25">
      <c r="D995" s="123"/>
      <c r="P995" s="123"/>
      <c r="R995" s="146"/>
      <c r="S995" s="146"/>
      <c r="T995" s="145"/>
      <c r="U995" s="145"/>
    </row>
    <row r="996" spans="4:21" x14ac:dyDescent="0.25">
      <c r="D996" s="123"/>
      <c r="P996" s="123"/>
      <c r="R996" s="146"/>
      <c r="S996" s="146"/>
      <c r="T996" s="145"/>
      <c r="U996" s="145"/>
    </row>
    <row r="997" spans="4:21" x14ac:dyDescent="0.25">
      <c r="D997" s="123"/>
      <c r="P997" s="123"/>
      <c r="R997" s="146"/>
      <c r="S997" s="146"/>
      <c r="T997" s="145"/>
      <c r="U997" s="145"/>
    </row>
    <row r="998" spans="4:21" x14ac:dyDescent="0.25">
      <c r="D998" s="123"/>
      <c r="P998" s="123"/>
      <c r="R998" s="146"/>
      <c r="S998" s="146"/>
      <c r="T998" s="145"/>
      <c r="U998" s="145"/>
    </row>
    <row r="999" spans="4:21" x14ac:dyDescent="0.25">
      <c r="D999" s="123"/>
      <c r="P999" s="123"/>
      <c r="R999" s="146"/>
      <c r="S999" s="146"/>
      <c r="T999" s="145"/>
      <c r="U999" s="145"/>
    </row>
    <row r="1000" spans="4:21" x14ac:dyDescent="0.25">
      <c r="D1000" s="123"/>
      <c r="P1000" s="123"/>
      <c r="R1000" s="146"/>
      <c r="S1000" s="146"/>
      <c r="T1000" s="145"/>
      <c r="U1000" s="145"/>
    </row>
    <row r="1001" spans="4:21" x14ac:dyDescent="0.25">
      <c r="D1001" s="123"/>
      <c r="P1001" s="123"/>
      <c r="R1001" s="146"/>
      <c r="S1001" s="146"/>
      <c r="T1001" s="145"/>
      <c r="U1001" s="145"/>
    </row>
    <row r="1002" spans="4:21" x14ac:dyDescent="0.25">
      <c r="D1002" s="123"/>
      <c r="P1002" s="123"/>
      <c r="R1002" s="146"/>
      <c r="S1002" s="146"/>
      <c r="T1002" s="145"/>
      <c r="U1002" s="145"/>
    </row>
    <row r="1003" spans="4:21" x14ac:dyDescent="0.25">
      <c r="D1003" s="123"/>
      <c r="P1003" s="123"/>
      <c r="R1003" s="146"/>
      <c r="S1003" s="146"/>
      <c r="T1003" s="145"/>
      <c r="U1003" s="145"/>
    </row>
    <row r="1004" spans="4:21" x14ac:dyDescent="0.25">
      <c r="D1004" s="123"/>
      <c r="P1004" s="123"/>
      <c r="R1004" s="146"/>
      <c r="S1004" s="146"/>
      <c r="T1004" s="145"/>
      <c r="U1004" s="145"/>
    </row>
    <row r="1005" spans="4:21" x14ac:dyDescent="0.25">
      <c r="D1005" s="123"/>
      <c r="P1005" s="123"/>
      <c r="R1005" s="146"/>
      <c r="S1005" s="146"/>
      <c r="T1005" s="145"/>
      <c r="U1005" s="145"/>
    </row>
  </sheetData>
  <mergeCells count="80">
    <mergeCell ref="AG12:AG14"/>
    <mergeCell ref="AF12:AF14"/>
    <mergeCell ref="AC12:AC14"/>
    <mergeCell ref="Z196:Z198"/>
    <mergeCell ref="Z199:Z201"/>
    <mergeCell ref="Z202:Z204"/>
    <mergeCell ref="Z205:Z207"/>
    <mergeCell ref="Z208:Z210"/>
    <mergeCell ref="Z174:Z176"/>
    <mergeCell ref="Z177:Z179"/>
    <mergeCell ref="Z180:Z182"/>
    <mergeCell ref="Z183:Z185"/>
    <mergeCell ref="Z190:Z192"/>
    <mergeCell ref="Z193:Z195"/>
    <mergeCell ref="Z152:Z154"/>
    <mergeCell ref="Z155:Z157"/>
    <mergeCell ref="Z158:Z160"/>
    <mergeCell ref="Z161:Z163"/>
    <mergeCell ref="Z168:Z170"/>
    <mergeCell ref="Z171:Z173"/>
    <mergeCell ref="Z134:Z136"/>
    <mergeCell ref="Z137:Z139"/>
    <mergeCell ref="Z140:Z142"/>
    <mergeCell ref="Z143:Z145"/>
    <mergeCell ref="Z146:Z148"/>
    <mergeCell ref="Z149:Z151"/>
    <mergeCell ref="Z114:Z116"/>
    <mergeCell ref="Z117:Z119"/>
    <mergeCell ref="Z120:Z122"/>
    <mergeCell ref="Z123:Z125"/>
    <mergeCell ref="Z126:Z128"/>
    <mergeCell ref="Z129:Z131"/>
    <mergeCell ref="Z96:Z98"/>
    <mergeCell ref="Z99:Z101"/>
    <mergeCell ref="Z102:Z104"/>
    <mergeCell ref="Z105:Z107"/>
    <mergeCell ref="Z108:Z110"/>
    <mergeCell ref="Z111:Z113"/>
    <mergeCell ref="Z74:Z76"/>
    <mergeCell ref="Z77:Z79"/>
    <mergeCell ref="Z80:Z82"/>
    <mergeCell ref="Z86:Z88"/>
    <mergeCell ref="Z90:Z92"/>
    <mergeCell ref="Z93:Z95"/>
    <mergeCell ref="Z52:Z54"/>
    <mergeCell ref="Z56:Z58"/>
    <mergeCell ref="Z61:Z63"/>
    <mergeCell ref="Z64:Z66"/>
    <mergeCell ref="Z67:Z69"/>
    <mergeCell ref="Z70:Z72"/>
    <mergeCell ref="Z33:Z35"/>
    <mergeCell ref="Z36:Z38"/>
    <mergeCell ref="Z39:Z41"/>
    <mergeCell ref="Z42:Z44"/>
    <mergeCell ref="Z45:Z47"/>
    <mergeCell ref="Z48:Z50"/>
    <mergeCell ref="AD12:AD14"/>
    <mergeCell ref="W13:W14"/>
    <mergeCell ref="X13:X14"/>
    <mergeCell ref="Y13:AB13"/>
    <mergeCell ref="Y14:Z14"/>
    <mergeCell ref="Z30:Z32"/>
    <mergeCell ref="N12:O14"/>
    <mergeCell ref="P12:P14"/>
    <mergeCell ref="Q12:R14"/>
    <mergeCell ref="S12:S14"/>
    <mergeCell ref="T12:U14"/>
    <mergeCell ref="W12:AB12"/>
    <mergeCell ref="G12:G14"/>
    <mergeCell ref="H12:H14"/>
    <mergeCell ref="I12:I14"/>
    <mergeCell ref="J12:K14"/>
    <mergeCell ref="L12:L14"/>
    <mergeCell ref="M12:M14"/>
    <mergeCell ref="A12:A14"/>
    <mergeCell ref="B12:B14"/>
    <mergeCell ref="C12:C14"/>
    <mergeCell ref="D12:D14"/>
    <mergeCell ref="E12:E14"/>
    <mergeCell ref="F12:F14"/>
  </mergeCells>
  <conditionalFormatting sqref="AD4">
    <cfRule type="cellIs" dxfId="12" priority="11" operator="lessThan">
      <formula>0</formula>
    </cfRule>
    <cfRule type="cellIs" dxfId="11" priority="12" operator="greaterThan">
      <formula>0</formula>
    </cfRule>
  </conditionalFormatting>
  <conditionalFormatting sqref="AD6:AD10">
    <cfRule type="cellIs" dxfId="10" priority="9" operator="lessThan">
      <formula>0</formula>
    </cfRule>
    <cfRule type="cellIs" dxfId="9" priority="10" operator="greaterThan">
      <formula>0</formula>
    </cfRule>
  </conditionalFormatting>
  <conditionalFormatting sqref="AF4:AG4">
    <cfRule type="cellIs" dxfId="8" priority="7" operator="lessThan">
      <formula>0</formula>
    </cfRule>
    <cfRule type="cellIs" dxfId="7" priority="8" operator="greaterThan">
      <formula>0</formula>
    </cfRule>
  </conditionalFormatting>
  <conditionalFormatting sqref="AF6:AG10">
    <cfRule type="cellIs" dxfId="6" priority="5" operator="lessThan">
      <formula>0</formula>
    </cfRule>
    <cfRule type="cellIs" dxfId="5" priority="6" operator="greaterThan">
      <formula>0</formula>
    </cfRule>
  </conditionalFormatting>
  <conditionalFormatting sqref="AF2:AG2">
    <cfRule type="cellIs" dxfId="4" priority="3" operator="lessThan">
      <formula>0</formula>
    </cfRule>
    <cfRule type="cellIs" dxfId="3" priority="4" operator="greaterThan">
      <formula>0</formula>
    </cfRule>
  </conditionalFormatting>
  <conditionalFormatting sqref="AF16:AG266">
    <cfRule type="cellIs" dxfId="2" priority="1" operator="lessThan">
      <formula>0</formula>
    </cfRule>
    <cfRule type="cellIs" dxfId="1" priority="2" operator="greaterThan">
      <formula>0</formula>
    </cfRule>
  </conditionalFormatting>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2" customWidth="1"/>
    <col min="4" max="4" width="11.42578125" style="8" bestFit="1" customWidth="1"/>
    <col min="5" max="5" width="12.28515625" style="8" bestFit="1" customWidth="1"/>
    <col min="6" max="6" width="8.42578125" style="23" bestFit="1" customWidth="1"/>
    <col min="7" max="7" width="12.42578125" style="24" bestFit="1" customWidth="1"/>
    <col min="8" max="8" width="10.140625" style="24" bestFit="1" customWidth="1"/>
    <col min="9" max="10" width="15.28515625" style="24" customWidth="1"/>
  </cols>
  <sheetData>
    <row r="1" spans="1:10" s="2" customFormat="1" ht="30" x14ac:dyDescent="0.4">
      <c r="A1" s="1" t="s">
        <v>20</v>
      </c>
      <c r="B1" s="9"/>
      <c r="C1" s="10"/>
      <c r="D1" s="11"/>
      <c r="E1" s="11"/>
      <c r="F1" s="12"/>
      <c r="G1" s="13"/>
      <c r="H1" s="13"/>
      <c r="I1" s="14"/>
      <c r="J1" s="14"/>
    </row>
    <row r="2" spans="1:10" s="3" customFormat="1" ht="15.75" x14ac:dyDescent="0.25">
      <c r="A2" s="217" t="s">
        <v>21</v>
      </c>
      <c r="B2" s="218"/>
      <c r="C2" s="218"/>
      <c r="D2" s="16"/>
      <c r="E2" s="16"/>
      <c r="F2" s="15"/>
      <c r="G2" s="17"/>
      <c r="H2" s="17"/>
      <c r="I2" s="17"/>
      <c r="J2" s="17"/>
    </row>
    <row r="3" spans="1:10" s="3" customFormat="1" ht="15.75" x14ac:dyDescent="0.25">
      <c r="A3" s="219"/>
      <c r="B3" s="219"/>
      <c r="C3" s="219"/>
      <c r="D3" s="19"/>
      <c r="E3" s="19"/>
      <c r="F3" s="15"/>
      <c r="G3" s="17"/>
      <c r="H3" s="17"/>
      <c r="I3" s="17"/>
      <c r="J3" s="17"/>
    </row>
    <row r="4" spans="1:10" s="3" customFormat="1" ht="15.75" x14ac:dyDescent="0.25">
      <c r="A4" s="18"/>
      <c r="B4" s="18"/>
      <c r="C4" s="18"/>
      <c r="D4" s="19"/>
      <c r="E4" s="19"/>
      <c r="F4" s="15"/>
      <c r="G4" s="17"/>
      <c r="H4" s="17"/>
    </row>
    <row r="5" spans="1:10" s="3" customFormat="1" ht="15.75" x14ac:dyDescent="0.25">
      <c r="A5" s="18"/>
      <c r="B5" s="18"/>
      <c r="C5" s="18"/>
      <c r="D5" s="19"/>
      <c r="E5" s="19"/>
      <c r="F5" s="15"/>
      <c r="G5" s="17"/>
      <c r="H5" s="17"/>
    </row>
    <row r="6" spans="1:10" s="4" customFormat="1" x14ac:dyDescent="0.2">
      <c r="A6" s="5"/>
      <c r="B6" s="5"/>
      <c r="C6" s="6"/>
      <c r="D6" s="5"/>
      <c r="E6" s="5"/>
      <c r="F6" s="20"/>
      <c r="G6" s="7"/>
      <c r="H6" s="7"/>
    </row>
    <row r="7" spans="1:10" s="4" customFormat="1" x14ac:dyDescent="0.2">
      <c r="A7" s="5"/>
      <c r="B7" s="5"/>
      <c r="C7" s="6"/>
      <c r="D7" s="5"/>
      <c r="E7" s="5"/>
      <c r="F7" s="20"/>
      <c r="G7" s="7"/>
      <c r="H7" s="7"/>
    </row>
    <row r="8" spans="1:10" s="4" customFormat="1" x14ac:dyDescent="0.2">
      <c r="A8" s="5"/>
      <c r="B8" s="5"/>
      <c r="C8" s="6"/>
      <c r="D8" s="5"/>
      <c r="E8" s="5"/>
      <c r="F8" s="20"/>
      <c r="G8" s="7"/>
      <c r="H8" s="7"/>
      <c r="I8" s="7"/>
      <c r="J8" s="7"/>
    </row>
    <row r="9" spans="1:10" s="4" customFormat="1" x14ac:dyDescent="0.2">
      <c r="A9" s="5"/>
      <c r="B9" s="5"/>
      <c r="C9" s="6"/>
      <c r="D9" s="5"/>
      <c r="E9" s="5"/>
      <c r="F9" s="20"/>
      <c r="G9" s="7"/>
      <c r="H9" s="7"/>
      <c r="I9" s="7"/>
      <c r="J9" s="7"/>
    </row>
    <row r="10" spans="1:10" s="4" customFormat="1" x14ac:dyDescent="0.2">
      <c r="A10" s="5"/>
      <c r="B10" s="5"/>
      <c r="C10" s="6"/>
      <c r="D10" s="5"/>
      <c r="E10" s="5"/>
      <c r="F10" s="20"/>
      <c r="G10" s="7"/>
      <c r="H10" s="7"/>
      <c r="I10" s="7"/>
      <c r="J10" s="7"/>
    </row>
    <row r="11" spans="1:10" s="4" customFormat="1" x14ac:dyDescent="0.2">
      <c r="A11" s="5"/>
      <c r="B11" s="5"/>
      <c r="C11" s="6"/>
      <c r="D11" s="5"/>
      <c r="E11" s="5"/>
      <c r="F11" s="20"/>
      <c r="G11" s="7"/>
      <c r="H11" s="7"/>
      <c r="I11" s="7"/>
      <c r="J11" s="7"/>
    </row>
    <row r="12" spans="1:10" s="4" customFormat="1" x14ac:dyDescent="0.2">
      <c r="A12" s="5"/>
      <c r="B12" s="5"/>
      <c r="C12" s="6"/>
      <c r="D12" s="5"/>
      <c r="E12" s="5"/>
      <c r="F12" s="20"/>
      <c r="G12" s="7"/>
      <c r="H12" s="7"/>
      <c r="I12" s="7"/>
      <c r="J12" s="7"/>
    </row>
    <row r="13" spans="1:10" s="4" customFormat="1" x14ac:dyDescent="0.2">
      <c r="A13" s="5"/>
      <c r="B13" s="5"/>
      <c r="C13" s="6"/>
      <c r="D13" s="5"/>
      <c r="E13" s="5"/>
      <c r="F13" s="20"/>
      <c r="G13" s="7"/>
      <c r="H13" s="7"/>
      <c r="I13" s="7"/>
      <c r="J13" s="7"/>
    </row>
    <row r="14" spans="1:10" s="4" customFormat="1" x14ac:dyDescent="0.2">
      <c r="A14" s="5"/>
      <c r="B14" s="5"/>
      <c r="C14" s="6"/>
      <c r="D14" s="5"/>
      <c r="E14" s="5"/>
      <c r="F14" s="20"/>
      <c r="G14" s="7"/>
      <c r="H14" s="7"/>
      <c r="I14" s="7"/>
      <c r="J14" s="7"/>
    </row>
    <row r="15" spans="1:10" s="4" customFormat="1" x14ac:dyDescent="0.2">
      <c r="A15" s="5"/>
      <c r="B15" s="5"/>
      <c r="C15" s="6"/>
      <c r="D15" s="5"/>
      <c r="E15" s="5"/>
      <c r="F15" s="20"/>
      <c r="G15" s="7"/>
      <c r="H15" s="21"/>
      <c r="I15" s="7"/>
      <c r="J15" s="7"/>
    </row>
    <row r="16" spans="1:10" s="4" customFormat="1" x14ac:dyDescent="0.2">
      <c r="A16" s="5"/>
      <c r="B16" s="5"/>
      <c r="C16" s="6"/>
      <c r="D16" s="5"/>
      <c r="E16" s="5"/>
      <c r="F16" s="20"/>
      <c r="G16" s="7"/>
      <c r="H16" s="7"/>
      <c r="I16" s="7"/>
      <c r="J16" s="7"/>
    </row>
    <row r="17" spans="1:10" s="4" customFormat="1" x14ac:dyDescent="0.2">
      <c r="A17" s="5"/>
      <c r="B17" s="5"/>
      <c r="C17" s="6"/>
      <c r="D17" s="5"/>
      <c r="E17" s="5"/>
      <c r="F17" s="20"/>
      <c r="G17" s="7"/>
      <c r="H17" s="7"/>
      <c r="I17" s="7"/>
      <c r="J17" s="7"/>
    </row>
    <row r="18" spans="1:10" s="4" customFormat="1" x14ac:dyDescent="0.2">
      <c r="A18" s="5"/>
      <c r="B18" s="5"/>
      <c r="C18" s="6"/>
      <c r="D18" s="5"/>
      <c r="E18" s="5"/>
      <c r="F18" s="20"/>
      <c r="G18" s="7"/>
      <c r="H18" s="7"/>
      <c r="I18" s="7"/>
      <c r="J18" s="7"/>
    </row>
    <row r="19" spans="1:10" s="4" customFormat="1" x14ac:dyDescent="0.2">
      <c r="A19" s="5"/>
      <c r="B19" s="5"/>
      <c r="C19" s="6"/>
      <c r="D19" s="5"/>
      <c r="E19" s="5"/>
      <c r="F19" s="20"/>
      <c r="G19" s="7"/>
      <c r="H19" s="7"/>
      <c r="I19" s="7"/>
      <c r="J19" s="7"/>
    </row>
    <row r="20" spans="1:10" s="4" customFormat="1" x14ac:dyDescent="0.2">
      <c r="A20" s="5"/>
      <c r="B20" s="5"/>
      <c r="C20" s="6"/>
      <c r="D20" s="5"/>
      <c r="E20" s="5"/>
      <c r="F20" s="20"/>
      <c r="G20" s="7"/>
      <c r="H20" s="7"/>
      <c r="I20" s="7"/>
      <c r="J20" s="7"/>
    </row>
    <row r="21" spans="1:10" s="4" customFormat="1" x14ac:dyDescent="0.2">
      <c r="A21" s="5"/>
      <c r="B21" s="5"/>
      <c r="C21" s="6"/>
      <c r="D21" s="5"/>
      <c r="E21" s="5"/>
      <c r="F21" s="20"/>
      <c r="G21" s="7"/>
      <c r="H21" s="7"/>
      <c r="I21" s="7"/>
      <c r="J21" s="7"/>
    </row>
    <row r="22" spans="1:10" s="4" customFormat="1" x14ac:dyDescent="0.2">
      <c r="A22" s="5"/>
      <c r="B22" s="5"/>
      <c r="C22" s="6"/>
      <c r="D22" s="5"/>
      <c r="E22" s="5"/>
      <c r="F22" s="20"/>
      <c r="G22" s="7"/>
      <c r="H22" s="7"/>
      <c r="I22" s="7"/>
      <c r="J22" s="7"/>
    </row>
    <row r="23" spans="1:10" s="4" customFormat="1" x14ac:dyDescent="0.2">
      <c r="A23" s="5"/>
      <c r="B23" s="5"/>
      <c r="C23" s="6"/>
      <c r="D23" s="5"/>
      <c r="E23" s="5"/>
      <c r="F23" s="20"/>
      <c r="G23" s="7"/>
      <c r="H23" s="7"/>
      <c r="I23" s="7"/>
      <c r="J23" s="7"/>
    </row>
    <row r="24" spans="1:10" s="4" customFormat="1" x14ac:dyDescent="0.2">
      <c r="A24" s="5"/>
      <c r="B24" s="5"/>
      <c r="C24" s="6"/>
      <c r="D24" s="5"/>
      <c r="E24" s="5"/>
      <c r="F24" s="20"/>
      <c r="G24" s="7"/>
      <c r="H24" s="7"/>
      <c r="I24" s="7"/>
      <c r="J24" s="7"/>
    </row>
    <row r="25" spans="1:10" s="4" customFormat="1" x14ac:dyDescent="0.2">
      <c r="A25" s="5"/>
      <c r="B25" s="5"/>
      <c r="C25" s="6"/>
      <c r="D25" s="5"/>
      <c r="E25" s="5"/>
      <c r="F25" s="20"/>
      <c r="G25" s="7"/>
      <c r="H25" s="7"/>
      <c r="I25" s="7"/>
      <c r="J25" s="7"/>
    </row>
    <row r="26" spans="1:10" s="4" customFormat="1" x14ac:dyDescent="0.2">
      <c r="A26" s="5"/>
      <c r="B26" s="5"/>
      <c r="C26" s="6"/>
      <c r="D26" s="5"/>
      <c r="E26" s="5"/>
      <c r="F26" s="20"/>
      <c r="G26" s="7"/>
      <c r="H26" s="7"/>
      <c r="I26" s="7"/>
      <c r="J26" s="7"/>
    </row>
    <row r="27" spans="1:10" s="4" customFormat="1" x14ac:dyDescent="0.2">
      <c r="A27" s="5"/>
      <c r="B27" s="5"/>
      <c r="C27" s="6"/>
      <c r="D27" s="5"/>
      <c r="E27" s="5"/>
      <c r="F27" s="20"/>
      <c r="G27" s="7"/>
      <c r="H27" s="7"/>
      <c r="I27" s="7"/>
      <c r="J27" s="7"/>
    </row>
    <row r="28" spans="1:10" s="4" customFormat="1" x14ac:dyDescent="0.2">
      <c r="A28" s="5"/>
      <c r="B28" s="5"/>
      <c r="C28" s="6"/>
      <c r="D28" s="5"/>
      <c r="E28" s="5"/>
      <c r="F28" s="20"/>
      <c r="G28" s="7"/>
      <c r="H28" s="7"/>
      <c r="I28" s="7"/>
      <c r="J28" s="7"/>
    </row>
    <row r="29" spans="1:10" s="4" customFormat="1" x14ac:dyDescent="0.2">
      <c r="A29" s="5"/>
      <c r="B29" s="5"/>
      <c r="C29" s="6"/>
      <c r="D29" s="5"/>
      <c r="E29" s="5"/>
      <c r="F29" s="20"/>
      <c r="G29" s="7"/>
      <c r="H29" s="7"/>
      <c r="I29" s="7"/>
      <c r="J29" s="7"/>
    </row>
    <row r="30" spans="1:10" s="4" customFormat="1" x14ac:dyDescent="0.2">
      <c r="A30" s="5"/>
      <c r="B30" s="5"/>
      <c r="C30" s="6"/>
      <c r="D30" s="5"/>
      <c r="E30" s="5"/>
      <c r="F30" s="20"/>
      <c r="G30" s="7"/>
      <c r="H30" s="7"/>
      <c r="I30" s="7"/>
      <c r="J30" s="7"/>
    </row>
    <row r="31" spans="1:10" s="4" customFormat="1" x14ac:dyDescent="0.2">
      <c r="A31" s="5"/>
      <c r="B31" s="5"/>
      <c r="C31" s="6"/>
      <c r="D31" s="5"/>
      <c r="E31" s="5"/>
      <c r="F31" s="20"/>
      <c r="G31" s="7"/>
      <c r="H31" s="7"/>
      <c r="I31" s="7"/>
      <c r="J31" s="7"/>
    </row>
    <row r="32" spans="1:10" s="4" customFormat="1" x14ac:dyDescent="0.2">
      <c r="A32" s="5"/>
      <c r="B32" s="5"/>
      <c r="C32" s="6"/>
      <c r="D32" s="5"/>
      <c r="E32" s="5"/>
      <c r="F32" s="20"/>
      <c r="G32" s="7"/>
      <c r="H32" s="7"/>
      <c r="I32" s="7"/>
      <c r="J32" s="7"/>
    </row>
    <row r="33" spans="1:10" s="4" customFormat="1" x14ac:dyDescent="0.2">
      <c r="A33" s="5"/>
      <c r="B33" s="5"/>
      <c r="C33" s="6"/>
      <c r="D33" s="5"/>
      <c r="E33" s="5"/>
      <c r="F33" s="20"/>
      <c r="G33" s="7"/>
      <c r="H33" s="7"/>
      <c r="I33" s="7"/>
      <c r="J33" s="7"/>
    </row>
    <row r="34" spans="1:10" s="4" customFormat="1" x14ac:dyDescent="0.2">
      <c r="A34" s="5"/>
      <c r="B34" s="5"/>
      <c r="C34" s="6"/>
      <c r="D34" s="5"/>
      <c r="E34" s="5"/>
      <c r="F34" s="20"/>
      <c r="G34" s="7"/>
      <c r="H34" s="7"/>
      <c r="I34" s="7"/>
      <c r="J34" s="7"/>
    </row>
  </sheetData>
  <mergeCells count="2">
    <mergeCell ref="A2:C2"/>
    <mergeCell ref="A3:C3"/>
  </mergeCells>
  <phoneticPr fontId="49" type="noConversion"/>
  <conditionalFormatting sqref="I1:J3 A6:F34 G1:H1048576 I8:J36">
    <cfRule type="cellIs" dxfId="13"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2013-03-07T10:50:53Z</cp:lastPrinted>
  <dcterms:created xsi:type="dcterms:W3CDTF">2013-02-07T20:52:29Z</dcterms:created>
  <dcterms:modified xsi:type="dcterms:W3CDTF">2017-07-07T08:48:30Z</dcterms:modified>
</cp:coreProperties>
</file>