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Onduline\Rapport valorisation MP\"/>
    </mc:Choice>
  </mc:AlternateContent>
  <xr:revisionPtr revIDLastSave="0" documentId="13_ncr:1_{22BF63F8-FB1F-4B38-8F7D-A7D73B4FD23C}" xr6:coauthVersionLast="47" xr6:coauthVersionMax="47" xr10:uidLastSave="{00000000-0000-0000-0000-000000000000}"/>
  <bookViews>
    <workbookView xWindow="780" yWindow="780" windowWidth="22995" windowHeight="14010" tabRatio="593" xr2:uid="{00000000-000D-0000-FFFF-FFFF00000000}"/>
  </bookViews>
  <sheets>
    <sheet name="Valuation" sheetId="6" r:id="rId1"/>
    <sheet name="Disclaimer" sheetId="8" r:id="rId2"/>
  </sheets>
  <definedNames>
    <definedName name="_xlnm._FilterDatabase" localSheetId="0" hidden="1">Valuation!$A$9:$AB$18</definedName>
    <definedName name="§AQ759" localSheetId="0">#REF!</definedName>
    <definedName name="§AQ759">#REF!</definedName>
    <definedName name="âa143" localSheetId="0">#REF!</definedName>
    <definedName name="âa143">#REF!</definedName>
    <definedName name="_xlnm.Database">#REF!</definedName>
    <definedName name="bd">#REF!</definedName>
    <definedName name="_xlnm.Criteria">#REF!</definedName>
    <definedName name="fxPortfolioInput" localSheetId="1">Disclaimer!$A$1</definedName>
    <definedName name="fxPortfolioInput" localSheetId="0">Valuation!$A$1</definedName>
    <definedName name="fxPortfolioInput">#REF!</definedName>
    <definedName name="MOIS">#REF!</definedName>
    <definedName name="mp">#REF!</definedName>
    <definedName name="Myrange" localSheetId="0">#REF!</definedName>
    <definedName name="Myrange">#REF!</definedName>
    <definedName name="SpreadsheetBuilder_1" hidden="1">#REF!</definedName>
    <definedName name="_xlnm.Print_Area" localSheetId="1">Disclaimer!$A$1:$M$34</definedName>
    <definedName name="_xlnm.Print_Area" localSheetId="0">Valuation!$A$1:$Z$20</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7" i="6" l="1"/>
  <c r="Y17" i="6" s="1"/>
  <c r="W16" i="6"/>
  <c r="Y16" i="6" s="1"/>
  <c r="W15" i="6"/>
  <c r="Y15" i="6" s="1"/>
  <c r="W14" i="6"/>
  <c r="Y14" i="6" s="1"/>
  <c r="W13" i="6"/>
  <c r="Y13" i="6" s="1"/>
  <c r="W12" i="6"/>
  <c r="Y12" i="6" s="1"/>
  <c r="O9" i="6"/>
  <c r="Z21" i="6"/>
  <c r="W9" i="6"/>
  <c r="X9" i="6" s="1"/>
  <c r="X15" i="6" l="1"/>
  <c r="Y9" i="6"/>
  <c r="X12" i="6"/>
  <c r="X13" i="6"/>
  <c r="X14" i="6"/>
  <c r="X16" i="6"/>
  <c r="X17" i="6"/>
  <c r="I18" i="6"/>
  <c r="W10" i="6" l="1"/>
  <c r="X10" i="6" s="1"/>
  <c r="R10" i="6"/>
  <c r="O10" i="6"/>
  <c r="R12" i="6"/>
  <c r="O12" i="6"/>
  <c r="W11" i="6"/>
  <c r="R11" i="6"/>
  <c r="O11" i="6"/>
  <c r="R14" i="6"/>
  <c r="O14" i="6"/>
  <c r="R13" i="6"/>
  <c r="O13" i="6"/>
  <c r="R15" i="6"/>
  <c r="O15" i="6"/>
  <c r="Y11" i="6" l="1"/>
  <c r="X11" i="6"/>
  <c r="X18" i="6"/>
  <c r="X21" i="6" s="1"/>
  <c r="Y10" i="6"/>
  <c r="Y18" i="6" s="1"/>
  <c r="Y21" i="6" s="1"/>
  <c r="W18" i="6" l="1"/>
  <c r="W21" i="6" s="1"/>
  <c r="R9" i="6" l="1"/>
  <c r="R16" i="6"/>
  <c r="R17" i="6"/>
  <c r="O16" i="6"/>
  <c r="O18" i="6" s="1"/>
  <c r="O17" i="6"/>
  <c r="S18" i="6" l="1"/>
  <c r="R18" i="6"/>
</calcChain>
</file>

<file path=xl/sharedStrings.xml><?xml version="1.0" encoding="utf-8"?>
<sst xmlns="http://schemas.openxmlformats.org/spreadsheetml/2006/main" count="113" uniqueCount="47">
  <si>
    <t>Hedge Reference</t>
  </si>
  <si>
    <t>Strategy ID</t>
  </si>
  <si>
    <t>Trade ID</t>
  </si>
  <si>
    <t>Counterparty</t>
  </si>
  <si>
    <t>Trade Date</t>
  </si>
  <si>
    <t>Trade Type</t>
  </si>
  <si>
    <t>Fair Value</t>
  </si>
  <si>
    <t>Intrinsic Value</t>
  </si>
  <si>
    <t>Time Value</t>
  </si>
  <si>
    <t>Comment</t>
  </si>
  <si>
    <t xml:space="preserve">Premium </t>
  </si>
  <si>
    <t>NATIXIS</t>
  </si>
  <si>
    <t>SWAP</t>
  </si>
  <si>
    <t>Start Date</t>
  </si>
  <si>
    <t>Ccy</t>
  </si>
  <si>
    <t>PAY</t>
  </si>
  <si>
    <t>Index</t>
  </si>
  <si>
    <t>RECEIVE</t>
  </si>
  <si>
    <t>Notional</t>
  </si>
  <si>
    <t>Strike</t>
  </si>
  <si>
    <t>Maturity Date</t>
  </si>
  <si>
    <t>Payment Date</t>
  </si>
  <si>
    <t>Commodities Portfolio Valuation - ONDULINE</t>
  </si>
  <si>
    <t>Spot</t>
  </si>
  <si>
    <t>Forward</t>
  </si>
  <si>
    <t>Valuation</t>
  </si>
  <si>
    <t>AVERTISSEMENT - DISCLAIMER</t>
  </si>
  <si>
    <t>Value Date: 20/09/2013</t>
  </si>
  <si>
    <t>OIL Brent ICE</t>
  </si>
  <si>
    <t xml:space="preserve">Quantity 
</t>
  </si>
  <si>
    <t>Value Date:</t>
  </si>
  <si>
    <t>Unit</t>
  </si>
  <si>
    <t>Barrels</t>
  </si>
  <si>
    <t>5 subsidiaries</t>
  </si>
  <si>
    <t>HH</t>
  </si>
  <si>
    <t xml:space="preserve">TOTAL in EUR </t>
  </si>
  <si>
    <t>178-D</t>
  </si>
  <si>
    <t>179-D</t>
  </si>
  <si>
    <t>180-D</t>
  </si>
  <si>
    <t>EUR</t>
  </si>
  <si>
    <t>181-D</t>
  </si>
  <si>
    <t>182-D</t>
  </si>
  <si>
    <t>183-D</t>
  </si>
  <si>
    <t>184-D</t>
  </si>
  <si>
    <t>185-D</t>
  </si>
  <si>
    <t>186-D</t>
  </si>
  <si>
    <t>TOTAL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</si>
</sst>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66"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theme="1"/>
      <name val="Arial"/>
      <family val="2"/>
    </font>
    <font>
      <b/>
      <sz val="18"/>
      <color theme="1"/>
      <name val="Arial"/>
      <family val="2"/>
    </font>
    <font>
      <b/>
      <sz val="12"/>
      <color theme="1"/>
      <name val="Arial"/>
      <family val="2"/>
    </font>
    <font>
      <b/>
      <sz val="8"/>
      <color theme="1"/>
      <name val="Arial"/>
      <family val="2"/>
    </font>
    <font>
      <b/>
      <sz val="9"/>
      <color theme="1"/>
      <name val="Arial"/>
      <family val="2"/>
    </font>
    <font>
      <sz val="9"/>
      <color theme="1"/>
      <name val="Arial"/>
      <family val="2"/>
    </font>
    <font>
      <sz val="10"/>
      <name val="Arial"/>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double">
        <color auto="1"/>
      </top>
      <bottom style="double">
        <color auto="1"/>
      </bottom>
      <diagonal/>
    </border>
    <border>
      <left/>
      <right/>
      <top style="thin">
        <color indexed="64"/>
      </top>
      <bottom/>
      <diagonal/>
    </border>
  </borders>
  <cellStyleXfs count="149">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6"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xf numFmtId="9" fontId="65" fillId="0" borderId="0" applyFont="0" applyFill="0" applyBorder="0" applyAlignment="0" applyProtection="0"/>
  </cellStyleXfs>
  <cellXfs count="162">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53" fillId="0" borderId="0" xfId="0" applyFont="1" applyAlignment="1">
      <alignment horizontal="center" vertical="center"/>
    </xf>
    <xf numFmtId="0" fontId="50" fillId="29" borderId="0" xfId="0" applyFont="1" applyFill="1" applyAlignment="1">
      <alignment horizontal="center" vertical="center"/>
    </xf>
    <xf numFmtId="166" fontId="50"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55"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50" fillId="29" borderId="0" xfId="0" applyNumberFormat="1" applyFont="1" applyFill="1" applyAlignment="1">
      <alignment horizontal="center" vertical="center"/>
    </xf>
    <xf numFmtId="166" fontId="3" fillId="27" borderId="0" xfId="0" applyNumberFormat="1" applyFont="1" applyFill="1" applyAlignment="1">
      <alignment horizontal="left"/>
    </xf>
    <xf numFmtId="0" fontId="3" fillId="27" borderId="0" xfId="0" applyFont="1" applyFill="1"/>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0" fontId="50" fillId="0" borderId="0" xfId="0" applyFont="1" applyAlignment="1">
      <alignment horizontal="left" vertical="center"/>
    </xf>
    <xf numFmtId="172" fontId="47" fillId="27" borderId="0" xfId="0" applyNumberFormat="1" applyFont="1" applyFill="1"/>
    <xf numFmtId="169" fontId="0" fillId="0" borderId="27" xfId="0" applyNumberFormat="1" applyBorder="1"/>
    <xf numFmtId="165" fontId="50" fillId="29" borderId="27" xfId="0" applyNumberFormat="1" applyFont="1" applyFill="1" applyBorder="1" applyAlignment="1">
      <alignment horizontal="center" vertical="center"/>
    </xf>
    <xf numFmtId="166" fontId="42" fillId="0" borderId="0" xfId="0" applyNumberFormat="1" applyFont="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0" fontId="0" fillId="0" borderId="0" xfId="0" applyBorder="1" applyAlignment="1">
      <alignment horizontal="center" vertical="center"/>
    </xf>
    <xf numFmtId="2" fontId="42" fillId="0" borderId="0" xfId="0" applyNumberFormat="1"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165" fontId="42" fillId="0" borderId="0" xfId="0" applyNumberFormat="1" applyFont="1" applyFill="1" applyBorder="1" applyAlignment="1">
      <alignment vertical="center"/>
    </xf>
    <xf numFmtId="0" fontId="42" fillId="29" borderId="0" xfId="0" applyFont="1" applyFill="1" applyBorder="1" applyAlignment="1">
      <alignment horizontal="center" vertical="center"/>
    </xf>
    <xf numFmtId="170"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166" fontId="42" fillId="29" borderId="0" xfId="0" applyNumberFormat="1" applyFont="1" applyFill="1" applyBorder="1" applyAlignment="1">
      <alignment horizontal="center" vertical="center"/>
    </xf>
    <xf numFmtId="170" fontId="57" fillId="29" borderId="0" xfId="0" applyNumberFormat="1" applyFont="1" applyFill="1" applyAlignment="1">
      <alignment horizontal="left" vertical="center"/>
    </xf>
    <xf numFmtId="166" fontId="58" fillId="0" borderId="0" xfId="0" applyNumberFormat="1" applyFont="1" applyAlignment="1">
      <alignment horizontal="right"/>
    </xf>
    <xf numFmtId="170" fontId="57" fillId="29" borderId="0" xfId="0" applyNumberFormat="1" applyFont="1" applyFill="1" applyAlignment="1">
      <alignment horizontal="center" vertical="center"/>
    </xf>
    <xf numFmtId="170" fontId="58" fillId="29" borderId="0" xfId="0" applyNumberFormat="1" applyFont="1" applyFill="1" applyAlignment="1">
      <alignment horizontal="left" vertical="center"/>
    </xf>
    <xf numFmtId="169" fontId="0" fillId="0" borderId="0" xfId="0" applyNumberFormat="1" applyFill="1"/>
    <xf numFmtId="165" fontId="54" fillId="0" borderId="0" xfId="106" applyFont="1" applyFill="1" applyBorder="1" applyAlignment="1">
      <alignment horizontal="center" vertical="center"/>
    </xf>
    <xf numFmtId="0" fontId="42" fillId="0" borderId="0" xfId="0" applyFont="1" applyFill="1" applyBorder="1" applyAlignment="1">
      <alignment horizontal="left" vertical="center"/>
    </xf>
    <xf numFmtId="2" fontId="42" fillId="29" borderId="0" xfId="0" applyNumberFormat="1" applyFont="1" applyFill="1" applyBorder="1" applyAlignment="1">
      <alignment horizontal="center" vertical="center"/>
    </xf>
    <xf numFmtId="0" fontId="50" fillId="29" borderId="28" xfId="0" applyFont="1" applyFill="1" applyBorder="1" applyAlignment="1">
      <alignment horizontal="center" vertical="center"/>
    </xf>
    <xf numFmtId="166" fontId="50" fillId="29" borderId="28" xfId="0" applyNumberFormat="1" applyFont="1" applyFill="1" applyBorder="1" applyAlignment="1">
      <alignment horizontal="center" vertical="center"/>
    </xf>
    <xf numFmtId="170" fontId="50" fillId="29" borderId="28" xfId="0" applyNumberFormat="1" applyFont="1" applyFill="1" applyBorder="1" applyAlignment="1">
      <alignment horizontal="center" vertical="center"/>
    </xf>
    <xf numFmtId="2" fontId="50" fillId="29" borderId="28" xfId="0" applyNumberFormat="1" applyFont="1" applyFill="1" applyBorder="1" applyAlignment="1">
      <alignment horizontal="center" vertical="center"/>
    </xf>
    <xf numFmtId="165" fontId="55" fillId="29" borderId="28" xfId="0" applyNumberFormat="1" applyFont="1" applyFill="1" applyBorder="1" applyAlignment="1">
      <alignment horizontal="center" vertical="center"/>
    </xf>
    <xf numFmtId="165" fontId="50" fillId="29" borderId="28" xfId="0" applyNumberFormat="1" applyFont="1" applyFill="1" applyBorder="1" applyAlignment="1">
      <alignment horizontal="center" vertical="center"/>
    </xf>
    <xf numFmtId="0" fontId="50" fillId="0" borderId="28" xfId="0" applyFont="1" applyBorder="1" applyAlignment="1">
      <alignment horizontal="left" vertical="center"/>
    </xf>
    <xf numFmtId="0" fontId="50" fillId="29" borderId="0" xfId="0" applyFont="1" applyFill="1" applyBorder="1" applyAlignment="1">
      <alignment horizontal="center" vertical="center"/>
    </xf>
    <xf numFmtId="166" fontId="50" fillId="29" borderId="0" xfId="0" applyNumberFormat="1" applyFont="1" applyFill="1" applyBorder="1" applyAlignment="1">
      <alignment horizontal="center" vertical="center"/>
    </xf>
    <xf numFmtId="170" fontId="50" fillId="29" borderId="0" xfId="0" applyNumberFormat="1" applyFont="1" applyFill="1" applyBorder="1" applyAlignment="1">
      <alignment horizontal="center" vertical="center"/>
    </xf>
    <xf numFmtId="2" fontId="50" fillId="29" borderId="0" xfId="0" applyNumberFormat="1"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0" fontId="50" fillId="0" borderId="0" xfId="0" applyFont="1" applyBorder="1" applyAlignment="1">
      <alignment horizontal="left" vertical="center"/>
    </xf>
    <xf numFmtId="169" fontId="0" fillId="0" borderId="0" xfId="0" applyNumberFormat="1"/>
    <xf numFmtId="165" fontId="57" fillId="0" borderId="27" xfId="0" applyNumberFormat="1" applyFont="1" applyFill="1" applyBorder="1" applyAlignment="1">
      <alignment horizontal="center" vertical="center"/>
    </xf>
    <xf numFmtId="165" fontId="42" fillId="0" borderId="0" xfId="0" applyNumberFormat="1" applyFont="1" applyFill="1" applyAlignment="1">
      <alignment horizontal="center" vertical="center"/>
    </xf>
    <xf numFmtId="165" fontId="42" fillId="0" borderId="25" xfId="106" applyFont="1" applyFill="1" applyBorder="1" applyAlignment="1">
      <alignment horizontal="center" vertical="center"/>
    </xf>
    <xf numFmtId="169" fontId="60" fillId="0" borderId="0" xfId="0" applyNumberFormat="1" applyFont="1" applyFill="1"/>
    <xf numFmtId="169" fontId="61" fillId="0" borderId="0" xfId="0" applyNumberFormat="1" applyFont="1" applyFill="1"/>
    <xf numFmtId="169" fontId="62" fillId="0" borderId="28" xfId="0" applyNumberFormat="1" applyFont="1" applyFill="1" applyBorder="1" applyAlignment="1">
      <alignment horizontal="center" vertical="center"/>
    </xf>
    <xf numFmtId="165" fontId="62" fillId="0" borderId="28" xfId="0" applyNumberFormat="1" applyFont="1" applyFill="1" applyBorder="1" applyAlignment="1">
      <alignment horizontal="center" vertical="center"/>
    </xf>
    <xf numFmtId="165" fontId="62" fillId="29" borderId="0" xfId="0" applyNumberFormat="1" applyFont="1" applyFill="1" applyBorder="1" applyAlignment="1">
      <alignment horizontal="center" vertical="center"/>
    </xf>
    <xf numFmtId="169" fontId="62" fillId="0" borderId="0" xfId="0" applyNumberFormat="1" applyFont="1" applyFill="1" applyBorder="1" applyAlignment="1">
      <alignment horizontal="center" vertical="center"/>
    </xf>
    <xf numFmtId="170" fontId="62" fillId="0" borderId="0" xfId="0" applyNumberFormat="1" applyFont="1" applyFill="1" applyAlignment="1">
      <alignment horizontal="center" vertical="center"/>
    </xf>
    <xf numFmtId="169" fontId="62" fillId="0" borderId="0" xfId="0" applyNumberFormat="1" applyFont="1" applyFill="1" applyAlignment="1">
      <alignment horizontal="center" vertical="center"/>
    </xf>
    <xf numFmtId="0" fontId="63" fillId="0" borderId="27" xfId="0" applyFont="1" applyFill="1" applyBorder="1" applyAlignment="1">
      <alignment horizontal="center" vertical="center"/>
    </xf>
    <xf numFmtId="169" fontId="64" fillId="0" borderId="27" xfId="0" applyNumberFormat="1" applyFont="1" applyFill="1" applyBorder="1"/>
    <xf numFmtId="169" fontId="59" fillId="0" borderId="0" xfId="0" applyNumberFormat="1" applyFont="1" applyFill="1"/>
    <xf numFmtId="0" fontId="59" fillId="0" borderId="0" xfId="0" applyFont="1"/>
    <xf numFmtId="169" fontId="59" fillId="0" borderId="0" xfId="0" applyNumberFormat="1" applyFont="1"/>
    <xf numFmtId="10" fontId="47" fillId="27" borderId="0" xfId="148" applyNumberFormat="1" applyFont="1" applyFill="1"/>
    <xf numFmtId="171" fontId="42" fillId="0" borderId="0"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166" fontId="50" fillId="28" borderId="16" xfId="0" applyNumberFormat="1"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22"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3" xfId="0" applyFont="1" applyFill="1" applyBorder="1" applyAlignment="1">
      <alignment horizontal="center" vertical="center"/>
    </xf>
    <xf numFmtId="165" fontId="50" fillId="28" borderId="14" xfId="0" applyNumberFormat="1" applyFont="1" applyFill="1" applyBorder="1" applyAlignment="1">
      <alignment horizontal="center" vertical="center" wrapText="1"/>
    </xf>
    <xf numFmtId="165"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169" fontId="50" fillId="28" borderId="22" xfId="0" applyNumberFormat="1"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21" xfId="0" applyFont="1" applyFill="1" applyBorder="1" applyAlignment="1">
      <alignment horizontal="center" vertical="center" wrapText="1"/>
    </xf>
    <xf numFmtId="0" fontId="50" fillId="28" borderId="20" xfId="0" applyFont="1" applyFill="1" applyBorder="1" applyAlignment="1">
      <alignment horizontal="center" vertical="center" wrapText="1"/>
    </xf>
    <xf numFmtId="165" fontId="50" fillId="28" borderId="18" xfId="0" applyNumberFormat="1" applyFont="1" applyFill="1" applyBorder="1" applyAlignment="1">
      <alignment horizontal="center" vertical="center" wrapText="1"/>
    </xf>
    <xf numFmtId="165" fontId="50" fillId="28" borderId="22" xfId="0" applyNumberFormat="1" applyFont="1" applyFill="1" applyBorder="1" applyAlignment="1">
      <alignment horizontal="center" vertical="center" wrapText="1"/>
    </xf>
    <xf numFmtId="0" fontId="50" fillId="28" borderId="23"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4"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xfId="148" builtinId="5"/>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53">
    <dxf>
      <font>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771525</xdr:colOff>
      <xdr:row>0</xdr:row>
      <xdr:rowOff>133350</xdr:rowOff>
    </xdr:from>
    <xdr:to>
      <xdr:col>23</xdr:col>
      <xdr:colOff>846364</xdr:colOff>
      <xdr:row>2</xdr:row>
      <xdr:rowOff>110490</xdr:rowOff>
    </xdr:to>
    <xdr:pic>
      <xdr:nvPicPr>
        <xdr:cNvPr id="2" name="Picture 1" descr="kerius-logo-text">
          <a:extLst>
            <a:ext uri="{FF2B5EF4-FFF2-40B4-BE49-F238E27FC236}">
              <a16:creationId xmlns:a16="http://schemas.microsoft.com/office/drawing/2014/main" id="{8C658809-1136-475C-ACFB-554BC3148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8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36"/>
  <sheetViews>
    <sheetView showGridLines="0" tabSelected="1" zoomScaleNormal="100" workbookViewId="0">
      <pane ySplit="8" topLeftCell="A9" activePane="bottomLeft" state="frozen"/>
      <selection activeCell="L53" sqref="L53"/>
      <selection pane="bottomLeft"/>
    </sheetView>
  </sheetViews>
  <sheetFormatPr baseColWidth="10" defaultColWidth="9.140625" defaultRowHeight="12.75" x14ac:dyDescent="0.2"/>
  <cols>
    <col min="1" max="1" width="10.7109375" customWidth="1"/>
    <col min="2" max="2" width="11.140625" bestFit="1" customWidth="1"/>
    <col min="3" max="3" width="9.85546875" customWidth="1"/>
    <col min="4" max="4" width="11.42578125" style="12" customWidth="1"/>
    <col min="5" max="6" width="9.85546875" style="15" customWidth="1"/>
    <col min="7" max="7" width="11.28515625" style="15" customWidth="1"/>
    <col min="8" max="8" width="11.7109375" style="15" customWidth="1"/>
    <col min="9" max="10" width="13.5703125" style="18" customWidth="1"/>
    <col min="11" max="13" width="9.85546875" customWidth="1"/>
    <col min="14" max="14" width="9.5703125" customWidth="1"/>
    <col min="15" max="15" width="15.7109375" customWidth="1"/>
    <col min="16" max="16" width="9.85546875" customWidth="1"/>
    <col min="17" max="17" width="30.5703125" customWidth="1"/>
    <col min="18" max="18" width="13.7109375" customWidth="1"/>
    <col min="19" max="19" width="14.5703125" style="29" customWidth="1"/>
    <col min="20" max="20" width="4.28515625" customWidth="1"/>
    <col min="21" max="21" width="15.7109375" style="119" bestFit="1" customWidth="1"/>
    <col min="22" max="22" width="13.85546875" style="119" customWidth="1"/>
    <col min="23" max="25" width="15" style="18" bestFit="1" customWidth="1"/>
    <col min="26" max="26" width="10.7109375" style="18" bestFit="1" customWidth="1"/>
    <col min="27" max="27" width="1.7109375" customWidth="1"/>
    <col min="28" max="28" width="17.28515625" customWidth="1"/>
    <col min="31" max="31" width="12.85546875" bestFit="1" customWidth="1"/>
  </cols>
  <sheetData>
    <row r="1" spans="1:28" s="3" customFormat="1" ht="31.9" customHeight="1" x14ac:dyDescent="0.4">
      <c r="A1" s="1" t="s">
        <v>22</v>
      </c>
      <c r="B1" s="2"/>
      <c r="C1" s="2"/>
      <c r="D1" s="4"/>
      <c r="E1" s="13"/>
      <c r="F1" s="13"/>
      <c r="G1" s="13"/>
      <c r="H1" s="13"/>
      <c r="I1" s="16"/>
      <c r="J1" s="16"/>
      <c r="K1" s="2"/>
      <c r="L1" s="2"/>
      <c r="M1" s="2"/>
      <c r="N1" s="2"/>
      <c r="O1" s="2"/>
      <c r="P1" s="2"/>
      <c r="Q1" s="2"/>
      <c r="R1" s="2"/>
      <c r="S1" s="27"/>
      <c r="U1" s="109"/>
      <c r="V1" s="109"/>
      <c r="W1" s="19"/>
      <c r="X1" s="19"/>
      <c r="Y1" s="19"/>
      <c r="Z1" s="19"/>
    </row>
    <row r="2" spans="1:28" s="5" customFormat="1" ht="15.75" x14ac:dyDescent="0.25">
      <c r="A2" s="33" t="s">
        <v>30</v>
      </c>
      <c r="B2" s="33">
        <v>44592</v>
      </c>
      <c r="C2" s="33"/>
      <c r="D2" s="33"/>
      <c r="E2" s="14"/>
      <c r="F2" s="14"/>
      <c r="G2" s="14"/>
      <c r="H2" s="14"/>
      <c r="I2" s="17"/>
      <c r="J2" s="17"/>
      <c r="K2" s="6"/>
      <c r="L2" s="6"/>
      <c r="M2" s="6"/>
      <c r="N2" s="6"/>
      <c r="O2" s="6"/>
      <c r="P2" s="122"/>
      <c r="Q2" s="6"/>
      <c r="R2" s="6"/>
      <c r="S2" s="28"/>
      <c r="T2" s="7"/>
      <c r="U2" s="110"/>
      <c r="V2" s="110"/>
      <c r="W2" s="20"/>
      <c r="X2" s="20"/>
      <c r="Y2" s="20"/>
      <c r="Z2" s="20"/>
    </row>
    <row r="3" spans="1:28" s="5" customFormat="1" ht="15.75" x14ac:dyDescent="0.25">
      <c r="A3" s="35"/>
      <c r="B3" s="36"/>
      <c r="C3" s="35"/>
      <c r="D3" s="34"/>
      <c r="E3" s="14"/>
      <c r="F3" s="14"/>
      <c r="G3" s="14"/>
      <c r="H3" s="14"/>
      <c r="I3" s="17"/>
      <c r="J3" s="17"/>
      <c r="K3" s="6"/>
      <c r="L3" s="6"/>
      <c r="M3" s="6"/>
      <c r="N3" s="6"/>
      <c r="O3" s="61"/>
      <c r="P3" s="6"/>
      <c r="Q3" s="6"/>
      <c r="R3" s="6"/>
      <c r="S3" s="28"/>
      <c r="T3" s="7"/>
      <c r="U3" s="110"/>
      <c r="V3" s="110"/>
      <c r="W3" s="20"/>
      <c r="X3" s="20"/>
      <c r="Y3" s="20"/>
      <c r="Z3" s="20"/>
      <c r="AB3" s="8"/>
    </row>
    <row r="4" spans="1:28" s="5" customFormat="1" ht="7.5" customHeight="1" x14ac:dyDescent="0.25">
      <c r="B4" s="10"/>
      <c r="C4" s="10"/>
      <c r="D4" s="9"/>
      <c r="E4" s="14"/>
      <c r="F4" s="14"/>
      <c r="G4" s="14"/>
      <c r="H4" s="14"/>
      <c r="I4" s="17"/>
      <c r="J4" s="17"/>
      <c r="K4" s="6"/>
      <c r="L4" s="6"/>
      <c r="M4" s="6"/>
      <c r="N4" s="6"/>
      <c r="O4" s="6"/>
      <c r="P4" s="6"/>
      <c r="Q4" s="6"/>
      <c r="R4" s="6"/>
      <c r="S4" s="28"/>
      <c r="T4" s="7"/>
      <c r="U4" s="110"/>
      <c r="V4" s="110"/>
      <c r="W4" s="20"/>
      <c r="X4" s="20"/>
      <c r="Y4" s="20"/>
      <c r="Z4" s="20"/>
      <c r="AB4" s="10"/>
    </row>
    <row r="5" spans="1:28" s="5" customFormat="1" ht="6" customHeight="1" x14ac:dyDescent="0.25">
      <c r="B5" s="10"/>
      <c r="C5" s="10"/>
      <c r="D5" s="9"/>
      <c r="E5" s="14"/>
      <c r="F5" s="14"/>
      <c r="G5" s="14"/>
      <c r="H5" s="14"/>
      <c r="I5" s="17"/>
      <c r="J5" s="17"/>
      <c r="K5" s="6"/>
      <c r="L5" s="6"/>
      <c r="M5" s="6"/>
      <c r="N5" s="6"/>
      <c r="O5" s="6"/>
      <c r="P5" s="6"/>
      <c r="Q5" s="6"/>
      <c r="R5" s="6"/>
      <c r="S5" s="28"/>
      <c r="T5" s="7"/>
      <c r="U5" s="110"/>
      <c r="V5" s="110"/>
      <c r="W5" s="21"/>
      <c r="X5" s="21"/>
      <c r="Y5" s="20"/>
      <c r="Z5" s="20"/>
      <c r="AB5" s="10"/>
    </row>
    <row r="6" spans="1:28" s="11" customFormat="1" ht="12.75" customHeight="1" x14ac:dyDescent="0.2">
      <c r="A6" s="139" t="s">
        <v>0</v>
      </c>
      <c r="B6" s="142" t="s">
        <v>1</v>
      </c>
      <c r="C6" s="142" t="s">
        <v>2</v>
      </c>
      <c r="D6" s="142" t="s">
        <v>3</v>
      </c>
      <c r="E6" s="124" t="s">
        <v>4</v>
      </c>
      <c r="F6" s="124" t="s">
        <v>13</v>
      </c>
      <c r="G6" s="124" t="s">
        <v>20</v>
      </c>
      <c r="H6" s="124" t="s">
        <v>21</v>
      </c>
      <c r="I6" s="136" t="s">
        <v>29</v>
      </c>
      <c r="J6" s="136" t="s">
        <v>31</v>
      </c>
      <c r="K6" s="127" t="s">
        <v>5</v>
      </c>
      <c r="L6" s="128"/>
      <c r="M6" s="133" t="s">
        <v>19</v>
      </c>
      <c r="N6" s="127" t="s">
        <v>14</v>
      </c>
      <c r="O6" s="133" t="s">
        <v>18</v>
      </c>
      <c r="P6" s="145" t="s">
        <v>16</v>
      </c>
      <c r="Q6" s="146"/>
      <c r="R6" s="133" t="s">
        <v>18</v>
      </c>
      <c r="S6" s="136" t="s">
        <v>10</v>
      </c>
      <c r="T6" s="22"/>
      <c r="U6" s="157" t="s">
        <v>25</v>
      </c>
      <c r="V6" s="158"/>
      <c r="W6" s="158"/>
      <c r="X6" s="158"/>
      <c r="Y6" s="158"/>
      <c r="Z6" s="159"/>
      <c r="AB6" s="142" t="s">
        <v>9</v>
      </c>
    </row>
    <row r="7" spans="1:28" s="11" customFormat="1" ht="12.75" customHeight="1" x14ac:dyDescent="0.2">
      <c r="A7" s="140"/>
      <c r="B7" s="142"/>
      <c r="C7" s="142"/>
      <c r="D7" s="142"/>
      <c r="E7" s="125"/>
      <c r="F7" s="125"/>
      <c r="G7" s="125"/>
      <c r="H7" s="125"/>
      <c r="I7" s="137"/>
      <c r="J7" s="137"/>
      <c r="K7" s="129"/>
      <c r="L7" s="130"/>
      <c r="M7" s="134"/>
      <c r="N7" s="129"/>
      <c r="O7" s="134"/>
      <c r="P7" s="147"/>
      <c r="Q7" s="148"/>
      <c r="R7" s="134"/>
      <c r="S7" s="137"/>
      <c r="T7" s="22"/>
      <c r="U7" s="143" t="s">
        <v>23</v>
      </c>
      <c r="V7" s="143" t="s">
        <v>24</v>
      </c>
      <c r="W7" s="151" t="s">
        <v>6</v>
      </c>
      <c r="X7" s="152"/>
      <c r="Y7" s="143" t="s">
        <v>7</v>
      </c>
      <c r="Z7" s="155" t="s">
        <v>8</v>
      </c>
      <c r="AB7" s="142"/>
    </row>
    <row r="8" spans="1:28" s="11" customFormat="1" x14ac:dyDescent="0.2">
      <c r="A8" s="141"/>
      <c r="B8" s="142"/>
      <c r="C8" s="142"/>
      <c r="D8" s="142"/>
      <c r="E8" s="126"/>
      <c r="F8" s="126"/>
      <c r="G8" s="126"/>
      <c r="H8" s="126"/>
      <c r="I8" s="138"/>
      <c r="J8" s="138"/>
      <c r="K8" s="131"/>
      <c r="L8" s="132"/>
      <c r="M8" s="135"/>
      <c r="N8" s="131"/>
      <c r="O8" s="135"/>
      <c r="P8" s="149"/>
      <c r="Q8" s="150"/>
      <c r="R8" s="135"/>
      <c r="S8" s="138"/>
      <c r="T8" s="22" t="s">
        <v>34</v>
      </c>
      <c r="U8" s="144"/>
      <c r="V8" s="144"/>
      <c r="W8" s="153"/>
      <c r="X8" s="154"/>
      <c r="Y8" s="144"/>
      <c r="Z8" s="156"/>
      <c r="AB8" s="142"/>
    </row>
    <row r="9" spans="1:28" s="68" customFormat="1" x14ac:dyDescent="0.2">
      <c r="A9" s="75">
        <v>2022</v>
      </c>
      <c r="B9" s="75" t="s">
        <v>36</v>
      </c>
      <c r="C9" s="65">
        <v>200</v>
      </c>
      <c r="D9" s="65" t="s">
        <v>11</v>
      </c>
      <c r="E9" s="82">
        <v>44529</v>
      </c>
      <c r="F9" s="82">
        <v>44562</v>
      </c>
      <c r="G9" s="82">
        <v>44592</v>
      </c>
      <c r="H9" s="82">
        <v>44599</v>
      </c>
      <c r="I9" s="76">
        <v>2760</v>
      </c>
      <c r="J9" s="76" t="s">
        <v>32</v>
      </c>
      <c r="K9" s="75" t="s">
        <v>12</v>
      </c>
      <c r="L9" s="75" t="s">
        <v>15</v>
      </c>
      <c r="M9" s="90">
        <v>64.2</v>
      </c>
      <c r="N9" s="75" t="s">
        <v>39</v>
      </c>
      <c r="O9" s="77">
        <f>-(M9*I9)</f>
        <v>-177192</v>
      </c>
      <c r="P9" s="78" t="s">
        <v>17</v>
      </c>
      <c r="Q9" s="64" t="s">
        <v>28</v>
      </c>
      <c r="R9" s="79">
        <f t="shared" ref="R9:R17" si="0">I9*V9</f>
        <v>208605.6024</v>
      </c>
      <c r="S9" s="80">
        <v>0</v>
      </c>
      <c r="T9" s="75"/>
      <c r="U9" s="123">
        <v>75.581739999999996</v>
      </c>
      <c r="V9" s="123">
        <v>75.581739999999996</v>
      </c>
      <c r="W9" s="72">
        <f>(V9-M9)*I9</f>
        <v>31413.602399999982</v>
      </c>
      <c r="X9" s="74">
        <f t="shared" ref="X9:X17" si="1">W9</f>
        <v>31413.602399999982</v>
      </c>
      <c r="Y9" s="72">
        <f>W9</f>
        <v>31413.602399999982</v>
      </c>
      <c r="Z9" s="80">
        <v>0</v>
      </c>
      <c r="AA9" s="75"/>
      <c r="AB9" s="81" t="s">
        <v>33</v>
      </c>
    </row>
    <row r="10" spans="1:28" s="68" customFormat="1" x14ac:dyDescent="0.2">
      <c r="A10" s="75">
        <v>2022</v>
      </c>
      <c r="B10" s="75" t="s">
        <v>37</v>
      </c>
      <c r="C10" s="65">
        <v>201</v>
      </c>
      <c r="D10" s="65" t="s">
        <v>11</v>
      </c>
      <c r="E10" s="82">
        <v>44529</v>
      </c>
      <c r="F10" s="82">
        <v>44593</v>
      </c>
      <c r="G10" s="82">
        <v>44620</v>
      </c>
      <c r="H10" s="82">
        <v>44627</v>
      </c>
      <c r="I10" s="76">
        <v>3360</v>
      </c>
      <c r="J10" s="76" t="s">
        <v>32</v>
      </c>
      <c r="K10" s="75" t="s">
        <v>12</v>
      </c>
      <c r="L10" s="75" t="s">
        <v>15</v>
      </c>
      <c r="M10" s="90">
        <v>64.2</v>
      </c>
      <c r="N10" s="75" t="s">
        <v>39</v>
      </c>
      <c r="O10" s="77">
        <f t="shared" ref="O10" si="2">-(M10*I10)</f>
        <v>-215712</v>
      </c>
      <c r="P10" s="78" t="s">
        <v>17</v>
      </c>
      <c r="Q10" s="64" t="s">
        <v>28</v>
      </c>
      <c r="R10" s="79">
        <f t="shared" ref="R10" si="3">I10*V10</f>
        <v>267341.05440000002</v>
      </c>
      <c r="S10" s="80">
        <v>0</v>
      </c>
      <c r="T10" s="75"/>
      <c r="U10" s="123">
        <v>75.581739999999996</v>
      </c>
      <c r="V10" s="123">
        <v>79.565790000000007</v>
      </c>
      <c r="W10" s="72">
        <f t="shared" ref="W10" si="4">(V10-M10)*I10</f>
        <v>51629.054400000015</v>
      </c>
      <c r="X10" s="74">
        <f t="shared" si="1"/>
        <v>51629.054400000015</v>
      </c>
      <c r="Y10" s="72">
        <f t="shared" ref="Y10" si="5">W10</f>
        <v>51629.054400000015</v>
      </c>
      <c r="Z10" s="80">
        <v>0</v>
      </c>
      <c r="AA10" s="75"/>
      <c r="AB10" s="81" t="s">
        <v>33</v>
      </c>
    </row>
    <row r="11" spans="1:28" s="73" customFormat="1" x14ac:dyDescent="0.2">
      <c r="A11" s="65">
        <v>2022</v>
      </c>
      <c r="B11" s="65" t="s">
        <v>38</v>
      </c>
      <c r="C11" s="65">
        <v>202</v>
      </c>
      <c r="D11" s="65" t="s">
        <v>11</v>
      </c>
      <c r="E11" s="82">
        <v>44529</v>
      </c>
      <c r="F11" s="66">
        <v>44621</v>
      </c>
      <c r="G11" s="66">
        <v>44651</v>
      </c>
      <c r="H11" s="66">
        <v>44658</v>
      </c>
      <c r="I11" s="67">
        <v>3360</v>
      </c>
      <c r="J11" s="67" t="s">
        <v>32</v>
      </c>
      <c r="K11" s="65" t="s">
        <v>12</v>
      </c>
      <c r="L11" s="65" t="s">
        <v>15</v>
      </c>
      <c r="M11" s="69">
        <v>64.2</v>
      </c>
      <c r="N11" s="65" t="s">
        <v>39</v>
      </c>
      <c r="O11" s="88">
        <f t="shared" ref="O11:O12" si="6">-(M11*I11)</f>
        <v>-215712</v>
      </c>
      <c r="P11" s="70" t="s">
        <v>17</v>
      </c>
      <c r="Q11" s="66" t="s">
        <v>28</v>
      </c>
      <c r="R11" s="71">
        <f t="shared" ref="R11:R12" si="7">I11*V11</f>
        <v>262984.71360000002</v>
      </c>
      <c r="S11" s="72">
        <v>0</v>
      </c>
      <c r="T11" s="65"/>
      <c r="U11" s="123">
        <v>75.581739999999996</v>
      </c>
      <c r="V11" s="123">
        <v>78.269260000000003</v>
      </c>
      <c r="W11" s="72">
        <f t="shared" ref="W11" si="8">(V11-M11)*I11</f>
        <v>47272.713600000003</v>
      </c>
      <c r="X11" s="74">
        <f t="shared" si="1"/>
        <v>47272.713600000003</v>
      </c>
      <c r="Y11" s="72">
        <f t="shared" ref="Y11:Y17" si="9">W11</f>
        <v>47272.713600000003</v>
      </c>
      <c r="Z11" s="72">
        <v>0</v>
      </c>
      <c r="AA11" s="65"/>
      <c r="AB11" s="89" t="s">
        <v>33</v>
      </c>
    </row>
    <row r="12" spans="1:28" s="73" customFormat="1" x14ac:dyDescent="0.2">
      <c r="A12" s="65">
        <v>2022</v>
      </c>
      <c r="B12" s="65" t="s">
        <v>40</v>
      </c>
      <c r="C12" s="65">
        <v>203</v>
      </c>
      <c r="D12" s="65" t="s">
        <v>11</v>
      </c>
      <c r="E12" s="82">
        <v>44529</v>
      </c>
      <c r="F12" s="66">
        <v>44652</v>
      </c>
      <c r="G12" s="66">
        <v>44681</v>
      </c>
      <c r="H12" s="66">
        <v>44687</v>
      </c>
      <c r="I12" s="67">
        <v>2760</v>
      </c>
      <c r="J12" s="67" t="s">
        <v>32</v>
      </c>
      <c r="K12" s="65" t="s">
        <v>12</v>
      </c>
      <c r="L12" s="65" t="s">
        <v>15</v>
      </c>
      <c r="M12" s="69">
        <v>64.2</v>
      </c>
      <c r="N12" s="65" t="s">
        <v>39</v>
      </c>
      <c r="O12" s="88">
        <f t="shared" si="6"/>
        <v>-177192</v>
      </c>
      <c r="P12" s="70" t="s">
        <v>17</v>
      </c>
      <c r="Q12" s="66" t="s">
        <v>28</v>
      </c>
      <c r="R12" s="71">
        <f t="shared" si="7"/>
        <v>212863.26120000001</v>
      </c>
      <c r="S12" s="72">
        <v>0</v>
      </c>
      <c r="T12" s="65"/>
      <c r="U12" s="123">
        <v>75.581739999999996</v>
      </c>
      <c r="V12" s="123">
        <v>77.124369999999999</v>
      </c>
      <c r="W12" s="72">
        <f t="shared" ref="W12:W17" si="10">(V12-M12)*I12</f>
        <v>35671.261199999986</v>
      </c>
      <c r="X12" s="74">
        <f t="shared" si="1"/>
        <v>35671.261199999986</v>
      </c>
      <c r="Y12" s="72">
        <f t="shared" si="9"/>
        <v>35671.261199999986</v>
      </c>
      <c r="Z12" s="72">
        <v>0</v>
      </c>
      <c r="AA12" s="65"/>
      <c r="AB12" s="89" t="s">
        <v>33</v>
      </c>
    </row>
    <row r="13" spans="1:28" s="73" customFormat="1" x14ac:dyDescent="0.2">
      <c r="A13" s="65">
        <v>2022</v>
      </c>
      <c r="B13" s="65" t="s">
        <v>41</v>
      </c>
      <c r="C13" s="65">
        <v>204</v>
      </c>
      <c r="D13" s="65" t="s">
        <v>11</v>
      </c>
      <c r="E13" s="82">
        <v>44529</v>
      </c>
      <c r="F13" s="66">
        <v>44682</v>
      </c>
      <c r="G13" s="66">
        <v>44712</v>
      </c>
      <c r="H13" s="66">
        <v>44719</v>
      </c>
      <c r="I13" s="67">
        <v>2880</v>
      </c>
      <c r="J13" s="67" t="s">
        <v>32</v>
      </c>
      <c r="K13" s="65" t="s">
        <v>12</v>
      </c>
      <c r="L13" s="65" t="s">
        <v>15</v>
      </c>
      <c r="M13" s="69">
        <v>64.2</v>
      </c>
      <c r="N13" s="65" t="s">
        <v>39</v>
      </c>
      <c r="O13" s="88">
        <f t="shared" ref="O13:O17" si="11">-(M13*I13)</f>
        <v>-184896</v>
      </c>
      <c r="P13" s="70" t="s">
        <v>17</v>
      </c>
      <c r="Q13" s="66" t="s">
        <v>28</v>
      </c>
      <c r="R13" s="71">
        <f t="shared" si="0"/>
        <v>219211.22879999998</v>
      </c>
      <c r="S13" s="72">
        <v>0</v>
      </c>
      <c r="T13" s="65"/>
      <c r="U13" s="123">
        <v>75.581739999999996</v>
      </c>
      <c r="V13" s="123">
        <v>76.115009999999998</v>
      </c>
      <c r="W13" s="72">
        <f t="shared" si="10"/>
        <v>34315.228799999983</v>
      </c>
      <c r="X13" s="74">
        <f t="shared" si="1"/>
        <v>34315.228799999983</v>
      </c>
      <c r="Y13" s="72">
        <f t="shared" si="9"/>
        <v>34315.228799999983</v>
      </c>
      <c r="Z13" s="72">
        <v>0</v>
      </c>
      <c r="AA13" s="65"/>
      <c r="AB13" s="89" t="s">
        <v>33</v>
      </c>
    </row>
    <row r="14" spans="1:28" s="73" customFormat="1" x14ac:dyDescent="0.2">
      <c r="A14" s="65">
        <v>2022</v>
      </c>
      <c r="B14" s="65" t="s">
        <v>42</v>
      </c>
      <c r="C14" s="65">
        <v>205</v>
      </c>
      <c r="D14" s="65" t="s">
        <v>11</v>
      </c>
      <c r="E14" s="82">
        <v>44529</v>
      </c>
      <c r="F14" s="66">
        <v>44713</v>
      </c>
      <c r="G14" s="66">
        <v>44742</v>
      </c>
      <c r="H14" s="66">
        <v>44749</v>
      </c>
      <c r="I14" s="67">
        <v>3480</v>
      </c>
      <c r="J14" s="67" t="s">
        <v>32</v>
      </c>
      <c r="K14" s="65" t="s">
        <v>12</v>
      </c>
      <c r="L14" s="65" t="s">
        <v>15</v>
      </c>
      <c r="M14" s="69">
        <v>64.2</v>
      </c>
      <c r="N14" s="65" t="s">
        <v>39</v>
      </c>
      <c r="O14" s="88">
        <f t="shared" ref="O14" si="12">-(M14*I14)</f>
        <v>-223416</v>
      </c>
      <c r="P14" s="70" t="s">
        <v>17</v>
      </c>
      <c r="Q14" s="66" t="s">
        <v>28</v>
      </c>
      <c r="R14" s="71">
        <f t="shared" ref="R14" si="13">I14*V14</f>
        <v>261829.80600000001</v>
      </c>
      <c r="S14" s="72">
        <v>0</v>
      </c>
      <c r="T14" s="65"/>
      <c r="U14" s="123">
        <v>75.581739999999996</v>
      </c>
      <c r="V14" s="123">
        <v>75.23845</v>
      </c>
      <c r="W14" s="72">
        <f t="shared" si="10"/>
        <v>38413.80599999999</v>
      </c>
      <c r="X14" s="74">
        <f t="shared" si="1"/>
        <v>38413.80599999999</v>
      </c>
      <c r="Y14" s="72">
        <f t="shared" si="9"/>
        <v>38413.80599999999</v>
      </c>
      <c r="Z14" s="72">
        <v>0</v>
      </c>
      <c r="AA14" s="65"/>
      <c r="AB14" s="89" t="s">
        <v>33</v>
      </c>
    </row>
    <row r="15" spans="1:28" s="73" customFormat="1" x14ac:dyDescent="0.2">
      <c r="A15" s="65">
        <v>2022</v>
      </c>
      <c r="B15" s="65" t="s">
        <v>43</v>
      </c>
      <c r="C15" s="65">
        <v>206</v>
      </c>
      <c r="D15" s="65" t="s">
        <v>11</v>
      </c>
      <c r="E15" s="82">
        <v>44529</v>
      </c>
      <c r="F15" s="66">
        <v>44743</v>
      </c>
      <c r="G15" s="66">
        <v>44773</v>
      </c>
      <c r="H15" s="66">
        <v>44778</v>
      </c>
      <c r="I15" s="67">
        <v>4320</v>
      </c>
      <c r="J15" s="67" t="s">
        <v>32</v>
      </c>
      <c r="K15" s="65" t="s">
        <v>12</v>
      </c>
      <c r="L15" s="65" t="s">
        <v>15</v>
      </c>
      <c r="M15" s="69">
        <v>64.2</v>
      </c>
      <c r="N15" s="65" t="s">
        <v>39</v>
      </c>
      <c r="O15" s="88">
        <f t="shared" ref="O15" si="14">-(M15*I15)</f>
        <v>-277344</v>
      </c>
      <c r="P15" s="70" t="s">
        <v>17</v>
      </c>
      <c r="Q15" s="66" t="s">
        <v>28</v>
      </c>
      <c r="R15" s="71">
        <f t="shared" ref="R15" si="15">I15*V15</f>
        <v>321473.3616</v>
      </c>
      <c r="S15" s="72">
        <v>0</v>
      </c>
      <c r="T15" s="65"/>
      <c r="U15" s="123">
        <v>75.581739999999996</v>
      </c>
      <c r="V15" s="123">
        <v>74.415130000000005</v>
      </c>
      <c r="W15" s="72">
        <f t="shared" si="10"/>
        <v>44129.361600000011</v>
      </c>
      <c r="X15" s="74">
        <f t="shared" si="1"/>
        <v>44129.361600000011</v>
      </c>
      <c r="Y15" s="72">
        <f t="shared" si="9"/>
        <v>44129.361600000011</v>
      </c>
      <c r="Z15" s="72">
        <v>0</v>
      </c>
      <c r="AA15" s="65"/>
      <c r="AB15" s="89" t="s">
        <v>33</v>
      </c>
    </row>
    <row r="16" spans="1:28" s="73" customFormat="1" x14ac:dyDescent="0.2">
      <c r="A16" s="65">
        <v>2022</v>
      </c>
      <c r="B16" s="65" t="s">
        <v>44</v>
      </c>
      <c r="C16" s="65">
        <v>207</v>
      </c>
      <c r="D16" s="65" t="s">
        <v>11</v>
      </c>
      <c r="E16" s="82">
        <v>44529</v>
      </c>
      <c r="F16" s="66">
        <v>44774</v>
      </c>
      <c r="G16" s="66">
        <v>44804</v>
      </c>
      <c r="H16" s="66">
        <v>44811</v>
      </c>
      <c r="I16" s="67">
        <v>3600</v>
      </c>
      <c r="J16" s="67" t="s">
        <v>32</v>
      </c>
      <c r="K16" s="65" t="s">
        <v>12</v>
      </c>
      <c r="L16" s="65" t="s">
        <v>15</v>
      </c>
      <c r="M16" s="69">
        <v>64.2</v>
      </c>
      <c r="N16" s="65" t="s">
        <v>39</v>
      </c>
      <c r="O16" s="88">
        <f t="shared" si="11"/>
        <v>-231120</v>
      </c>
      <c r="P16" s="70" t="s">
        <v>17</v>
      </c>
      <c r="Q16" s="66" t="s">
        <v>28</v>
      </c>
      <c r="R16" s="71">
        <f t="shared" si="0"/>
        <v>265048.88400000002</v>
      </c>
      <c r="S16" s="72">
        <v>0</v>
      </c>
      <c r="T16" s="65"/>
      <c r="U16" s="123">
        <v>75.581739999999996</v>
      </c>
      <c r="V16" s="123">
        <v>73.624690000000001</v>
      </c>
      <c r="W16" s="72">
        <f t="shared" si="10"/>
        <v>33928.883999999991</v>
      </c>
      <c r="X16" s="74">
        <f t="shared" si="1"/>
        <v>33928.883999999991</v>
      </c>
      <c r="Y16" s="72">
        <f t="shared" si="9"/>
        <v>33928.883999999991</v>
      </c>
      <c r="Z16" s="72">
        <v>0</v>
      </c>
      <c r="AA16" s="65"/>
      <c r="AB16" s="89" t="s">
        <v>33</v>
      </c>
    </row>
    <row r="17" spans="1:28" s="73" customFormat="1" x14ac:dyDescent="0.2">
      <c r="A17" s="65">
        <v>2022</v>
      </c>
      <c r="B17" s="65" t="s">
        <v>45</v>
      </c>
      <c r="C17" s="65">
        <v>208</v>
      </c>
      <c r="D17" s="65" t="s">
        <v>11</v>
      </c>
      <c r="E17" s="82">
        <v>44529</v>
      </c>
      <c r="F17" s="66">
        <v>44805</v>
      </c>
      <c r="G17" s="66">
        <v>44834</v>
      </c>
      <c r="H17" s="66">
        <v>44841</v>
      </c>
      <c r="I17" s="67">
        <v>3480</v>
      </c>
      <c r="J17" s="67" t="s">
        <v>32</v>
      </c>
      <c r="K17" s="65" t="s">
        <v>12</v>
      </c>
      <c r="L17" s="65" t="s">
        <v>15</v>
      </c>
      <c r="M17" s="69">
        <v>64.2</v>
      </c>
      <c r="N17" s="65" t="s">
        <v>39</v>
      </c>
      <c r="O17" s="88">
        <f t="shared" si="11"/>
        <v>-223416</v>
      </c>
      <c r="P17" s="70" t="s">
        <v>17</v>
      </c>
      <c r="Q17" s="66" t="s">
        <v>28</v>
      </c>
      <c r="R17" s="108">
        <f t="shared" si="0"/>
        <v>253608.34080000003</v>
      </c>
      <c r="S17" s="107">
        <v>0</v>
      </c>
      <c r="T17" s="65"/>
      <c r="U17" s="123">
        <v>75.581739999999996</v>
      </c>
      <c r="V17" s="123">
        <v>72.875960000000006</v>
      </c>
      <c r="W17" s="72">
        <f t="shared" si="10"/>
        <v>30192.340800000013</v>
      </c>
      <c r="X17" s="74">
        <f t="shared" si="1"/>
        <v>30192.340800000013</v>
      </c>
      <c r="Y17" s="72">
        <f t="shared" si="9"/>
        <v>30192.340800000013</v>
      </c>
      <c r="Z17" s="72">
        <v>0</v>
      </c>
      <c r="AA17" s="65"/>
      <c r="AB17" s="89" t="s">
        <v>33</v>
      </c>
    </row>
    <row r="18" spans="1:28" s="23" customFormat="1" x14ac:dyDescent="0.2">
      <c r="A18" s="91"/>
      <c r="B18" s="91"/>
      <c r="C18" s="91"/>
      <c r="D18" s="91"/>
      <c r="E18" s="92"/>
      <c r="F18" s="92"/>
      <c r="G18" s="92"/>
      <c r="H18" s="92"/>
      <c r="I18" s="93">
        <f>SUM(I9:I17)</f>
        <v>30000</v>
      </c>
      <c r="J18" s="93"/>
      <c r="K18" s="91"/>
      <c r="L18" s="91"/>
      <c r="M18" s="94"/>
      <c r="N18" s="91" t="s">
        <v>39</v>
      </c>
      <c r="O18" s="95">
        <f>SUM(O9:O17)</f>
        <v>-1926000</v>
      </c>
      <c r="P18" s="91"/>
      <c r="Q18" s="92"/>
      <c r="R18" s="96">
        <f>SUM(R9:R17)</f>
        <v>2272966.2527999999</v>
      </c>
      <c r="S18" s="96">
        <f>SUM(S9:S17)</f>
        <v>0</v>
      </c>
      <c r="T18" s="91"/>
      <c r="U18" s="112" t="s">
        <v>46</v>
      </c>
      <c r="V18" s="111"/>
      <c r="W18" s="96">
        <f>SUM(W9:W17)</f>
        <v>346966.25280000002</v>
      </c>
      <c r="X18" s="96">
        <f>SUM(X9:X17)</f>
        <v>346966.25280000002</v>
      </c>
      <c r="Y18" s="96">
        <f>SUM(Y9:Y17)</f>
        <v>346966.25280000002</v>
      </c>
      <c r="Z18" s="96">
        <v>0</v>
      </c>
      <c r="AA18" s="91"/>
      <c r="AB18" s="97"/>
    </row>
    <row r="19" spans="1:28" s="23" customFormat="1" x14ac:dyDescent="0.2">
      <c r="A19" s="98"/>
      <c r="B19" s="98"/>
      <c r="C19" s="98"/>
      <c r="D19" s="98"/>
      <c r="E19" s="99"/>
      <c r="F19" s="99"/>
      <c r="G19" s="99"/>
      <c r="H19" s="99"/>
      <c r="I19" s="100"/>
      <c r="J19" s="100"/>
      <c r="K19" s="98"/>
      <c r="L19" s="98"/>
      <c r="M19" s="101"/>
      <c r="N19" s="98"/>
      <c r="O19" s="102"/>
      <c r="P19" s="98"/>
      <c r="Q19" s="99"/>
      <c r="R19" s="103"/>
      <c r="S19" s="103"/>
      <c r="T19" s="98"/>
      <c r="U19" s="113"/>
      <c r="V19" s="114"/>
      <c r="W19" s="103"/>
      <c r="X19" s="103"/>
      <c r="Y19" s="103"/>
      <c r="Z19" s="103"/>
      <c r="AA19" s="98"/>
      <c r="AB19" s="104"/>
    </row>
    <row r="20" spans="1:28" s="23" customFormat="1" ht="13.5" thickBot="1" x14ac:dyDescent="0.25">
      <c r="A20" s="24"/>
      <c r="B20" s="24"/>
      <c r="C20" s="24"/>
      <c r="D20" s="24"/>
      <c r="E20" s="25"/>
      <c r="F20" s="25"/>
      <c r="G20" s="25"/>
      <c r="H20" s="25"/>
      <c r="I20" s="31"/>
      <c r="J20" s="31"/>
      <c r="K20" s="24"/>
      <c r="L20" s="24"/>
      <c r="M20" s="32"/>
      <c r="N20" s="24"/>
      <c r="O20" s="30"/>
      <c r="P20" s="24"/>
      <c r="Q20" s="25"/>
      <c r="R20" s="26"/>
      <c r="S20" s="26"/>
      <c r="T20" s="24"/>
      <c r="U20" s="115"/>
      <c r="V20" s="116"/>
      <c r="W20" s="26"/>
      <c r="X20" s="26"/>
      <c r="Y20" s="26"/>
      <c r="Z20" s="26"/>
      <c r="AA20" s="24"/>
      <c r="AB20" s="60"/>
    </row>
    <row r="21" spans="1:28" ht="14.25" thickTop="1" thickBot="1" x14ac:dyDescent="0.25">
      <c r="D21"/>
      <c r="E21"/>
      <c r="F21"/>
      <c r="G21" s="84"/>
      <c r="I21" s="86"/>
      <c r="J21"/>
      <c r="S21"/>
      <c r="T21" s="62"/>
      <c r="U21" s="117" t="s">
        <v>35</v>
      </c>
      <c r="V21" s="118"/>
      <c r="W21" s="106">
        <f>+W18</f>
        <v>346966.25280000002</v>
      </c>
      <c r="X21" s="106">
        <f>+X18</f>
        <v>346966.25280000002</v>
      </c>
      <c r="Y21" s="106">
        <f>+Y18</f>
        <v>346966.25280000002</v>
      </c>
      <c r="Z21" s="63">
        <f>+Z18</f>
        <v>0</v>
      </c>
    </row>
    <row r="22" spans="1:28" ht="13.5" thickTop="1" x14ac:dyDescent="0.2">
      <c r="D22"/>
      <c r="E22"/>
      <c r="F22"/>
      <c r="G22" s="84"/>
      <c r="I22" s="86"/>
      <c r="J22"/>
      <c r="S22"/>
    </row>
    <row r="23" spans="1:28" x14ac:dyDescent="0.2">
      <c r="G23" s="84"/>
      <c r="I23" s="86"/>
    </row>
    <row r="24" spans="1:28" x14ac:dyDescent="0.2">
      <c r="D24"/>
      <c r="E24"/>
      <c r="F24"/>
      <c r="G24" s="83"/>
      <c r="I24" s="85"/>
      <c r="J24"/>
      <c r="S24"/>
      <c r="T24" s="36"/>
      <c r="U24" s="120"/>
      <c r="V24" s="121"/>
      <c r="W24" s="105"/>
      <c r="X24" s="33"/>
    </row>
    <row r="25" spans="1:28" x14ac:dyDescent="0.2">
      <c r="G25"/>
      <c r="H25"/>
      <c r="I25"/>
      <c r="J25"/>
      <c r="U25" s="120"/>
      <c r="V25" s="121"/>
      <c r="W25" s="105"/>
    </row>
    <row r="26" spans="1:28" x14ac:dyDescent="0.2">
      <c r="D26"/>
      <c r="E26"/>
      <c r="F26"/>
      <c r="G26"/>
      <c r="H26"/>
      <c r="I26"/>
      <c r="J26"/>
      <c r="S26"/>
      <c r="U26" s="120"/>
      <c r="V26" s="121"/>
      <c r="W26" s="87"/>
    </row>
    <row r="27" spans="1:28" x14ac:dyDescent="0.2">
      <c r="D27"/>
      <c r="E27"/>
      <c r="F27"/>
      <c r="G27"/>
      <c r="H27"/>
      <c r="I27"/>
      <c r="J27"/>
      <c r="S27"/>
      <c r="U27" s="120"/>
      <c r="V27" s="121"/>
      <c r="W27" s="105"/>
    </row>
    <row r="28" spans="1:28" x14ac:dyDescent="0.2">
      <c r="G28"/>
      <c r="H28"/>
      <c r="I28"/>
      <c r="J28"/>
    </row>
    <row r="29" spans="1:28" x14ac:dyDescent="0.2">
      <c r="G29"/>
      <c r="H29"/>
      <c r="I29"/>
      <c r="J29"/>
    </row>
    <row r="30" spans="1:28" x14ac:dyDescent="0.2">
      <c r="G30"/>
      <c r="H30"/>
      <c r="I30"/>
      <c r="J30"/>
    </row>
    <row r="31" spans="1:28" x14ac:dyDescent="0.2">
      <c r="G31"/>
      <c r="H31"/>
      <c r="I31"/>
      <c r="J31"/>
    </row>
    <row r="32" spans="1:28" x14ac:dyDescent="0.2">
      <c r="G32"/>
      <c r="H32"/>
      <c r="I32"/>
      <c r="J32"/>
    </row>
    <row r="33" spans="7:10" x14ac:dyDescent="0.2">
      <c r="G33"/>
      <c r="H33"/>
      <c r="I33"/>
      <c r="J33"/>
    </row>
    <row r="34" spans="7:10" x14ac:dyDescent="0.2">
      <c r="G34"/>
      <c r="H34"/>
      <c r="I34"/>
      <c r="J34"/>
    </row>
    <row r="35" spans="7:10" x14ac:dyDescent="0.2">
      <c r="G35"/>
      <c r="H35"/>
      <c r="I35"/>
      <c r="J35"/>
    </row>
    <row r="36" spans="7:10" x14ac:dyDescent="0.2">
      <c r="G36"/>
      <c r="H36"/>
      <c r="I36"/>
      <c r="J36"/>
    </row>
  </sheetData>
  <mergeCells count="24">
    <mergeCell ref="N6:N8"/>
    <mergeCell ref="O6:O8"/>
    <mergeCell ref="AB6:AB8"/>
    <mergeCell ref="U7:U8"/>
    <mergeCell ref="V7:V8"/>
    <mergeCell ref="S6:S8"/>
    <mergeCell ref="P6:Q8"/>
    <mergeCell ref="R6:R8"/>
    <mergeCell ref="W7:X8"/>
    <mergeCell ref="Y7:Y8"/>
    <mergeCell ref="Z7:Z8"/>
    <mergeCell ref="U6:Z6"/>
    <mergeCell ref="G6:G8"/>
    <mergeCell ref="K6:L8"/>
    <mergeCell ref="M6:M8"/>
    <mergeCell ref="I6:I8"/>
    <mergeCell ref="A6:A8"/>
    <mergeCell ref="B6:B8"/>
    <mergeCell ref="C6:C8"/>
    <mergeCell ref="D6:D8"/>
    <mergeCell ref="F6:F8"/>
    <mergeCell ref="H6:H8"/>
    <mergeCell ref="E6:E8"/>
    <mergeCell ref="J6:J8"/>
  </mergeCells>
  <phoneticPr fontId="42" type="noConversion"/>
  <conditionalFormatting sqref="W9:Y9 S9 W16:Y20 U18:U19 S16:S19">
    <cfRule type="cellIs" dxfId="52" priority="560" operator="lessThan">
      <formula>0</formula>
    </cfRule>
  </conditionalFormatting>
  <conditionalFormatting sqref="B20:B1048576 B1:B8">
    <cfRule type="duplicateValues" dxfId="51" priority="514"/>
  </conditionalFormatting>
  <conditionalFormatting sqref="W21:Y21">
    <cfRule type="cellIs" dxfId="50" priority="447" operator="lessThan">
      <formula>0</formula>
    </cfRule>
  </conditionalFormatting>
  <conditionalFormatting sqref="O9 O16:O19">
    <cfRule type="cellIs" dxfId="49" priority="185" operator="greaterThanOrEqual">
      <formula>0</formula>
    </cfRule>
    <cfRule type="cellIs" dxfId="48" priority="186" operator="lessThan">
      <formula>0</formula>
    </cfRule>
  </conditionalFormatting>
  <conditionalFormatting sqref="W9:Y9 W16:Y19">
    <cfRule type="cellIs" dxfId="47" priority="183" operator="lessThan">
      <formula>0</formula>
    </cfRule>
    <cfRule type="cellIs" dxfId="46" priority="184" operator="greaterThanOrEqual">
      <formula>0</formula>
    </cfRule>
  </conditionalFormatting>
  <conditionalFormatting sqref="X24">
    <cfRule type="duplicateValues" dxfId="45" priority="45"/>
  </conditionalFormatting>
  <conditionalFormatting sqref="B9 B16:B17">
    <cfRule type="duplicateValues" dxfId="44" priority="1204"/>
  </conditionalFormatting>
  <conditionalFormatting sqref="W15:Y15 S15">
    <cfRule type="cellIs" dxfId="43" priority="40" operator="lessThan">
      <formula>0</formula>
    </cfRule>
  </conditionalFormatting>
  <conditionalFormatting sqref="O15">
    <cfRule type="cellIs" dxfId="42" priority="38" operator="greaterThanOrEqual">
      <formula>0</formula>
    </cfRule>
    <cfRule type="cellIs" dxfId="41" priority="39" operator="lessThan">
      <formula>0</formula>
    </cfRule>
  </conditionalFormatting>
  <conditionalFormatting sqref="W15:Y15">
    <cfRule type="cellIs" dxfId="40" priority="36" operator="lessThan">
      <formula>0</formula>
    </cfRule>
    <cfRule type="cellIs" dxfId="39" priority="37" operator="greaterThanOrEqual">
      <formula>0</formula>
    </cfRule>
  </conditionalFormatting>
  <conditionalFormatting sqref="B15">
    <cfRule type="duplicateValues" dxfId="38" priority="41"/>
  </conditionalFormatting>
  <conditionalFormatting sqref="B15">
    <cfRule type="duplicateValues" dxfId="37" priority="42"/>
  </conditionalFormatting>
  <conditionalFormatting sqref="S14 W14:Y14">
    <cfRule type="cellIs" dxfId="36" priority="33" operator="lessThan">
      <formula>0</formula>
    </cfRule>
  </conditionalFormatting>
  <conditionalFormatting sqref="O14">
    <cfRule type="cellIs" dxfId="35" priority="31" operator="greaterThanOrEqual">
      <formula>0</formula>
    </cfRule>
    <cfRule type="cellIs" dxfId="34" priority="32" operator="lessThan">
      <formula>0</formula>
    </cfRule>
  </conditionalFormatting>
  <conditionalFormatting sqref="W14:Y14">
    <cfRule type="cellIs" dxfId="33" priority="29" operator="lessThan">
      <formula>0</formula>
    </cfRule>
    <cfRule type="cellIs" dxfId="32" priority="30" operator="greaterThanOrEqual">
      <formula>0</formula>
    </cfRule>
  </conditionalFormatting>
  <conditionalFormatting sqref="B14">
    <cfRule type="duplicateValues" dxfId="31" priority="34"/>
  </conditionalFormatting>
  <conditionalFormatting sqref="B14">
    <cfRule type="duplicateValues" dxfId="30" priority="35"/>
  </conditionalFormatting>
  <conditionalFormatting sqref="W13:Y13 S13">
    <cfRule type="cellIs" dxfId="29" priority="26" operator="lessThan">
      <formula>0</formula>
    </cfRule>
  </conditionalFormatting>
  <conditionalFormatting sqref="O13">
    <cfRule type="cellIs" dxfId="28" priority="24" operator="greaterThanOrEqual">
      <formula>0</formula>
    </cfRule>
    <cfRule type="cellIs" dxfId="27" priority="25" operator="lessThan">
      <formula>0</formula>
    </cfRule>
  </conditionalFormatting>
  <conditionalFormatting sqref="W13:Y13">
    <cfRule type="cellIs" dxfId="26" priority="22" operator="lessThan">
      <formula>0</formula>
    </cfRule>
    <cfRule type="cellIs" dxfId="25" priority="23" operator="greaterThanOrEqual">
      <formula>0</formula>
    </cfRule>
  </conditionalFormatting>
  <conditionalFormatting sqref="B13">
    <cfRule type="duplicateValues" dxfId="24" priority="27"/>
  </conditionalFormatting>
  <conditionalFormatting sqref="B13">
    <cfRule type="duplicateValues" dxfId="23" priority="28"/>
  </conditionalFormatting>
  <conditionalFormatting sqref="S12 W12:Y12">
    <cfRule type="cellIs" dxfId="22" priority="19" operator="lessThan">
      <formula>0</formula>
    </cfRule>
  </conditionalFormatting>
  <conditionalFormatting sqref="O12">
    <cfRule type="cellIs" dxfId="21" priority="17" operator="greaterThanOrEqual">
      <formula>0</formula>
    </cfRule>
    <cfRule type="cellIs" dxfId="20" priority="18" operator="lessThan">
      <formula>0</formula>
    </cfRule>
  </conditionalFormatting>
  <conditionalFormatting sqref="W12:Y12">
    <cfRule type="cellIs" dxfId="19" priority="15" operator="lessThan">
      <formula>0</formula>
    </cfRule>
    <cfRule type="cellIs" dxfId="18" priority="16" operator="greaterThanOrEqual">
      <formula>0</formula>
    </cfRule>
  </conditionalFormatting>
  <conditionalFormatting sqref="B12">
    <cfRule type="duplicateValues" dxfId="17" priority="20"/>
  </conditionalFormatting>
  <conditionalFormatting sqref="B12">
    <cfRule type="duplicateValues" dxfId="16" priority="21"/>
  </conditionalFormatting>
  <conditionalFormatting sqref="W11:Y11 S11">
    <cfRule type="cellIs" dxfId="15" priority="12" operator="lessThan">
      <formula>0</formula>
    </cfRule>
  </conditionalFormatting>
  <conditionalFormatting sqref="O11">
    <cfRule type="cellIs" dxfId="14" priority="10" operator="greaterThanOrEqual">
      <formula>0</formula>
    </cfRule>
    <cfRule type="cellIs" dxfId="13" priority="11" operator="lessThan">
      <formula>0</formula>
    </cfRule>
  </conditionalFormatting>
  <conditionalFormatting sqref="W11:Y11">
    <cfRule type="cellIs" dxfId="12" priority="8" operator="lessThan">
      <formula>0</formula>
    </cfRule>
    <cfRule type="cellIs" dxfId="11" priority="9" operator="greaterThanOrEqual">
      <formula>0</formula>
    </cfRule>
  </conditionalFormatting>
  <conditionalFormatting sqref="B11">
    <cfRule type="duplicateValues" dxfId="10" priority="13"/>
  </conditionalFormatting>
  <conditionalFormatting sqref="B11">
    <cfRule type="duplicateValues" dxfId="9" priority="14"/>
  </conditionalFormatting>
  <conditionalFormatting sqref="W10:Y10 S10">
    <cfRule type="cellIs" dxfId="8" priority="5" operator="lessThan">
      <formula>0</formula>
    </cfRule>
  </conditionalFormatting>
  <conditionalFormatting sqref="O10">
    <cfRule type="cellIs" dxfId="7" priority="3" operator="greaterThanOrEqual">
      <formula>0</formula>
    </cfRule>
    <cfRule type="cellIs" dxfId="6" priority="4" operator="lessThan">
      <formula>0</formula>
    </cfRule>
  </conditionalFormatting>
  <conditionalFormatting sqref="W10:Y10">
    <cfRule type="cellIs" dxfId="5" priority="1" operator="lessThan">
      <formula>0</formula>
    </cfRule>
    <cfRule type="cellIs" dxfId="4" priority="2" operator="greaterThanOrEqual">
      <formula>0</formula>
    </cfRule>
  </conditionalFormatting>
  <conditionalFormatting sqref="B10">
    <cfRule type="duplicateValues" dxfId="3" priority="6"/>
  </conditionalFormatting>
  <conditionalFormatting sqref="B10">
    <cfRule type="duplicateValues" dxfId="2" priority="7"/>
  </conditionalFormatting>
  <conditionalFormatting sqref="B9 B16:B19">
    <cfRule type="duplicateValues" dxfId="1" priority="1218"/>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5"/>
  <sheetViews>
    <sheetView showGridLines="0" workbookViewId="0">
      <selection activeCell="U21" sqref="U21"/>
    </sheetView>
  </sheetViews>
  <sheetFormatPr baseColWidth="10" defaultColWidth="9.140625" defaultRowHeight="12.75" x14ac:dyDescent="0.2"/>
  <cols>
    <col min="1" max="1" width="9.28515625" style="55" customWidth="1"/>
    <col min="2" max="2" width="10.28515625" style="55" bestFit="1" customWidth="1"/>
    <col min="3" max="3" width="32.140625" style="56" customWidth="1"/>
    <col min="4" max="4" width="11.42578125" style="57" bestFit="1" customWidth="1"/>
    <col min="5" max="5" width="12.28515625" style="57" bestFit="1" customWidth="1"/>
    <col min="6" max="6" width="8.42578125" style="58" bestFit="1" customWidth="1"/>
    <col min="7" max="7" width="12.42578125" style="59" bestFit="1" customWidth="1"/>
    <col min="8" max="8" width="10.140625" style="59" bestFit="1" customWidth="1"/>
    <col min="9" max="10" width="15.28515625" style="59" customWidth="1"/>
    <col min="11" max="16384" width="9.140625" style="55"/>
  </cols>
  <sheetData>
    <row r="1" spans="1:10" s="43" customFormat="1" ht="30" x14ac:dyDescent="0.4">
      <c r="A1" s="37" t="s">
        <v>26</v>
      </c>
      <c r="B1" s="38"/>
      <c r="C1" s="39"/>
      <c r="D1" s="40"/>
      <c r="E1" s="40"/>
      <c r="F1" s="41"/>
      <c r="G1" s="42"/>
      <c r="H1" s="42"/>
      <c r="I1" s="42"/>
      <c r="J1" s="42"/>
    </row>
    <row r="2" spans="1:10" s="47" customFormat="1" ht="15.75" x14ac:dyDescent="0.25">
      <c r="A2" s="160" t="s">
        <v>27</v>
      </c>
      <c r="B2" s="160"/>
      <c r="C2" s="160"/>
      <c r="D2" s="44"/>
      <c r="E2" s="44"/>
      <c r="F2" s="45"/>
      <c r="G2" s="46"/>
      <c r="H2" s="46"/>
      <c r="I2" s="46"/>
      <c r="J2" s="46"/>
    </row>
    <row r="3" spans="1:10" s="47" customFormat="1" ht="15.75" x14ac:dyDescent="0.25">
      <c r="A3" s="161"/>
      <c r="B3" s="161"/>
      <c r="C3" s="161"/>
      <c r="D3" s="48"/>
      <c r="E3" s="48"/>
      <c r="F3" s="45"/>
      <c r="G3" s="46"/>
      <c r="H3" s="46"/>
      <c r="I3" s="46"/>
      <c r="J3" s="46"/>
    </row>
    <row r="4" spans="1:10" s="47" customFormat="1" ht="15.75" x14ac:dyDescent="0.25">
      <c r="A4" s="49"/>
      <c r="B4" s="49"/>
      <c r="C4" s="49"/>
      <c r="D4" s="48"/>
      <c r="E4" s="48"/>
      <c r="F4" s="45"/>
      <c r="G4" s="46"/>
      <c r="H4" s="46"/>
    </row>
    <row r="5" spans="1:10" s="47" customFormat="1" ht="15.75" x14ac:dyDescent="0.25">
      <c r="A5" s="49"/>
      <c r="B5" s="49"/>
      <c r="C5" s="49"/>
      <c r="D5" s="48"/>
      <c r="E5" s="48"/>
      <c r="F5" s="45"/>
      <c r="G5" s="46"/>
      <c r="H5" s="46"/>
    </row>
    <row r="6" spans="1:10" s="54" customFormat="1" x14ac:dyDescent="0.2">
      <c r="A6" s="50"/>
      <c r="B6" s="50"/>
      <c r="C6" s="51"/>
      <c r="D6" s="50"/>
      <c r="E6" s="50"/>
      <c r="F6" s="52"/>
      <c r="G6" s="53"/>
      <c r="H6" s="53"/>
    </row>
    <row r="7" spans="1:10" s="54" customFormat="1" x14ac:dyDescent="0.2">
      <c r="A7" s="50"/>
      <c r="B7" s="50"/>
      <c r="C7" s="51"/>
      <c r="D7" s="50"/>
      <c r="E7" s="50"/>
      <c r="F7" s="52"/>
      <c r="G7" s="53"/>
      <c r="H7" s="53"/>
    </row>
    <row r="8" spans="1:10" s="54" customFormat="1" x14ac:dyDescent="0.2">
      <c r="A8" s="50"/>
      <c r="B8" s="50"/>
      <c r="C8" s="51"/>
      <c r="D8" s="50"/>
      <c r="E8" s="50"/>
      <c r="F8" s="52"/>
      <c r="G8" s="53"/>
      <c r="H8" s="53"/>
      <c r="I8" s="53"/>
      <c r="J8" s="53"/>
    </row>
    <row r="9" spans="1:10" s="54" customFormat="1" x14ac:dyDescent="0.2">
      <c r="A9" s="50"/>
      <c r="B9" s="50"/>
      <c r="C9" s="51"/>
      <c r="D9" s="50"/>
      <c r="E9" s="50"/>
      <c r="F9" s="52"/>
      <c r="G9" s="53"/>
      <c r="H9" s="53"/>
      <c r="I9" s="53"/>
      <c r="J9" s="53"/>
    </row>
    <row r="10" spans="1:10" s="54" customFormat="1" x14ac:dyDescent="0.2">
      <c r="A10" s="50"/>
      <c r="B10" s="50"/>
      <c r="C10" s="51"/>
      <c r="D10" s="50"/>
      <c r="E10" s="50"/>
      <c r="F10" s="52"/>
      <c r="G10" s="53"/>
      <c r="H10" s="53"/>
      <c r="I10" s="53"/>
      <c r="J10" s="53"/>
    </row>
    <row r="11" spans="1:10" s="54" customFormat="1" x14ac:dyDescent="0.2">
      <c r="A11" s="50"/>
      <c r="B11" s="50"/>
      <c r="C11" s="51"/>
      <c r="D11" s="50"/>
      <c r="E11" s="50"/>
      <c r="F11" s="52"/>
      <c r="G11" s="53"/>
      <c r="H11" s="53"/>
      <c r="I11" s="53"/>
      <c r="J11" s="53"/>
    </row>
    <row r="12" spans="1:10" s="54" customFormat="1" x14ac:dyDescent="0.2">
      <c r="A12" s="50"/>
      <c r="B12" s="50"/>
      <c r="C12" s="51"/>
      <c r="D12" s="50"/>
      <c r="E12" s="50"/>
      <c r="F12" s="52"/>
      <c r="G12" s="53"/>
      <c r="H12" s="53"/>
      <c r="I12" s="53"/>
      <c r="J12" s="53"/>
    </row>
    <row r="13" spans="1:10" s="54" customFormat="1" x14ac:dyDescent="0.2">
      <c r="A13" s="50"/>
      <c r="B13" s="50"/>
      <c r="C13" s="51"/>
      <c r="D13" s="50"/>
      <c r="E13" s="50"/>
      <c r="F13" s="52"/>
      <c r="G13" s="53"/>
      <c r="H13" s="53"/>
      <c r="I13" s="53"/>
      <c r="J13" s="53"/>
    </row>
    <row r="14" spans="1:10" s="54" customFormat="1" x14ac:dyDescent="0.2">
      <c r="A14" s="50"/>
      <c r="B14" s="50"/>
      <c r="C14" s="51"/>
      <c r="D14" s="50"/>
      <c r="E14" s="50"/>
      <c r="F14" s="52"/>
      <c r="G14" s="53"/>
      <c r="H14" s="53"/>
      <c r="I14" s="53"/>
      <c r="J14" s="53"/>
    </row>
    <row r="15" spans="1:10" s="54" customFormat="1" x14ac:dyDescent="0.2">
      <c r="A15" s="50"/>
      <c r="B15" s="50"/>
      <c r="C15" s="51"/>
      <c r="D15" s="50"/>
      <c r="E15" s="50"/>
      <c r="F15" s="52"/>
      <c r="G15" s="53"/>
      <c r="H15" s="53"/>
      <c r="I15" s="53"/>
      <c r="J15" s="53"/>
    </row>
    <row r="16" spans="1:10" s="54" customFormat="1" x14ac:dyDescent="0.2">
      <c r="A16" s="50"/>
      <c r="B16" s="50"/>
      <c r="C16" s="51"/>
      <c r="D16" s="50"/>
      <c r="E16" s="50"/>
      <c r="F16" s="52"/>
      <c r="G16" s="53"/>
      <c r="H16" s="53"/>
      <c r="I16" s="53"/>
      <c r="J16" s="53"/>
    </row>
    <row r="17" spans="1:10" s="54" customFormat="1" x14ac:dyDescent="0.2">
      <c r="A17" s="50"/>
      <c r="B17" s="50"/>
      <c r="C17" s="51"/>
      <c r="D17" s="50"/>
      <c r="E17" s="50"/>
      <c r="F17" s="52"/>
      <c r="G17" s="53"/>
      <c r="H17" s="53"/>
      <c r="I17" s="53"/>
      <c r="J17" s="53"/>
    </row>
    <row r="18" spans="1:10" s="54" customFormat="1" x14ac:dyDescent="0.2">
      <c r="A18" s="50"/>
      <c r="B18" s="50"/>
      <c r="C18" s="51"/>
      <c r="D18" s="50"/>
      <c r="E18" s="50"/>
      <c r="F18" s="52"/>
      <c r="G18" s="53"/>
      <c r="H18" s="53"/>
      <c r="I18" s="53"/>
      <c r="J18" s="53"/>
    </row>
    <row r="19" spans="1:10" s="54" customFormat="1" x14ac:dyDescent="0.2">
      <c r="A19" s="50"/>
      <c r="B19" s="50"/>
      <c r="C19" s="51"/>
      <c r="D19" s="50"/>
      <c r="E19" s="50"/>
      <c r="F19" s="52"/>
      <c r="G19" s="53"/>
      <c r="H19" s="53"/>
      <c r="I19" s="53"/>
      <c r="J19" s="53"/>
    </row>
    <row r="20" spans="1:10" s="54" customFormat="1" x14ac:dyDescent="0.2">
      <c r="A20" s="50"/>
      <c r="B20" s="50"/>
      <c r="C20" s="51"/>
      <c r="D20" s="50"/>
      <c r="E20" s="50"/>
      <c r="F20" s="52"/>
      <c r="G20" s="53"/>
      <c r="H20" s="53"/>
      <c r="I20" s="53"/>
      <c r="J20" s="53"/>
    </row>
    <row r="21" spans="1:10" s="54" customFormat="1" x14ac:dyDescent="0.2">
      <c r="A21" s="50"/>
      <c r="B21" s="50"/>
      <c r="C21" s="51"/>
      <c r="D21" s="50"/>
      <c r="E21" s="50"/>
      <c r="F21" s="52"/>
      <c r="G21" s="53"/>
      <c r="H21" s="53"/>
      <c r="I21" s="53"/>
      <c r="J21" s="53"/>
    </row>
    <row r="22" spans="1:10" s="54" customFormat="1" x14ac:dyDescent="0.2">
      <c r="A22" s="50"/>
      <c r="B22" s="50"/>
      <c r="C22" s="51"/>
      <c r="D22" s="50"/>
      <c r="E22" s="50"/>
      <c r="F22" s="52"/>
      <c r="G22" s="53"/>
      <c r="H22" s="53"/>
      <c r="I22" s="53"/>
      <c r="J22" s="53"/>
    </row>
    <row r="23" spans="1:10" s="54" customFormat="1" x14ac:dyDescent="0.2">
      <c r="A23" s="50"/>
      <c r="B23" s="50"/>
      <c r="C23" s="51"/>
      <c r="D23" s="50"/>
      <c r="E23" s="50"/>
      <c r="F23" s="52"/>
      <c r="G23" s="53"/>
      <c r="H23" s="53"/>
      <c r="I23" s="53"/>
      <c r="J23" s="53"/>
    </row>
    <row r="24" spans="1:10" s="54" customFormat="1" x14ac:dyDescent="0.2">
      <c r="A24" s="50"/>
      <c r="B24" s="50"/>
      <c r="C24" s="51"/>
      <c r="D24" s="50"/>
      <c r="E24" s="50"/>
      <c r="F24" s="52"/>
      <c r="G24" s="53"/>
      <c r="H24" s="53"/>
      <c r="I24" s="53"/>
      <c r="J24" s="53"/>
    </row>
    <row r="25" spans="1:10" s="54" customFormat="1" x14ac:dyDescent="0.2">
      <c r="A25" s="50"/>
      <c r="B25" s="50"/>
      <c r="C25" s="51"/>
      <c r="D25" s="50"/>
      <c r="E25" s="50"/>
      <c r="F25" s="52"/>
      <c r="G25" s="53"/>
      <c r="H25" s="53"/>
      <c r="I25" s="53"/>
      <c r="J25" s="53"/>
    </row>
    <row r="26" spans="1:10" s="54" customFormat="1" x14ac:dyDescent="0.2">
      <c r="A26" s="50"/>
      <c r="B26" s="50"/>
      <c r="C26" s="51"/>
      <c r="D26" s="50"/>
      <c r="E26" s="50"/>
      <c r="F26" s="52"/>
      <c r="G26" s="53"/>
      <c r="H26" s="53"/>
      <c r="I26" s="53"/>
      <c r="J26" s="53"/>
    </row>
    <row r="27" spans="1:10" s="54" customFormat="1" x14ac:dyDescent="0.2">
      <c r="A27" s="50"/>
      <c r="B27" s="50"/>
      <c r="C27" s="51"/>
      <c r="D27" s="50"/>
      <c r="E27" s="50"/>
      <c r="F27" s="52"/>
      <c r="G27" s="53"/>
      <c r="H27" s="53"/>
      <c r="I27" s="53"/>
      <c r="J27" s="53"/>
    </row>
    <row r="28" spans="1:10" s="54" customFormat="1" x14ac:dyDescent="0.2">
      <c r="A28" s="50"/>
      <c r="B28" s="50"/>
      <c r="C28" s="51"/>
      <c r="D28" s="50"/>
      <c r="E28" s="50"/>
      <c r="F28" s="52"/>
      <c r="G28" s="53"/>
      <c r="H28" s="53"/>
      <c r="I28" s="53"/>
      <c r="J28" s="53"/>
    </row>
    <row r="29" spans="1:10" s="54" customFormat="1" x14ac:dyDescent="0.2">
      <c r="A29" s="50"/>
      <c r="B29" s="50"/>
      <c r="C29" s="51"/>
      <c r="D29" s="50"/>
      <c r="E29" s="50"/>
      <c r="F29" s="52"/>
      <c r="G29" s="53"/>
      <c r="H29" s="53"/>
      <c r="I29" s="53"/>
      <c r="J29" s="53"/>
    </row>
    <row r="30" spans="1:10" s="54" customFormat="1" x14ac:dyDescent="0.2">
      <c r="A30" s="50"/>
      <c r="B30" s="50"/>
      <c r="C30" s="51"/>
      <c r="D30" s="50"/>
      <c r="E30" s="50"/>
      <c r="F30" s="52"/>
      <c r="G30" s="53"/>
      <c r="H30" s="53"/>
      <c r="I30" s="53"/>
      <c r="J30" s="53"/>
    </row>
    <row r="31" spans="1:10" s="54" customFormat="1" x14ac:dyDescent="0.2">
      <c r="A31" s="50"/>
      <c r="B31" s="50"/>
      <c r="C31" s="51"/>
      <c r="D31" s="50"/>
      <c r="E31" s="50"/>
      <c r="F31" s="52"/>
      <c r="G31" s="53"/>
      <c r="H31" s="53"/>
      <c r="I31" s="53"/>
      <c r="J31" s="53"/>
    </row>
    <row r="32" spans="1:10" s="54" customFormat="1" x14ac:dyDescent="0.2">
      <c r="A32" s="50"/>
      <c r="B32" s="50"/>
      <c r="C32" s="51"/>
      <c r="D32" s="50"/>
      <c r="E32" s="50"/>
      <c r="F32" s="52"/>
      <c r="G32" s="53"/>
      <c r="H32" s="53"/>
      <c r="I32" s="53"/>
      <c r="J32" s="53"/>
    </row>
    <row r="33" spans="1:10" s="54" customFormat="1" x14ac:dyDescent="0.2">
      <c r="A33" s="50"/>
      <c r="B33" s="50"/>
      <c r="C33" s="51"/>
      <c r="D33" s="50"/>
      <c r="E33" s="50"/>
      <c r="F33" s="52"/>
      <c r="G33" s="53"/>
      <c r="H33" s="53"/>
      <c r="I33" s="53"/>
      <c r="J33" s="53"/>
    </row>
    <row r="34" spans="1:10" s="54" customFormat="1" x14ac:dyDescent="0.2">
      <c r="A34" s="50"/>
      <c r="B34" s="50"/>
      <c r="C34" s="51"/>
      <c r="D34" s="50"/>
      <c r="E34" s="50"/>
      <c r="F34" s="52"/>
      <c r="G34" s="53"/>
      <c r="H34" s="53"/>
      <c r="I34" s="53"/>
      <c r="J34" s="53"/>
    </row>
    <row r="35" spans="1:10" s="54" customFormat="1" x14ac:dyDescent="0.2">
      <c r="A35" s="50"/>
      <c r="B35" s="50"/>
      <c r="C35" s="51"/>
      <c r="D35" s="50"/>
      <c r="E35" s="50"/>
      <c r="F35" s="52"/>
      <c r="G35" s="53"/>
      <c r="H35" s="53"/>
      <c r="I35" s="53"/>
      <c r="J35" s="53"/>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KF-MARION</cp:lastModifiedBy>
  <cp:lastPrinted>2014-09-02T07:06:53Z</cp:lastPrinted>
  <dcterms:created xsi:type="dcterms:W3CDTF">2013-02-07T20:52:29Z</dcterms:created>
  <dcterms:modified xsi:type="dcterms:W3CDTF">2022-02-11T12:57:19Z</dcterms:modified>
</cp:coreProperties>
</file>