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E38BB38-73A8-4D80-AC7A-680EBD98F03C}" xr6:coauthVersionLast="47" xr6:coauthVersionMax="47" xr10:uidLastSave="{00000000-0000-0000-0000-000000000000}"/>
  <bookViews>
    <workbookView xWindow="-28920" yWindow="1530" windowWidth="29040" windowHeight="158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Glo'!$A$6:$M$97</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91029" calcMode="manual"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8" i="5" l="1"/>
  <c r="C48" i="5"/>
  <c r="E48" i="5" s="1"/>
  <c r="E47" i="5"/>
  <c r="D47" i="5"/>
  <c r="C47" i="5"/>
  <c r="D46" i="5"/>
  <c r="C46" i="5"/>
  <c r="E46" i="5" s="1"/>
  <c r="D45" i="5"/>
  <c r="C45" i="5"/>
  <c r="E45" i="5" s="1"/>
  <c r="D44" i="5"/>
  <c r="E44" i="5" s="1"/>
  <c r="C44" i="5"/>
  <c r="D43" i="5"/>
  <c r="E43" i="5" s="1"/>
  <c r="C43" i="5"/>
  <c r="E42" i="5"/>
  <c r="D42" i="5"/>
  <c r="C42" i="5"/>
  <c r="D41" i="5"/>
  <c r="C41" i="5"/>
  <c r="E41" i="5" s="1"/>
  <c r="D40" i="5"/>
  <c r="C40" i="5"/>
  <c r="E40" i="5" s="1"/>
  <c r="E39" i="5"/>
  <c r="D39" i="5"/>
  <c r="C39" i="5"/>
  <c r="D38" i="5"/>
  <c r="C38" i="5"/>
  <c r="E38" i="5" s="1"/>
  <c r="D37" i="5"/>
  <c r="C37" i="5"/>
  <c r="E37" i="5" s="1"/>
  <c r="D36" i="5"/>
  <c r="E36" i="5" s="1"/>
  <c r="C36" i="5"/>
  <c r="D35" i="5"/>
  <c r="E35" i="5" s="1"/>
  <c r="C35" i="5"/>
  <c r="E34" i="5"/>
  <c r="D34" i="5"/>
  <c r="C34" i="5"/>
  <c r="D33" i="5"/>
  <c r="C33" i="5"/>
  <c r="E33" i="5" s="1"/>
  <c r="D32" i="5"/>
  <c r="C32" i="5"/>
  <c r="E32" i="5" s="1"/>
  <c r="E31" i="5"/>
  <c r="D31" i="5"/>
  <c r="C31" i="5"/>
  <c r="D30" i="5"/>
  <c r="C30" i="5"/>
  <c r="E30" i="5" s="1"/>
  <c r="D29" i="5"/>
  <c r="C29" i="5"/>
  <c r="E29" i="5" s="1"/>
  <c r="D28" i="5"/>
  <c r="E28" i="5" s="1"/>
  <c r="C28" i="5"/>
  <c r="D27" i="5"/>
  <c r="E27" i="5" s="1"/>
  <c r="C27" i="5"/>
  <c r="E26" i="5"/>
  <c r="D26" i="5"/>
  <c r="C26" i="5"/>
  <c r="D25" i="5"/>
  <c r="C25" i="5"/>
  <c r="E25" i="5" s="1"/>
  <c r="D24" i="5"/>
  <c r="C24" i="5"/>
  <c r="E24" i="5" s="1"/>
  <c r="E23" i="5"/>
  <c r="D23" i="5"/>
  <c r="C23" i="5"/>
  <c r="D22" i="5"/>
  <c r="C22" i="5"/>
  <c r="E22" i="5" s="1"/>
  <c r="D21" i="5"/>
  <c r="C21" i="5"/>
  <c r="E21" i="5" s="1"/>
  <c r="D20" i="5"/>
  <c r="E20" i="5" s="1"/>
  <c r="C20" i="5"/>
  <c r="D19" i="5"/>
  <c r="E19" i="5" s="1"/>
  <c r="C19" i="5"/>
  <c r="E18" i="5"/>
  <c r="D18" i="5"/>
  <c r="C18" i="5"/>
  <c r="D17" i="5"/>
  <c r="C17" i="5"/>
  <c r="E17" i="5" s="1"/>
  <c r="D16" i="5"/>
  <c r="C16" i="5"/>
  <c r="E16" i="5" s="1"/>
  <c r="E15" i="5"/>
  <c r="D15" i="5"/>
  <c r="C15" i="5"/>
  <c r="D14" i="5"/>
  <c r="C14" i="5"/>
  <c r="E14" i="5" s="1"/>
  <c r="D13" i="5"/>
  <c r="C13" i="5"/>
  <c r="E13" i="5" s="1"/>
  <c r="D12" i="5"/>
  <c r="E12" i="5" s="1"/>
  <c r="C12" i="5"/>
  <c r="D11" i="5"/>
  <c r="E11" i="5" s="1"/>
  <c r="C11" i="5"/>
  <c r="E10" i="5"/>
  <c r="D10" i="5"/>
  <c r="C10" i="5"/>
  <c r="D9" i="5"/>
  <c r="C9" i="5"/>
  <c r="E9" i="5" s="1"/>
  <c r="D8" i="5"/>
  <c r="C8" i="5"/>
  <c r="E8" i="5" s="1"/>
  <c r="E7" i="5"/>
  <c r="D7" i="5"/>
  <c r="C7" i="5"/>
  <c r="D6" i="5"/>
  <c r="C6" i="5"/>
  <c r="E6" i="5" s="1"/>
  <c r="D5" i="5"/>
  <c r="C5" i="5"/>
  <c r="E5" i="5" s="1"/>
  <c r="D4" i="5"/>
  <c r="E4" i="5" s="1"/>
  <c r="C4" i="5"/>
  <c r="D3" i="5"/>
  <c r="E3" i="5" s="1"/>
  <c r="C3" i="5"/>
  <c r="E2" i="5"/>
  <c r="D2" i="5"/>
  <c r="D49" i="5" s="1"/>
  <c r="C2" i="5"/>
  <c r="C49" i="5" s="1"/>
  <c r="E49" i="5" l="1"/>
</calcChain>
</file>

<file path=xl/sharedStrings.xml><?xml version="1.0" encoding="utf-8"?>
<sst xmlns="http://schemas.openxmlformats.org/spreadsheetml/2006/main" count="771" uniqueCount="204">
  <si>
    <t>Strategy ID</t>
  </si>
  <si>
    <t>AVERTISSEMENT - DISCLAIMER</t>
  </si>
  <si>
    <t>Value Date: Xxxxx</t>
  </si>
  <si>
    <t>Grand Total</t>
  </si>
  <si>
    <t>Payment</t>
  </si>
  <si>
    <t>Currency</t>
  </si>
  <si>
    <t>Acc. Int prior to 29.04.2022</t>
  </si>
  <si>
    <t>Acc. Int after 29.04.2022</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</si>
  <si>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</si>
  <si>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</si>
  <si>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</si>
  <si>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</si>
  <si>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</si>
  <si>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</si>
  <si>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</si>
  <si>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</si>
  <si>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</si>
  <si>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</si>
  <si>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</si>
  <si>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</si>
  <si>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</si>
  <si>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</si>
  <si>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t>
  </si>
  <si>
    <t>BNP</t>
  </si>
  <si>
    <t>Swap</t>
  </si>
  <si>
    <t>EUR</t>
  </si>
  <si>
    <t>END</t>
  </si>
  <si>
    <t>ADKB1-D</t>
  </si>
  <si>
    <t>IRORPEA385P</t>
  </si>
  <si>
    <t>Swap 0,425% vs Euribor 3m - Slovénie</t>
  </si>
  <si>
    <t>ADKB</t>
  </si>
  <si>
    <t>IRORPEA385R</t>
  </si>
  <si>
    <t>ARK1-D</t>
  </si>
  <si>
    <t>IRORPEA291P</t>
  </si>
  <si>
    <t>Arkea</t>
  </si>
  <si>
    <t>IRORPEA291R</t>
  </si>
  <si>
    <t>BNP26-D</t>
  </si>
  <si>
    <t>IRORPEA301P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</si>
  <si>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</si>
  <si>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</si>
  <si>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</si>
  <si>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</si>
  <si>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</si>
  <si>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</si>
  <si>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</si>
  <si>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</si>
  <si>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</si>
  <si>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</si>
  <si>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</si>
  <si>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</si>
  <si>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</si>
  <si>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</si>
  <si>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BNP37-D</t>
  </si>
  <si>
    <t>IRORPEA352P</t>
  </si>
  <si>
    <t>Swap 0.50% vs Euribor 3m</t>
  </si>
  <si>
    <t>IRORPEA352R</t>
  </si>
  <si>
    <t>BNP38-D</t>
  </si>
  <si>
    <t>IRORPEA353P</t>
  </si>
  <si>
    <t>Swap 0.48% vs Euribor 3m</t>
  </si>
  <si>
    <t>IRORPEA353R</t>
  </si>
  <si>
    <t>BNP39-D</t>
  </si>
  <si>
    <t>IRORPEA360B</t>
  </si>
  <si>
    <t>Cap 0.50% versus Euribor 3m</t>
  </si>
  <si>
    <t>Cap</t>
  </si>
  <si>
    <t>IRORPEA360P</t>
  </si>
  <si>
    <t>Premium</t>
  </si>
  <si>
    <t>BNP40-D</t>
  </si>
  <si>
    <t>IRORPEA362P</t>
  </si>
  <si>
    <t>Swap 0.7275% vs Euribor 3m</t>
  </si>
  <si>
    <t>IRORPEA362R</t>
  </si>
  <si>
    <t>BNP41-D</t>
  </si>
  <si>
    <t>IRORPEA363P</t>
  </si>
  <si>
    <t>Swap 0.7625% vs Euribor 3m</t>
  </si>
  <si>
    <t>IRORPEA363R</t>
  </si>
  <si>
    <t>CACIB10-D</t>
  </si>
  <si>
    <t>IRORPEA347P</t>
  </si>
  <si>
    <t>Swap 0.27% vs Euribor 3m</t>
  </si>
  <si>
    <t>CACIB</t>
  </si>
  <si>
    <t>IRORPEA347R</t>
  </si>
  <si>
    <t>CACIB11-D</t>
  </si>
  <si>
    <t>IRORPEA348P</t>
  </si>
  <si>
    <t>Swap 0.2675% vs Euribor 3m</t>
  </si>
  <si>
    <t>IRORPEA348R</t>
  </si>
  <si>
    <t>CACIB12-D</t>
  </si>
  <si>
    <t>IRORPEA358B</t>
  </si>
  <si>
    <t>IRORPEA358P</t>
  </si>
  <si>
    <t>CACIB6-D</t>
  </si>
  <si>
    <t>IRORPEA310B</t>
  </si>
  <si>
    <t>IRORPEA311P</t>
  </si>
  <si>
    <t>CACIB7-D</t>
  </si>
  <si>
    <t>IRORPEA314B</t>
  </si>
  <si>
    <t>IRORPEA315P</t>
  </si>
  <si>
    <t>CACIB8-D</t>
  </si>
  <si>
    <t>IRORPEA325B</t>
  </si>
  <si>
    <t>IRORPEA326P</t>
  </si>
  <si>
    <t>CACIB9-D</t>
  </si>
  <si>
    <t>IRORPEA330B</t>
  </si>
  <si>
    <t>IRORPEA331P</t>
  </si>
  <si>
    <t>CAG10-D</t>
  </si>
  <si>
    <t>IRORPEA312P</t>
  </si>
  <si>
    <t>CA</t>
  </si>
  <si>
    <t>IRORPEA312R</t>
  </si>
  <si>
    <t>CAG13-D</t>
  </si>
  <si>
    <t>IRORPEA327B</t>
  </si>
  <si>
    <t>Cap 0.50% versus Euribor 6m</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</si>
  <si>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</si>
  <si>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</si>
  <si>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</si>
  <si>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</si>
  <si>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</si>
  <si>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</si>
  <si>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</si>
  <si>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</si>
  <si>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</si>
  <si>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</si>
  <si>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</si>
  <si>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</si>
  <si>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</si>
  <si>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</si>
  <si>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CAG8-D</t>
  </si>
  <si>
    <t>IRORPEA297P</t>
  </si>
  <si>
    <t>IRORPEA297R</t>
  </si>
  <si>
    <t>CAG9-D</t>
  </si>
  <si>
    <t>IRORPEA298P</t>
  </si>
  <si>
    <t>IRORPEA298R</t>
  </si>
  <si>
    <t>CB1-D</t>
  </si>
  <si>
    <t>IRORPEA305P</t>
  </si>
  <si>
    <t>Swap (Ex Verdello) - Italie</t>
  </si>
  <si>
    <t>CREDITO BERGAMASCO</t>
  </si>
  <si>
    <t>IRORPEA305R</t>
  </si>
  <si>
    <t>CIC23-D</t>
  </si>
  <si>
    <t>IRORPEA382B</t>
  </si>
  <si>
    <t>CIC</t>
  </si>
  <si>
    <t>IRORPEA382P</t>
  </si>
  <si>
    <t>CURAT01-D</t>
  </si>
  <si>
    <t>IRORPEA374B</t>
  </si>
  <si>
    <t>Cap 3% paye 0.17% versus Euribor 3m (premium 119,000EUR) - Autriche</t>
  </si>
  <si>
    <t>CURAT</t>
  </si>
  <si>
    <t>ING4-D</t>
  </si>
  <si>
    <t>IRORPEA323B</t>
  </si>
  <si>
    <t>ING</t>
  </si>
  <si>
    <t>IRORPEA324P</t>
  </si>
  <si>
    <t>ING5-D</t>
  </si>
  <si>
    <t>IRORPEA389P</t>
  </si>
  <si>
    <t>Swap avec leasing du floor - Belgique</t>
  </si>
  <si>
    <t>IRORPEA389R</t>
  </si>
  <si>
    <t>KBC2-D</t>
  </si>
  <si>
    <t>IRORPEA383P</t>
  </si>
  <si>
    <t>Swap 4,56% vs Euribor 3m avec spread 2% - Belgique</t>
  </si>
  <si>
    <t>KBC</t>
  </si>
  <si>
    <t>IRORPEA383R</t>
  </si>
  <si>
    <t>KBC3-D</t>
  </si>
  <si>
    <t>IRORPEA384P</t>
  </si>
  <si>
    <t>IRORPEA384R</t>
  </si>
  <si>
    <t>LC39-D</t>
  </si>
  <si>
    <t>IRORPEA292P</t>
  </si>
  <si>
    <t>LCL</t>
  </si>
  <si>
    <t>IRORPEA292R</t>
  </si>
  <si>
    <t>LC40-D</t>
  </si>
  <si>
    <t>IRORPEA293P</t>
  </si>
  <si>
    <t>IRORPEA293R</t>
  </si>
  <si>
    <t>LC41-D</t>
  </si>
  <si>
    <t>IRORPEA302P</t>
  </si>
  <si>
    <t>IRORPEA302R</t>
  </si>
  <si>
    <t>LC42-D</t>
  </si>
  <si>
    <t>IRORPEA304P</t>
  </si>
  <si>
    <t>IRORPEA304R</t>
  </si>
  <si>
    <t>LC43-D</t>
  </si>
  <si>
    <t>IRORPEA313P</t>
  </si>
  <si>
    <t>IRORPEA313R</t>
  </si>
  <si>
    <t>LC44-D</t>
  </si>
  <si>
    <t>IRORPEA333P</t>
  </si>
  <si>
    <t>IRORPEA333R</t>
  </si>
  <si>
    <t>LC50-D</t>
  </si>
  <si>
    <t>IRORPEA349P</t>
  </si>
  <si>
    <t>Swap 0.6420% vs Euribor 3m</t>
  </si>
  <si>
    <t>IRORPEA349R</t>
  </si>
  <si>
    <t>LC51-D</t>
  </si>
  <si>
    <t>IRORPEA350P</t>
  </si>
  <si>
    <t>Swap 0.62% vs Euribor 3m</t>
  </si>
  <si>
    <t>IRORPEA350R</t>
  </si>
  <si>
    <t>LC58-D</t>
  </si>
  <si>
    <t>IRORPEA388P</t>
  </si>
  <si>
    <t>Swap 0,889% vs Euribor 3m</t>
  </si>
  <si>
    <t>IRORPEA388R</t>
  </si>
  <si>
    <t>RAXBLICK01-D</t>
  </si>
  <si>
    <t>IRORPEA372B</t>
  </si>
  <si>
    <t>Cap 3% paye 0.17% versus Euribor 3m (premium 102,000 EUR) - Autriche</t>
  </si>
  <si>
    <t>RAXBLICK</t>
  </si>
  <si>
    <t>SOGE1-D</t>
  </si>
  <si>
    <t>IRORPEA294P</t>
  </si>
  <si>
    <t>SOCGEN</t>
  </si>
  <si>
    <t>IRORPEA294R</t>
  </si>
  <si>
    <t>SOGE2-D</t>
  </si>
  <si>
    <t>IRORPEA295P</t>
  </si>
  <si>
    <t>IRORPEA295R</t>
  </si>
  <si>
    <t>SOGE3-D</t>
  </si>
  <si>
    <t>IRORPEA296P</t>
  </si>
  <si>
    <t>IRORPEA296R</t>
  </si>
  <si>
    <t>Value Date: 29.04.2022</t>
  </si>
  <si>
    <t>Calculation Date: 02.05.2022</t>
  </si>
  <si>
    <t>IR Accrued Interests - Derivatives - Global - ORPEA</t>
  </si>
  <si>
    <t>Acc. after 29.04.2022</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</si>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</sst>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9030034D-6A82-4DB1-B106-4DF3BA82776E}"/>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50" sqref="A50:XFD50"/>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8554687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SUMIF('Cash Flows - Derivatives - Glo'!B:B,'Payments - Derivatives - Global'!B2,'Cash Flows - Derivatives - Glo'!N:N)</f>
        <v>-13660.984044666666</v>
      </c>
      <c r="D2" s="33">
        <f>SUMIF('Cash Flows - Derivatives - Glo'!B:B,'Payments - Derivatives - Global'!B2,'Cash Flows - Derivatives - Glo'!O:O)</f>
        <v>-29206.241750666668</v>
      </c>
      <c r="E2" s="33">
        <f t="shared" ref="E2:E48" si="0">C2+D2</f>
        <v>-42867.225795333332</v>
      </c>
      <c r="F2" s="36" t="s">
        <v>25</v>
      </c>
    </row>
    <row r="3" spans="1:6" ht="15" x14ac:dyDescent="0.25">
      <c r="A3" s="37" t="s">
        <v>26</v>
      </c>
      <c r="B3" s="37" t="s">
        <v>27</v>
      </c>
      <c r="C3" s="33">
        <f>SUMIF('Cash Flows - Derivatives - Glo'!B:B,'Payments - Derivatives - Global'!B3,'Cash Flows - Derivatives - Glo'!N:N)</f>
        <v>-1380.5105312999999</v>
      </c>
      <c r="D3" s="33">
        <f>SUMIF('Cash Flows - Derivatives - Glo'!B:B,'Payments - Derivatives - Global'!B3,'Cash Flows - Derivatives - Glo'!O:O)</f>
        <v>-2807.0380803099997</v>
      </c>
      <c r="E3" s="33">
        <f t="shared" si="0"/>
        <v>-4187.5486116100001</v>
      </c>
      <c r="F3" s="36" t="s">
        <v>25</v>
      </c>
    </row>
    <row r="4" spans="1:6" ht="15" x14ac:dyDescent="0.25">
      <c r="A4" s="37" t="s">
        <v>26</v>
      </c>
      <c r="B4" s="37" t="s">
        <v>32</v>
      </c>
      <c r="C4" s="33">
        <f>SUMIF('Cash Flows - Derivatives - Glo'!B:B,'Payments - Derivatives - Global'!B4,'Cash Flows - Derivatives - Glo'!N:N)</f>
        <v>-57874.999999999993</v>
      </c>
      <c r="D4" s="33">
        <f>SUMIF('Cash Flows - Derivatives - Glo'!B:B,'Payments - Derivatives - Global'!B4,'Cash Flows - Derivatives - Glo'!O:O)</f>
        <v>-117679.16666666666</v>
      </c>
      <c r="E4" s="33">
        <f t="shared" si="0"/>
        <v>-175554.16666666666</v>
      </c>
      <c r="F4" s="36" t="s">
        <v>25</v>
      </c>
    </row>
    <row r="5" spans="1:6" ht="15" x14ac:dyDescent="0.25">
      <c r="A5" s="37" t="s">
        <v>26</v>
      </c>
      <c r="B5" s="37" t="s">
        <v>36</v>
      </c>
      <c r="C5" s="33">
        <f>SUMIF('Cash Flows - Derivatives - Glo'!B:B,'Payments - Derivatives - Global'!B5,'Cash Flows - Derivatives - Glo'!N:N)</f>
        <v>-151186.66666666666</v>
      </c>
      <c r="D5" s="33">
        <f>SUMIF('Cash Flows - Derivatives - Glo'!B:B,'Payments - Derivatives - Global'!B5,'Cash Flows - Derivatives - Glo'!O:O)</f>
        <v>-44466.666666666657</v>
      </c>
      <c r="E5" s="33">
        <f t="shared" si="0"/>
        <v>-195653.33333333331</v>
      </c>
      <c r="F5" s="36" t="s">
        <v>25</v>
      </c>
    </row>
    <row r="6" spans="1:6" ht="15" x14ac:dyDescent="0.25">
      <c r="A6" s="37" t="s">
        <v>26</v>
      </c>
      <c r="B6" s="37" t="s">
        <v>39</v>
      </c>
      <c r="C6" s="33">
        <f>SUMIF('Cash Flows - Derivatives - Glo'!B:B,'Payments - Derivatives - Global'!B6,'Cash Flows - Derivatives - Glo'!N:N)</f>
        <v>-27885</v>
      </c>
      <c r="D6" s="33">
        <f>SUMIF('Cash Flows - Derivatives - Glo'!B:B,'Payments - Derivatives - Global'!B6,'Cash Flows - Derivatives - Glo'!O:O)</f>
        <v>-183576.25</v>
      </c>
      <c r="E6" s="33">
        <f t="shared" si="0"/>
        <v>-211461.25</v>
      </c>
      <c r="F6" s="36" t="s">
        <v>25</v>
      </c>
    </row>
    <row r="7" spans="1:6" ht="15" x14ac:dyDescent="0.25">
      <c r="A7" s="37" t="s">
        <v>26</v>
      </c>
      <c r="B7" s="37" t="s">
        <v>42</v>
      </c>
      <c r="C7" s="33">
        <f>SUMIF('Cash Flows - Derivatives - Glo'!B:B,'Payments - Derivatives - Global'!B7,'Cash Flows - Derivatives - Glo'!N:N)</f>
        <v>-94208.333333333328</v>
      </c>
      <c r="D7" s="33">
        <f>SUMIF('Cash Flows - Derivatives - Glo'!B:B,'Payments - Derivatives - Global'!B7,'Cash Flows - Derivatives - Glo'!O:O)</f>
        <v>-191556.94444444444</v>
      </c>
      <c r="E7" s="33">
        <f t="shared" si="0"/>
        <v>-285765.27777777775</v>
      </c>
      <c r="F7" s="36" t="s">
        <v>25</v>
      </c>
    </row>
    <row r="8" spans="1:6" ht="15" x14ac:dyDescent="0.25">
      <c r="A8" s="37" t="s">
        <v>26</v>
      </c>
      <c r="B8" s="37" t="s">
        <v>45</v>
      </c>
      <c r="C8" s="33">
        <f>SUMIF('Cash Flows - Derivatives - Glo'!B:B,'Payments - Derivatives - Global'!B8,'Cash Flows - Derivatives - Glo'!N:N)</f>
        <v>-180666.66666666669</v>
      </c>
      <c r="D8" s="33">
        <f>SUMIF('Cash Flows - Derivatives - Glo'!B:B,'Payments - Derivatives - Global'!B8,'Cash Flows - Derivatives - Glo'!O:O)</f>
        <v>-91838.888888888905</v>
      </c>
      <c r="E8" s="33">
        <f t="shared" si="0"/>
        <v>-272505.55555555562</v>
      </c>
      <c r="F8" s="36" t="s">
        <v>25</v>
      </c>
    </row>
    <row r="9" spans="1:6" ht="15" x14ac:dyDescent="0.25">
      <c r="A9" s="37" t="s">
        <v>26</v>
      </c>
      <c r="B9" s="37" t="s">
        <v>49</v>
      </c>
      <c r="C9" s="33">
        <f>SUMIF('Cash Flows - Derivatives - Glo'!B:B,'Payments - Derivatives - Global'!B9,'Cash Flows - Derivatives - Glo'!N:N)</f>
        <v>-44672.222222222219</v>
      </c>
      <c r="D9" s="33">
        <f>SUMIF('Cash Flows - Derivatives - Glo'!B:B,'Payments - Derivatives - Global'!B9,'Cash Flows - Derivatives - Glo'!O:O)</f>
        <v>-52983.333333333328</v>
      </c>
      <c r="E9" s="33">
        <f t="shared" si="0"/>
        <v>-97655.555555555547</v>
      </c>
      <c r="F9" s="36" t="s">
        <v>25</v>
      </c>
    </row>
    <row r="10" spans="1:6" ht="15" x14ac:dyDescent="0.25">
      <c r="A10" s="37" t="s">
        <v>26</v>
      </c>
      <c r="B10" s="37" t="s">
        <v>52</v>
      </c>
      <c r="C10" s="33">
        <f>SUMIF('Cash Flows - Derivatives - Glo'!B:B,'Payments - Derivatives - Global'!B10,'Cash Flows - Derivatives - Glo'!N:N)</f>
        <v>-84130.555555555547</v>
      </c>
      <c r="D10" s="33">
        <f>SUMIF('Cash Flows - Derivatives - Glo'!B:B,'Payments - Derivatives - Global'!B10,'Cash Flows - Derivatives - Glo'!O:O)</f>
        <v>-165547.22222222219</v>
      </c>
      <c r="E10" s="33">
        <f t="shared" si="0"/>
        <v>-249677.77777777775</v>
      </c>
      <c r="F10" s="36" t="s">
        <v>25</v>
      </c>
    </row>
    <row r="11" spans="1:6" ht="15" x14ac:dyDescent="0.25">
      <c r="A11" s="37" t="s">
        <v>26</v>
      </c>
      <c r="B11" s="37" t="s">
        <v>56</v>
      </c>
      <c r="C11" s="33">
        <f>SUMIF('Cash Flows - Derivatives - Glo'!B:B,'Payments - Derivatives - Global'!B11,'Cash Flows - Derivatives - Glo'!N:N)</f>
        <v>-82408.333333333314</v>
      </c>
      <c r="D11" s="33">
        <f>SUMIF('Cash Flows - Derivatives - Glo'!B:B,'Payments - Derivatives - Global'!B11,'Cash Flows - Derivatives - Glo'!O:O)</f>
        <v>-162158.33333333331</v>
      </c>
      <c r="E11" s="33">
        <f t="shared" si="0"/>
        <v>-244566.66666666663</v>
      </c>
      <c r="F11" s="36" t="s">
        <v>25</v>
      </c>
    </row>
    <row r="12" spans="1:6" ht="15" x14ac:dyDescent="0.25">
      <c r="A12" s="37" t="s">
        <v>26</v>
      </c>
      <c r="B12" s="37" t="s">
        <v>60</v>
      </c>
      <c r="C12" s="33">
        <f>SUMIF('Cash Flows - Derivatives - Glo'!B:B,'Payments - Derivatives - Global'!B12,'Cash Flows - Derivatives - Glo'!N:N)</f>
        <v>-35515.277777777774</v>
      </c>
      <c r="D12" s="33">
        <f>SUMIF('Cash Flows - Derivatives - Glo'!B:B,'Payments - Derivatives - Global'!B12,'Cash Flows - Derivatives - Glo'!O:O)</f>
        <v>-88788.194444444438</v>
      </c>
      <c r="E12" s="33">
        <f t="shared" si="0"/>
        <v>-124303.47222222222</v>
      </c>
      <c r="F12" s="36" t="s">
        <v>25</v>
      </c>
    </row>
    <row r="13" spans="1:6" ht="15" x14ac:dyDescent="0.25">
      <c r="A13" s="37" t="s">
        <v>26</v>
      </c>
      <c r="B13" s="37" t="s">
        <v>66</v>
      </c>
      <c r="C13" s="33">
        <f>SUMIF('Cash Flows - Derivatives - Glo'!B:B,'Payments - Derivatives - Global'!B13,'Cash Flows - Derivatives - Glo'!N:N)</f>
        <v>-85619.444444444438</v>
      </c>
      <c r="D13" s="33">
        <f>SUMIF('Cash Flows - Derivatives - Glo'!B:B,'Payments - Derivatives - Global'!B13,'Cash Flows - Derivatives - Glo'!O:O)</f>
        <v>-214048.61111111109</v>
      </c>
      <c r="E13" s="33">
        <f t="shared" si="0"/>
        <v>-299668.0555555555</v>
      </c>
      <c r="F13" s="36" t="s">
        <v>25</v>
      </c>
    </row>
    <row r="14" spans="1:6" ht="15" x14ac:dyDescent="0.25">
      <c r="A14" s="37" t="s">
        <v>26</v>
      </c>
      <c r="B14" s="37" t="s">
        <v>70</v>
      </c>
      <c r="C14" s="33">
        <f>SUMIF('Cash Flows - Derivatives - Glo'!B:B,'Payments - Derivatives - Global'!B14,'Cash Flows - Derivatives - Glo'!N:N)</f>
        <v>-105776.66666666666</v>
      </c>
      <c r="D14" s="33">
        <f>SUMIF('Cash Flows - Derivatives - Glo'!B:B,'Payments - Derivatives - Global'!B14,'Cash Flows - Derivatives - Glo'!O:O)</f>
        <v>-264441.66666666669</v>
      </c>
      <c r="E14" s="33">
        <f t="shared" si="0"/>
        <v>-370218.33333333337</v>
      </c>
      <c r="F14" s="36" t="s">
        <v>25</v>
      </c>
    </row>
    <row r="15" spans="1:6" ht="15" x14ac:dyDescent="0.25">
      <c r="A15" s="37" t="s">
        <v>26</v>
      </c>
      <c r="B15" s="37" t="s">
        <v>74</v>
      </c>
      <c r="C15" s="33">
        <f>SUMIF('Cash Flows - Derivatives - Glo'!B:B,'Payments - Derivatives - Global'!B15,'Cash Flows - Derivatives - Glo'!N:N)</f>
        <v>-26288.888888888887</v>
      </c>
      <c r="D15" s="33">
        <f>SUMIF('Cash Flows - Derivatives - Glo'!B:B,'Payments - Derivatives - Global'!B15,'Cash Flows - Derivatives - Glo'!O:O)</f>
        <v>-65722.222222222219</v>
      </c>
      <c r="E15" s="33">
        <f t="shared" si="0"/>
        <v>-92011.111111111109</v>
      </c>
      <c r="F15" s="36" t="s">
        <v>25</v>
      </c>
    </row>
    <row r="16" spans="1:6" ht="15" x14ac:dyDescent="0.25">
      <c r="A16" s="37" t="s">
        <v>26</v>
      </c>
      <c r="B16" s="37" t="s">
        <v>79</v>
      </c>
      <c r="C16" s="33">
        <f>SUMIF('Cash Flows - Derivatives - Glo'!B:B,'Payments - Derivatives - Global'!B16,'Cash Flows - Derivatives - Glo'!N:N)</f>
        <v>-26198.611111111109</v>
      </c>
      <c r="D16" s="33">
        <f>SUMIF('Cash Flows - Derivatives - Glo'!B:B,'Payments - Derivatives - Global'!B16,'Cash Flows - Derivatives - Glo'!O:O)</f>
        <v>-65496.527777777774</v>
      </c>
      <c r="E16" s="33">
        <f t="shared" si="0"/>
        <v>-91695.138888888876</v>
      </c>
      <c r="F16" s="36" t="s">
        <v>25</v>
      </c>
    </row>
    <row r="17" spans="1:6" ht="15" x14ac:dyDescent="0.25">
      <c r="A17" s="37" t="s">
        <v>26</v>
      </c>
      <c r="B17" s="37" t="s">
        <v>83</v>
      </c>
      <c r="C17" s="33">
        <f>SUMIF('Cash Flows - Derivatives - Glo'!B:B,'Payments - Derivatives - Global'!B17,'Cash Flows - Derivatives - Glo'!N:N)</f>
        <v>-53661.111111111102</v>
      </c>
      <c r="D17" s="33">
        <f>SUMIF('Cash Flows - Derivatives - Glo'!B:B,'Payments - Derivatives - Global'!B17,'Cash Flows - Derivatives - Glo'!O:O)</f>
        <v>-134152.77777777778</v>
      </c>
      <c r="E17" s="33">
        <f t="shared" si="0"/>
        <v>-187813.88888888888</v>
      </c>
      <c r="F17" s="36" t="s">
        <v>25</v>
      </c>
    </row>
    <row r="18" spans="1:6" ht="15" x14ac:dyDescent="0.25">
      <c r="A18" s="37" t="s">
        <v>26</v>
      </c>
      <c r="B18" s="37" t="s">
        <v>86</v>
      </c>
      <c r="C18" s="33">
        <f>SUMIF('Cash Flows - Derivatives - Glo'!B:B,'Payments - Derivatives - Global'!B18,'Cash Flows - Derivatives - Glo'!N:N)</f>
        <v>-45833.333333333328</v>
      </c>
      <c r="D18" s="33">
        <f>SUMIF('Cash Flows - Derivatives - Glo'!B:B,'Payments - Derivatives - Global'!B18,'Cash Flows - Derivatives - Glo'!O:O)</f>
        <v>-7333.333333333333</v>
      </c>
      <c r="E18" s="33">
        <f t="shared" si="0"/>
        <v>-53166.666666666664</v>
      </c>
      <c r="F18" s="36" t="s">
        <v>25</v>
      </c>
    </row>
    <row r="19" spans="1:6" ht="15" x14ac:dyDescent="0.25">
      <c r="A19" s="37" t="s">
        <v>26</v>
      </c>
      <c r="B19" s="37" t="s">
        <v>89</v>
      </c>
      <c r="C19" s="33">
        <f>SUMIF('Cash Flows - Derivatives - Glo'!B:B,'Payments - Derivatives - Global'!B19,'Cash Flows - Derivatives - Glo'!N:N)</f>
        <v>-34800</v>
      </c>
      <c r="D19" s="33">
        <f>SUMIF('Cash Flows - Derivatives - Glo'!B:B,'Payments - Derivatives - Global'!B19,'Cash Flows - Derivatives - Glo'!O:O)</f>
        <v>-20399.999999999996</v>
      </c>
      <c r="E19" s="33">
        <f t="shared" si="0"/>
        <v>-55200</v>
      </c>
      <c r="F19" s="36" t="s">
        <v>25</v>
      </c>
    </row>
    <row r="20" spans="1:6" ht="15" x14ac:dyDescent="0.25">
      <c r="A20" s="37" t="s">
        <v>26</v>
      </c>
      <c r="B20" s="37" t="s">
        <v>92</v>
      </c>
      <c r="C20" s="33">
        <f>SUMIF('Cash Flows - Derivatives - Glo'!B:B,'Payments - Derivatives - Global'!B20,'Cash Flows - Derivatives - Glo'!N:N)</f>
        <v>-16319.444444444445</v>
      </c>
      <c r="D20" s="33">
        <f>SUMIF('Cash Flows - Derivatives - Glo'!B:B,'Payments - Derivatives - Global'!B20,'Cash Flows - Derivatives - Glo'!O:O)</f>
        <v>-43083.333333333328</v>
      </c>
      <c r="E20" s="33">
        <f t="shared" si="0"/>
        <v>-59402.777777777774</v>
      </c>
      <c r="F20" s="36" t="s">
        <v>25</v>
      </c>
    </row>
    <row r="21" spans="1:6" ht="15" x14ac:dyDescent="0.25">
      <c r="A21" s="37" t="s">
        <v>26</v>
      </c>
      <c r="B21" s="37" t="s">
        <v>95</v>
      </c>
      <c r="C21" s="33">
        <f>SUMIF('Cash Flows - Derivatives - Glo'!B:B,'Payments - Derivatives - Global'!B21,'Cash Flows - Derivatives - Glo'!N:N)</f>
        <v>-2822.2222222222226</v>
      </c>
      <c r="D21" s="33">
        <f>SUMIF('Cash Flows - Derivatives - Glo'!B:B,'Payments - Derivatives - Global'!B21,'Cash Flows - Derivatives - Glo'!O:O)</f>
        <v>-61383.333333333343</v>
      </c>
      <c r="E21" s="33">
        <f t="shared" si="0"/>
        <v>-64205.555555555562</v>
      </c>
      <c r="F21" s="36" t="s">
        <v>25</v>
      </c>
    </row>
    <row r="22" spans="1:6" ht="15" x14ac:dyDescent="0.25">
      <c r="A22" s="37" t="s">
        <v>26</v>
      </c>
      <c r="B22" s="37" t="s">
        <v>98</v>
      </c>
      <c r="C22" s="33">
        <f>SUMIF('Cash Flows - Derivatives - Glo'!B:B,'Payments - Derivatives - Global'!B22,'Cash Flows - Derivatives - Glo'!N:N)</f>
        <v>-135623.33333333331</v>
      </c>
      <c r="D22" s="33">
        <f>SUMIF('Cash Flows - Derivatives - Glo'!B:B,'Payments - Derivatives - Global'!B22,'Cash Flows - Derivatives - Glo'!O:O)</f>
        <v>-66700</v>
      </c>
      <c r="E22" s="33">
        <f t="shared" si="0"/>
        <v>-202323.33333333331</v>
      </c>
      <c r="F22" s="36" t="s">
        <v>25</v>
      </c>
    </row>
    <row r="23" spans="1:6" ht="15" x14ac:dyDescent="0.25">
      <c r="A23" s="37" t="s">
        <v>26</v>
      </c>
      <c r="B23" s="37" t="s">
        <v>102</v>
      </c>
      <c r="C23" s="33">
        <f>SUMIF('Cash Flows - Derivatives - Glo'!B:B,'Payments - Derivatives - Global'!B23,'Cash Flows - Derivatives - Glo'!N:N)</f>
        <v>-93600</v>
      </c>
      <c r="D23" s="33">
        <f>SUMIF('Cash Flows - Derivatives - Glo'!B:B,'Payments - Derivatives - Global'!B23,'Cash Flows - Derivatives - Glo'!O:O)</f>
        <v>-47580.000000000007</v>
      </c>
      <c r="E23" s="33">
        <f t="shared" si="0"/>
        <v>-141180</v>
      </c>
      <c r="F23" s="36" t="s">
        <v>25</v>
      </c>
    </row>
    <row r="24" spans="1:6" ht="15" x14ac:dyDescent="0.25">
      <c r="A24" s="37" t="s">
        <v>26</v>
      </c>
      <c r="B24" s="37" t="s">
        <v>106</v>
      </c>
      <c r="C24" s="33">
        <f>SUMIF('Cash Flows - Derivatives - Glo'!B:B,'Payments - Derivatives - Global'!B24,'Cash Flows - Derivatives - Glo'!N:N)</f>
        <v>-102477.77777777777</v>
      </c>
      <c r="D24" s="33">
        <f>SUMIF('Cash Flows - Derivatives - Glo'!B:B,'Payments - Derivatives - Global'!B24,'Cash Flows - Derivatives - Glo'!O:O)</f>
        <v>-102477.77777777777</v>
      </c>
      <c r="E24" s="33">
        <f t="shared" si="0"/>
        <v>-204955.55555555553</v>
      </c>
      <c r="F24" s="36" t="s">
        <v>25</v>
      </c>
    </row>
    <row r="25" spans="1:6" ht="15" x14ac:dyDescent="0.25">
      <c r="A25" s="37" t="s">
        <v>26</v>
      </c>
      <c r="B25" s="37" t="s">
        <v>110</v>
      </c>
      <c r="C25" s="33">
        <f>SUMIF('Cash Flows - Derivatives - Glo'!B:B,'Payments - Derivatives - Global'!B25,'Cash Flows - Derivatives - Glo'!N:N)</f>
        <v>-47361.111111111109</v>
      </c>
      <c r="D25" s="33">
        <f>SUMIF('Cash Flows - Derivatives - Glo'!B:B,'Payments - Derivatives - Global'!B25,'Cash Flows - Derivatives - Glo'!O:O)</f>
        <v>-93194.444444444438</v>
      </c>
      <c r="E25" s="33">
        <f t="shared" si="0"/>
        <v>-140555.55555555556</v>
      </c>
      <c r="F25" s="36" t="s">
        <v>25</v>
      </c>
    </row>
    <row r="26" spans="1:6" ht="15" x14ac:dyDescent="0.25">
      <c r="A26" s="37" t="s">
        <v>26</v>
      </c>
      <c r="B26" s="37" t="s">
        <v>115</v>
      </c>
      <c r="C26" s="33">
        <f>SUMIF('Cash Flows - Derivatives - Glo'!B:B,'Payments - Derivatives - Global'!B26,'Cash Flows - Derivatives - Glo'!N:N)</f>
        <v>-2635.288821666667</v>
      </c>
      <c r="D26" s="33">
        <f>SUMIF('Cash Flows - Derivatives - Glo'!B:B,'Payments - Derivatives - Global'!B26,'Cash Flows - Derivatives - Glo'!O:O)</f>
        <v>-9986.3576400000002</v>
      </c>
      <c r="E26" s="33">
        <f t="shared" si="0"/>
        <v>-12621.646461666667</v>
      </c>
      <c r="F26" s="36" t="s">
        <v>25</v>
      </c>
    </row>
    <row r="27" spans="1:6" ht="15" x14ac:dyDescent="0.25">
      <c r="A27" s="37" t="s">
        <v>26</v>
      </c>
      <c r="B27" s="37" t="s">
        <v>119</v>
      </c>
      <c r="C27" s="33">
        <f>SUMIF('Cash Flows - Derivatives - Glo'!B:B,'Payments - Derivatives - Global'!B27,'Cash Flows - Derivatives - Glo'!N:N)</f>
        <v>-111756.94444444445</v>
      </c>
      <c r="D27" s="33">
        <f>SUMIF('Cash Flows - Derivatives - Glo'!B:B,'Payments - Derivatives - Global'!B27,'Cash Flows - Derivatives - Glo'!O:O)</f>
        <v>-423500</v>
      </c>
      <c r="E27" s="33">
        <f t="shared" si="0"/>
        <v>-535256.9444444445</v>
      </c>
      <c r="F27" s="36" t="s">
        <v>25</v>
      </c>
    </row>
    <row r="28" spans="1:6" ht="15" x14ac:dyDescent="0.25">
      <c r="A28" s="37" t="s">
        <v>26</v>
      </c>
      <c r="B28" s="37" t="s">
        <v>122</v>
      </c>
      <c r="C28" s="33">
        <f>SUMIF('Cash Flows - Derivatives - Glo'!B:B,'Payments - Derivatives - Global'!B28,'Cash Flows - Derivatives - Glo'!N:N)</f>
        <v>-40400</v>
      </c>
      <c r="D28" s="33">
        <f>SUMIF('Cash Flows - Derivatives - Glo'!B:B,'Payments - Derivatives - Global'!B28,'Cash Flows - Derivatives - Glo'!O:O)</f>
        <v>-265966.66666666669</v>
      </c>
      <c r="E28" s="33">
        <f t="shared" si="0"/>
        <v>-306366.66666666669</v>
      </c>
      <c r="F28" s="36" t="s">
        <v>25</v>
      </c>
    </row>
    <row r="29" spans="1:6" ht="15" x14ac:dyDescent="0.25">
      <c r="A29" s="37" t="s">
        <v>26</v>
      </c>
      <c r="B29" s="37" t="s">
        <v>125</v>
      </c>
      <c r="C29" s="33">
        <f>SUMIF('Cash Flows - Derivatives - Glo'!B:B,'Payments - Derivatives - Global'!B29,'Cash Flows - Derivatives - Glo'!N:N)</f>
        <v>-5400.6279883333327</v>
      </c>
      <c r="D29" s="33">
        <f>SUMIF('Cash Flows - Derivatives - Glo'!B:B,'Payments - Derivatives - Global'!B29,'Cash Flows - Derivatives - Glo'!O:O)</f>
        <v>-10981.276909611111</v>
      </c>
      <c r="E29" s="33">
        <f t="shared" si="0"/>
        <v>-16381.904897944445</v>
      </c>
      <c r="F29" s="36" t="s">
        <v>25</v>
      </c>
    </row>
    <row r="30" spans="1:6" ht="15" x14ac:dyDescent="0.25">
      <c r="A30" s="37" t="s">
        <v>26</v>
      </c>
      <c r="B30" s="37" t="s">
        <v>130</v>
      </c>
      <c r="C30" s="33">
        <f>SUMIF('Cash Flows - Derivatives - Glo'!B:B,'Payments - Derivatives - Global'!B30,'Cash Flows - Derivatives - Glo'!N:N)</f>
        <v>-120833.33333333333</v>
      </c>
      <c r="D30" s="33">
        <f>SUMIF('Cash Flows - Derivatives - Glo'!B:B,'Payments - Derivatives - Global'!B30,'Cash Flows - Derivatives - Glo'!O:O)</f>
        <v>-245694.44444444441</v>
      </c>
      <c r="E30" s="33">
        <f t="shared" si="0"/>
        <v>-366527.77777777775</v>
      </c>
      <c r="F30" s="36" t="s">
        <v>25</v>
      </c>
    </row>
    <row r="31" spans="1:6" ht="15" x14ac:dyDescent="0.25">
      <c r="A31" s="37" t="s">
        <v>26</v>
      </c>
      <c r="B31" s="37" t="s">
        <v>134</v>
      </c>
      <c r="C31" s="33">
        <f>SUMIF('Cash Flows - Derivatives - Glo'!B:B,'Payments - Derivatives - Global'!B31,'Cash Flows - Derivatives - Glo'!N:N)</f>
        <v>0</v>
      </c>
      <c r="D31" s="33">
        <f>SUMIF('Cash Flows - Derivatives - Glo'!B:B,'Payments - Derivatives - Global'!B31,'Cash Flows - Derivatives - Glo'!O:O)</f>
        <v>0</v>
      </c>
      <c r="E31" s="33">
        <f t="shared" si="0"/>
        <v>0</v>
      </c>
      <c r="F31" s="36" t="s">
        <v>25</v>
      </c>
    </row>
    <row r="32" spans="1:6" ht="15" x14ac:dyDescent="0.25">
      <c r="A32" s="37" t="s">
        <v>26</v>
      </c>
      <c r="B32" s="37" t="s">
        <v>138</v>
      </c>
      <c r="C32" s="33">
        <f>SUMIF('Cash Flows - Derivatives - Glo'!B:B,'Payments - Derivatives - Global'!B32,'Cash Flows - Derivatives - Glo'!N:N)</f>
        <v>-21175</v>
      </c>
      <c r="D32" s="33">
        <f>SUMIF('Cash Flows - Derivatives - Glo'!B:B,'Payments - Derivatives - Global'!B32,'Cash Flows - Derivatives - Glo'!O:O)</f>
        <v>-37216.666666666664</v>
      </c>
      <c r="E32" s="33">
        <f t="shared" si="0"/>
        <v>-58391.666666666664</v>
      </c>
      <c r="F32" s="36" t="s">
        <v>25</v>
      </c>
    </row>
    <row r="33" spans="1:6" ht="15" x14ac:dyDescent="0.25">
      <c r="A33" s="37" t="s">
        <v>26</v>
      </c>
      <c r="B33" s="37" t="s">
        <v>142</v>
      </c>
      <c r="C33" s="33">
        <f>SUMIF('Cash Flows - Derivatives - Glo'!B:B,'Payments - Derivatives - Global'!B33,'Cash Flows - Derivatives - Glo'!N:N)</f>
        <v>0</v>
      </c>
      <c r="D33" s="33">
        <f>SUMIF('Cash Flows - Derivatives - Glo'!B:B,'Payments - Derivatives - Global'!B33,'Cash Flows - Derivatives - Glo'!O:O)</f>
        <v>0</v>
      </c>
      <c r="E33" s="33">
        <f t="shared" si="0"/>
        <v>0</v>
      </c>
      <c r="F33" s="36" t="s">
        <v>25</v>
      </c>
    </row>
    <row r="34" spans="1:6" ht="15" x14ac:dyDescent="0.25">
      <c r="A34" s="37" t="s">
        <v>26</v>
      </c>
      <c r="B34" s="37" t="s">
        <v>146</v>
      </c>
      <c r="C34" s="33">
        <f>SUMIF('Cash Flows - Derivatives - Glo'!B:B,'Payments - Derivatives - Global'!B34,'Cash Flows - Derivatives - Glo'!N:N)</f>
        <v>-13951.717940002778</v>
      </c>
      <c r="D34" s="33">
        <f>SUMIF('Cash Flows - Derivatives - Glo'!B:B,'Payments - Derivatives - Global'!B34,'Cash Flows - Derivatives - Glo'!O:O)</f>
        <v>-27453.380462586108</v>
      </c>
      <c r="E34" s="33">
        <f t="shared" si="0"/>
        <v>-41405.09840258889</v>
      </c>
      <c r="F34" s="36" t="s">
        <v>25</v>
      </c>
    </row>
    <row r="35" spans="1:6" ht="15" x14ac:dyDescent="0.25">
      <c r="A35" s="37" t="s">
        <v>26</v>
      </c>
      <c r="B35" s="37" t="s">
        <v>151</v>
      </c>
      <c r="C35" s="33">
        <f>SUMIF('Cash Flows - Derivatives - Glo'!B:B,'Payments - Derivatives - Global'!B35,'Cash Flows - Derivatives - Glo'!N:N)</f>
        <v>-28587.344270833328</v>
      </c>
      <c r="D35" s="33">
        <f>SUMIF('Cash Flows - Derivatives - Glo'!B:B,'Payments - Derivatives - Global'!B35,'Cash Flows - Derivatives - Glo'!O:O)</f>
        <v>-56252.516145833324</v>
      </c>
      <c r="E35" s="33">
        <f t="shared" si="0"/>
        <v>-84839.860416666648</v>
      </c>
      <c r="F35" s="36" t="s">
        <v>25</v>
      </c>
    </row>
    <row r="36" spans="1:6" ht="15" x14ac:dyDescent="0.25">
      <c r="A36" s="37" t="s">
        <v>26</v>
      </c>
      <c r="B36" s="37" t="s">
        <v>154</v>
      </c>
      <c r="C36" s="33">
        <f>SUMIF('Cash Flows - Derivatives - Glo'!B:B,'Payments - Derivatives - Global'!B36,'Cash Flows - Derivatives - Glo'!N:N)</f>
        <v>-156631.25000000003</v>
      </c>
      <c r="D36" s="33">
        <f>SUMIF('Cash Flows - Derivatives - Glo'!B:B,'Payments - Derivatives - Global'!B36,'Cash Flows - Derivatives - Glo'!O:O)</f>
        <v>-101672.91666666667</v>
      </c>
      <c r="E36" s="33">
        <f t="shared" si="0"/>
        <v>-258304.16666666669</v>
      </c>
      <c r="F36" s="36" t="s">
        <v>25</v>
      </c>
    </row>
    <row r="37" spans="1:6" ht="15" x14ac:dyDescent="0.25">
      <c r="A37" s="37" t="s">
        <v>26</v>
      </c>
      <c r="B37" s="37" t="s">
        <v>158</v>
      </c>
      <c r="C37" s="33">
        <f>SUMIF('Cash Flows - Derivatives - Glo'!B:B,'Payments - Derivatives - Global'!B37,'Cash Flows - Derivatives - Glo'!N:N)</f>
        <v>-38988.888888888891</v>
      </c>
      <c r="D37" s="33">
        <f>SUMIF('Cash Flows - Derivatives - Glo'!B:B,'Payments - Derivatives - Global'!B37,'Cash Flows - Derivatives - Glo'!O:O)</f>
        <v>-122283.33333333331</v>
      </c>
      <c r="E37" s="33">
        <f t="shared" si="0"/>
        <v>-161272.22222222219</v>
      </c>
      <c r="F37" s="36" t="s">
        <v>25</v>
      </c>
    </row>
    <row r="38" spans="1:6" ht="15" x14ac:dyDescent="0.25">
      <c r="A38" s="37" t="s">
        <v>26</v>
      </c>
      <c r="B38" s="37" t="s">
        <v>161</v>
      </c>
      <c r="C38" s="33">
        <f>SUMIF('Cash Flows - Derivatives - Glo'!B:B,'Payments - Derivatives - Global'!B38,'Cash Flows - Derivatives - Glo'!N:N)</f>
        <v>-85434.027777777781</v>
      </c>
      <c r="D38" s="33">
        <f>SUMIF('Cash Flows - Derivatives - Glo'!B:B,'Payments - Derivatives - Global'!B38,'Cash Flows - Derivatives - Glo'!O:O)</f>
        <v>-323750</v>
      </c>
      <c r="E38" s="33">
        <f t="shared" si="0"/>
        <v>-409184.02777777775</v>
      </c>
      <c r="F38" s="36" t="s">
        <v>25</v>
      </c>
    </row>
    <row r="39" spans="1:6" ht="15" x14ac:dyDescent="0.25">
      <c r="A39" s="37" t="s">
        <v>26</v>
      </c>
      <c r="B39" s="37" t="s">
        <v>164</v>
      </c>
      <c r="C39" s="33">
        <f>SUMIF('Cash Flows - Derivatives - Glo'!B:B,'Payments - Derivatives - Global'!B39,'Cash Flows - Derivatives - Glo'!N:N)</f>
        <v>-51280</v>
      </c>
      <c r="D39" s="33">
        <f>SUMIF('Cash Flows - Derivatives - Glo'!B:B,'Payments - Derivatives - Global'!B39,'Cash Flows - Derivatives - Glo'!O:O)</f>
        <v>-337593.33333333331</v>
      </c>
      <c r="E39" s="33">
        <f t="shared" si="0"/>
        <v>-388873.33333333331</v>
      </c>
      <c r="F39" s="36" t="s">
        <v>25</v>
      </c>
    </row>
    <row r="40" spans="1:6" ht="15" x14ac:dyDescent="0.25">
      <c r="A40" s="37" t="s">
        <v>26</v>
      </c>
      <c r="B40" s="37" t="s">
        <v>167</v>
      </c>
      <c r="C40" s="33">
        <f>SUMIF('Cash Flows - Derivatives - Glo'!B:B,'Payments - Derivatives - Global'!B40,'Cash Flows - Derivatives - Glo'!N:N)</f>
        <v>-108083.33333333334</v>
      </c>
      <c r="D40" s="33">
        <f>SUMIF('Cash Flows - Derivatives - Glo'!B:B,'Payments - Derivatives - Global'!B40,'Cash Flows - Derivatives - Glo'!O:O)</f>
        <v>-219769.44444444444</v>
      </c>
      <c r="E40" s="33">
        <f t="shared" si="0"/>
        <v>-327852.77777777775</v>
      </c>
      <c r="F40" s="36" t="s">
        <v>25</v>
      </c>
    </row>
    <row r="41" spans="1:6" ht="15" x14ac:dyDescent="0.25">
      <c r="A41" s="37" t="s">
        <v>26</v>
      </c>
      <c r="B41" s="37" t="s">
        <v>170</v>
      </c>
      <c r="C41" s="33">
        <f>SUMIF('Cash Flows - Derivatives - Glo'!B:B,'Payments - Derivatives - Global'!B41,'Cash Flows - Derivatives - Glo'!N:N)</f>
        <v>-24230.555555555555</v>
      </c>
      <c r="D41" s="33">
        <f>SUMIF('Cash Flows - Derivatives - Glo'!B:B,'Payments - Derivatives - Global'!B41,'Cash Flows - Derivatives - Glo'!O:O)</f>
        <v>-176222.22222222219</v>
      </c>
      <c r="E41" s="33">
        <f t="shared" si="0"/>
        <v>-200452.77777777775</v>
      </c>
      <c r="F41" s="36" t="s">
        <v>25</v>
      </c>
    </row>
    <row r="42" spans="1:6" ht="15" x14ac:dyDescent="0.25">
      <c r="A42" s="37" t="s">
        <v>26</v>
      </c>
      <c r="B42" s="37" t="s">
        <v>173</v>
      </c>
      <c r="C42" s="33">
        <f>SUMIF('Cash Flows - Derivatives - Glo'!B:B,'Payments - Derivatives - Global'!B42,'Cash Flows - Derivatives - Glo'!N:N)</f>
        <v>-92916.666666666657</v>
      </c>
      <c r="D42" s="33">
        <f>SUMIF('Cash Flows - Derivatives - Glo'!B:B,'Payments - Derivatives - Global'!B42,'Cash Flows - Derivatives - Glo'!O:O)</f>
        <v>-188930.55555555553</v>
      </c>
      <c r="E42" s="33">
        <f t="shared" si="0"/>
        <v>-281847.22222222219</v>
      </c>
      <c r="F42" s="36" t="s">
        <v>25</v>
      </c>
    </row>
    <row r="43" spans="1:6" ht="15" x14ac:dyDescent="0.25">
      <c r="A43" s="37" t="s">
        <v>26</v>
      </c>
      <c r="B43" s="37" t="s">
        <v>177</v>
      </c>
      <c r="C43" s="33">
        <f>SUMIF('Cash Flows - Derivatives - Glo'!B:B,'Payments - Derivatives - Global'!B43,'Cash Flows - Derivatives - Glo'!N:N)</f>
        <v>-45541.666666666664</v>
      </c>
      <c r="D43" s="33">
        <f>SUMIF('Cash Flows - Derivatives - Glo'!B:B,'Payments - Derivatives - Global'!B43,'Cash Flows - Derivatives - Glo'!O:O)</f>
        <v>-92601.388888888876</v>
      </c>
      <c r="E43" s="33">
        <f t="shared" si="0"/>
        <v>-138143.05555555553</v>
      </c>
      <c r="F43" s="36" t="s">
        <v>25</v>
      </c>
    </row>
    <row r="44" spans="1:6" ht="15" x14ac:dyDescent="0.25">
      <c r="A44" s="37" t="s">
        <v>26</v>
      </c>
      <c r="B44" s="37" t="s">
        <v>181</v>
      </c>
      <c r="C44" s="33">
        <f>SUMIF('Cash Flows - Derivatives - Glo'!B:B,'Payments - Derivatives - Global'!B44,'Cash Flows - Derivatives - Glo'!N:N)</f>
        <v>-4360.9777777777772</v>
      </c>
      <c r="D44" s="33">
        <f>SUMIF('Cash Flows - Derivatives - Glo'!B:B,'Payments - Derivatives - Global'!B44,'Cash Flows - Derivatives - Glo'!O:O)</f>
        <v>-5669.2711111111112</v>
      </c>
      <c r="E44" s="33">
        <f t="shared" si="0"/>
        <v>-10030.248888888887</v>
      </c>
      <c r="F44" s="36" t="s">
        <v>25</v>
      </c>
    </row>
    <row r="45" spans="1:6" ht="15" x14ac:dyDescent="0.25">
      <c r="A45" s="37" t="s">
        <v>26</v>
      </c>
      <c r="B45" s="37" t="s">
        <v>185</v>
      </c>
      <c r="C45" s="33">
        <f>SUMIF('Cash Flows - Derivatives - Glo'!B:B,'Payments - Derivatives - Global'!B45,'Cash Flows - Derivatives - Glo'!N:N)</f>
        <v>0</v>
      </c>
      <c r="D45" s="33">
        <f>SUMIF('Cash Flows - Derivatives - Glo'!B:B,'Payments - Derivatives - Global'!B45,'Cash Flows - Derivatives - Glo'!O:O)</f>
        <v>0</v>
      </c>
      <c r="E45" s="33">
        <f t="shared" si="0"/>
        <v>0</v>
      </c>
      <c r="F45" s="36" t="s">
        <v>25</v>
      </c>
    </row>
    <row r="46" spans="1:6" ht="15" x14ac:dyDescent="0.25">
      <c r="A46" s="37" t="s">
        <v>26</v>
      </c>
      <c r="B46" s="37" t="s">
        <v>189</v>
      </c>
      <c r="C46" s="33">
        <f>SUMIF('Cash Flows - Derivatives - Glo'!B:B,'Payments - Derivatives - Global'!B46,'Cash Flows - Derivatives - Glo'!N:N)</f>
        <v>-52441.666666666657</v>
      </c>
      <c r="D46" s="33">
        <f>SUMIF('Cash Flows - Derivatives - Glo'!B:B,'Payments - Derivatives - Global'!B46,'Cash Flows - Derivatives - Glo'!O:O)</f>
        <v>-103191.66666666666</v>
      </c>
      <c r="E46" s="33">
        <f t="shared" si="0"/>
        <v>-155633.33333333331</v>
      </c>
      <c r="F46" s="36" t="s">
        <v>25</v>
      </c>
    </row>
    <row r="47" spans="1:6" ht="15" x14ac:dyDescent="0.25">
      <c r="A47" s="37" t="s">
        <v>26</v>
      </c>
      <c r="B47" s="37" t="s">
        <v>193</v>
      </c>
      <c r="C47" s="33">
        <f>SUMIF('Cash Flows - Derivatives - Glo'!B:B,'Payments - Derivatives - Global'!B47,'Cash Flows - Derivatives - Glo'!N:N)</f>
        <v>-1569.4444444444446</v>
      </c>
      <c r="D47" s="33">
        <f>SUMIF('Cash Flows - Derivatives - Glo'!B:B,'Payments - Derivatives - Global'!B47,'Cash Flows - Derivatives - Glo'!O:O)</f>
        <v>-141250</v>
      </c>
      <c r="E47" s="33">
        <f t="shared" si="0"/>
        <v>-142819.44444444444</v>
      </c>
      <c r="F47" s="36" t="s">
        <v>25</v>
      </c>
    </row>
    <row r="48" spans="1:6" ht="15" x14ac:dyDescent="0.25">
      <c r="A48" s="37" t="s">
        <v>26</v>
      </c>
      <c r="B48" s="37" t="s">
        <v>196</v>
      </c>
      <c r="C48" s="33">
        <f>SUMIF('Cash Flows - Derivatives - Glo'!B:B,'Payments - Derivatives - Global'!B48,'Cash Flows - Derivatives - Glo'!N:N)</f>
        <v>-175976.11111111112</v>
      </c>
      <c r="D48" s="33">
        <f>SUMIF('Cash Flows - Derivatives - Glo'!B:B,'Payments - Derivatives - Global'!B48,'Cash Flows - Derivatives - Glo'!O:O)</f>
        <v>-35670.833333333336</v>
      </c>
      <c r="E48" s="33">
        <f t="shared" si="0"/>
        <v>-211646.94444444447</v>
      </c>
      <c r="F48" s="36" t="s">
        <v>25</v>
      </c>
    </row>
    <row r="49" spans="1:6" ht="15" x14ac:dyDescent="0.25">
      <c r="A49" s="45"/>
      <c r="B49" s="45" t="s">
        <v>203</v>
      </c>
      <c r="C49" s="46">
        <f>SUM(C2:C48)</f>
        <v>-2732166.3402634687</v>
      </c>
      <c r="D49" s="46">
        <f>SUM(D2:D48)</f>
        <v>-5242278.5821001176</v>
      </c>
      <c r="E49" s="46">
        <f>SUM(E2:E48)</f>
        <v>-7974444.9223635886</v>
      </c>
      <c r="F49" s="47"/>
    </row>
    <row r="50" spans="1:6" ht="15" x14ac:dyDescent="0.25">
      <c r="A50" s="42"/>
      <c r="B50" s="42"/>
      <c r="C50" s="43"/>
      <c r="D50" s="43"/>
      <c r="E50" s="43"/>
      <c r="F50" s="44"/>
    </row>
    <row r="51" spans="1:6" x14ac:dyDescent="0.2">
      <c r="D51" s="5"/>
      <c r="E51" s="5"/>
    </row>
    <row r="52" spans="1:6" x14ac:dyDescent="0.2">
      <c r="D52" s="5"/>
      <c r="E52" s="5"/>
      <c r="F52"/>
    </row>
    <row r="53" spans="1:6" x14ac:dyDescent="0.2">
      <c r="D53" s="5"/>
      <c r="E53" s="5"/>
      <c r="F53"/>
    </row>
    <row r="54" spans="1:6" x14ac:dyDescent="0.2">
      <c r="D54" s="5"/>
      <c r="E54" s="5"/>
      <c r="F54"/>
    </row>
    <row r="55" spans="1:6" x14ac:dyDescent="0.2">
      <c r="D55" s="5"/>
      <c r="E55" s="5"/>
      <c r="F55"/>
    </row>
    <row r="56" spans="1:6" x14ac:dyDescent="0.2">
      <c r="D56" s="5"/>
      <c r="E56" s="5"/>
      <c r="F56"/>
    </row>
    <row r="57" spans="1:6" x14ac:dyDescent="0.2">
      <c r="D57" s="5"/>
      <c r="E57" s="5"/>
      <c r="F57"/>
    </row>
    <row r="58" spans="1:6" x14ac:dyDescent="0.2">
      <c r="D58" s="5"/>
      <c r="E58" s="5"/>
      <c r="F58"/>
    </row>
    <row r="59" spans="1:6" x14ac:dyDescent="0.2">
      <c r="D59" s="5"/>
      <c r="E59" s="5"/>
      <c r="F59"/>
    </row>
    <row r="60" spans="1:6" x14ac:dyDescent="0.2">
      <c r="D60" s="5"/>
      <c r="E60" s="5"/>
      <c r="F60"/>
    </row>
    <row r="61" spans="1:6" x14ac:dyDescent="0.2">
      <c r="D61" s="5"/>
      <c r="E61" s="5"/>
      <c r="F61"/>
    </row>
    <row r="62" spans="1:6" x14ac:dyDescent="0.2">
      <c r="D62" s="5"/>
      <c r="E62" s="5"/>
      <c r="F62"/>
    </row>
    <row r="63" spans="1:6" x14ac:dyDescent="0.2">
      <c r="D63" s="5"/>
      <c r="E63" s="5"/>
      <c r="F63"/>
    </row>
    <row r="64" spans="1: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C5861-9F73-4D0B-A628-D43383437EFE}">
  <dimension ref="A1:O97"/>
  <sheetViews>
    <sheetView tabSelected="1" workbookViewId="0">
      <selection activeCell="A6" sqref="A6:O6"/>
    </sheetView>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65.14062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201</v>
      </c>
    </row>
    <row r="2" spans="1:15" x14ac:dyDescent="0.25">
      <c r="A2" s="35" t="s">
        <v>199</v>
      </c>
    </row>
    <row r="3" spans="1:15" x14ac:dyDescent="0.25">
      <c r="A3" s="35" t="s">
        <v>200</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202</v>
      </c>
    </row>
    <row r="7" spans="1:15" x14ac:dyDescent="0.25">
      <c r="A7" s="37" t="s">
        <v>19</v>
      </c>
      <c r="B7" s="37" t="s">
        <v>20</v>
      </c>
      <c r="C7" s="37" t="s">
        <v>21</v>
      </c>
      <c r="D7" s="37" t="s">
        <v>22</v>
      </c>
      <c r="E7" s="37" t="s">
        <v>23</v>
      </c>
      <c r="F7" s="38">
        <v>44652</v>
      </c>
      <c r="G7" s="38">
        <v>44743</v>
      </c>
      <c r="H7" s="40">
        <v>7155469.5999999996</v>
      </c>
      <c r="I7" s="37" t="s">
        <v>24</v>
      </c>
      <c r="J7" s="37">
        <v>91</v>
      </c>
      <c r="K7" s="37">
        <v>2.3699999999999999E-2</v>
      </c>
      <c r="L7" s="39">
        <v>-42867.225795333332</v>
      </c>
      <c r="M7" s="39" t="s">
        <v>25</v>
      </c>
      <c r="N7" s="39">
        <v>-13660.984044666666</v>
      </c>
      <c r="O7" s="39">
        <v>-29206.241750666668</v>
      </c>
    </row>
    <row r="8" spans="1:15" x14ac:dyDescent="0.25">
      <c r="A8" s="37" t="s">
        <v>26</v>
      </c>
      <c r="B8" s="37" t="s">
        <v>27</v>
      </c>
      <c r="C8" s="37" t="s">
        <v>28</v>
      </c>
      <c r="D8" s="37" t="s">
        <v>29</v>
      </c>
      <c r="E8" s="37" t="s">
        <v>30</v>
      </c>
      <c r="F8" s="38">
        <v>44651</v>
      </c>
      <c r="G8" s="38">
        <v>44742</v>
      </c>
      <c r="H8" s="40">
        <v>1844780.22</v>
      </c>
      <c r="I8" s="37" t="s">
        <v>24</v>
      </c>
      <c r="J8" s="37">
        <v>91</v>
      </c>
      <c r="K8" s="37">
        <v>4.2500000000000003E-3</v>
      </c>
      <c r="L8" s="39">
        <v>-1981.8576391250001</v>
      </c>
      <c r="M8" s="39" t="s">
        <v>25</v>
      </c>
      <c r="N8" s="39">
        <v>-653.35966125000004</v>
      </c>
      <c r="O8" s="39">
        <v>-1328.4979778750001</v>
      </c>
    </row>
    <row r="9" spans="1:15" x14ac:dyDescent="0.25">
      <c r="A9" s="37" t="s">
        <v>26</v>
      </c>
      <c r="B9" s="37" t="s">
        <v>27</v>
      </c>
      <c r="C9" s="37" t="s">
        <v>31</v>
      </c>
      <c r="D9" s="37" t="s">
        <v>29</v>
      </c>
      <c r="E9" s="37" t="s">
        <v>30</v>
      </c>
      <c r="F9" s="38">
        <v>44651</v>
      </c>
      <c r="G9" s="38">
        <v>44742</v>
      </c>
      <c r="H9" s="40">
        <v>1844780.22</v>
      </c>
      <c r="I9" s="37" t="s">
        <v>24</v>
      </c>
      <c r="J9" s="37">
        <v>91</v>
      </c>
      <c r="K9" s="37">
        <v>-4.7299999999999998E-3</v>
      </c>
      <c r="L9" s="39">
        <v>-2205.6909724849997</v>
      </c>
      <c r="M9" s="39" t="s">
        <v>25</v>
      </c>
      <c r="N9" s="39">
        <v>-727.15087004999987</v>
      </c>
      <c r="O9" s="39">
        <v>-1478.5401024349997</v>
      </c>
    </row>
    <row r="10" spans="1:15" x14ac:dyDescent="0.25">
      <c r="A10" s="37" t="s">
        <v>26</v>
      </c>
      <c r="B10" s="37" t="s">
        <v>32</v>
      </c>
      <c r="C10" s="37" t="s">
        <v>33</v>
      </c>
      <c r="D10" s="37"/>
      <c r="E10" s="37" t="s">
        <v>34</v>
      </c>
      <c r="F10" s="38">
        <v>44651</v>
      </c>
      <c r="G10" s="38">
        <v>44742</v>
      </c>
      <c r="H10" s="40">
        <v>50000000</v>
      </c>
      <c r="I10" s="37" t="s">
        <v>24</v>
      </c>
      <c r="J10" s="37">
        <v>91</v>
      </c>
      <c r="K10" s="37">
        <v>9.1199999999999996E-3</v>
      </c>
      <c r="L10" s="39">
        <v>-115266.66666666666</v>
      </c>
      <c r="M10" s="39" t="s">
        <v>25</v>
      </c>
      <c r="N10" s="39">
        <v>-37999.999999999993</v>
      </c>
      <c r="O10" s="39">
        <v>-77266.666666666657</v>
      </c>
    </row>
    <row r="11" spans="1:15" x14ac:dyDescent="0.25">
      <c r="A11" s="37" t="s">
        <v>26</v>
      </c>
      <c r="B11" s="37" t="s">
        <v>32</v>
      </c>
      <c r="C11" s="37" t="s">
        <v>35</v>
      </c>
      <c r="D11" s="37"/>
      <c r="E11" s="37" t="s">
        <v>34</v>
      </c>
      <c r="F11" s="38">
        <v>44651</v>
      </c>
      <c r="G11" s="38">
        <v>44742</v>
      </c>
      <c r="H11" s="40">
        <v>50000000</v>
      </c>
      <c r="I11" s="37" t="s">
        <v>24</v>
      </c>
      <c r="J11" s="37">
        <v>91</v>
      </c>
      <c r="K11" s="37">
        <v>-4.7699999999999999E-3</v>
      </c>
      <c r="L11" s="39">
        <v>-60287.5</v>
      </c>
      <c r="M11" s="39" t="s">
        <v>25</v>
      </c>
      <c r="N11" s="39">
        <v>-19875</v>
      </c>
      <c r="O11" s="39">
        <v>-40412.5</v>
      </c>
    </row>
    <row r="12" spans="1:15" x14ac:dyDescent="0.25">
      <c r="A12" s="37" t="s">
        <v>26</v>
      </c>
      <c r="B12" s="37" t="s">
        <v>36</v>
      </c>
      <c r="C12" s="37" t="s">
        <v>37</v>
      </c>
      <c r="D12" s="37"/>
      <c r="E12" s="37" t="s">
        <v>23</v>
      </c>
      <c r="F12" s="38">
        <v>44613</v>
      </c>
      <c r="G12" s="38">
        <v>44701</v>
      </c>
      <c r="H12" s="40">
        <v>60000000</v>
      </c>
      <c r="I12" s="37" t="s">
        <v>24</v>
      </c>
      <c r="J12" s="37">
        <v>88</v>
      </c>
      <c r="K12" s="37">
        <v>8.0499999999999999E-3</v>
      </c>
      <c r="L12" s="39">
        <v>-118066.66666666666</v>
      </c>
      <c r="M12" s="39" t="s">
        <v>25</v>
      </c>
      <c r="N12" s="39">
        <v>-91233.333333333328</v>
      </c>
      <c r="O12" s="39">
        <v>-26833.333333333328</v>
      </c>
    </row>
    <row r="13" spans="1:15" x14ac:dyDescent="0.25">
      <c r="A13" s="37" t="s">
        <v>26</v>
      </c>
      <c r="B13" s="37" t="s">
        <v>36</v>
      </c>
      <c r="C13" s="37" t="s">
        <v>38</v>
      </c>
      <c r="D13" s="37"/>
      <c r="E13" s="37" t="s">
        <v>23</v>
      </c>
      <c r="F13" s="38">
        <v>44613</v>
      </c>
      <c r="G13" s="38">
        <v>44701</v>
      </c>
      <c r="H13" s="40">
        <v>60000000</v>
      </c>
      <c r="I13" s="37" t="s">
        <v>24</v>
      </c>
      <c r="J13" s="37">
        <v>88</v>
      </c>
      <c r="K13" s="37">
        <v>-5.2900000000000004E-3</v>
      </c>
      <c r="L13" s="39">
        <v>-77586.666666666657</v>
      </c>
      <c r="M13" s="39" t="s">
        <v>25</v>
      </c>
      <c r="N13" s="39">
        <v>-59953.333333333321</v>
      </c>
      <c r="O13" s="39">
        <v>-17633.333333333332</v>
      </c>
    </row>
    <row r="14" spans="1:15" x14ac:dyDescent="0.25">
      <c r="A14" s="37" t="s">
        <v>26</v>
      </c>
      <c r="B14" s="37" t="s">
        <v>39</v>
      </c>
      <c r="C14" s="37" t="s">
        <v>40</v>
      </c>
      <c r="D14" s="37"/>
      <c r="E14" s="37" t="s">
        <v>23</v>
      </c>
      <c r="F14" s="38">
        <v>44669</v>
      </c>
      <c r="G14" s="38">
        <v>44760</v>
      </c>
      <c r="H14" s="40">
        <v>65000000</v>
      </c>
      <c r="I14" s="37" t="s">
        <v>24</v>
      </c>
      <c r="J14" s="37">
        <v>91</v>
      </c>
      <c r="K14" s="37">
        <v>8.3499999999999998E-3</v>
      </c>
      <c r="L14" s="39">
        <v>-137195.13888888888</v>
      </c>
      <c r="M14" s="39" t="s">
        <v>25</v>
      </c>
      <c r="N14" s="39">
        <v>-18091.666666666664</v>
      </c>
      <c r="O14" s="39">
        <v>-119103.47222222222</v>
      </c>
    </row>
    <row r="15" spans="1:15" x14ac:dyDescent="0.25">
      <c r="A15" s="37" t="s">
        <v>26</v>
      </c>
      <c r="B15" s="37" t="s">
        <v>39</v>
      </c>
      <c r="C15" s="37" t="s">
        <v>41</v>
      </c>
      <c r="D15" s="37"/>
      <c r="E15" s="37" t="s">
        <v>23</v>
      </c>
      <c r="F15" s="38">
        <v>44669</v>
      </c>
      <c r="G15" s="38">
        <v>44760</v>
      </c>
      <c r="H15" s="40">
        <v>65000000</v>
      </c>
      <c r="I15" s="37" t="s">
        <v>24</v>
      </c>
      <c r="J15" s="37">
        <v>91</v>
      </c>
      <c r="K15" s="37">
        <v>-4.5199999999999997E-3</v>
      </c>
      <c r="L15" s="39">
        <v>-74266.111111111109</v>
      </c>
      <c r="M15" s="39" t="s">
        <v>25</v>
      </c>
      <c r="N15" s="39">
        <v>-9793.3333333333339</v>
      </c>
      <c r="O15" s="39">
        <v>-64472.777777777781</v>
      </c>
    </row>
    <row r="16" spans="1:15" x14ac:dyDescent="0.25">
      <c r="A16" s="37" t="s">
        <v>26</v>
      </c>
      <c r="B16" s="37" t="s">
        <v>42</v>
      </c>
      <c r="C16" s="37" t="s">
        <v>43</v>
      </c>
      <c r="D16" s="37"/>
      <c r="E16" s="37" t="s">
        <v>23</v>
      </c>
      <c r="F16" s="38">
        <v>44651</v>
      </c>
      <c r="G16" s="38">
        <v>44742</v>
      </c>
      <c r="H16" s="40">
        <v>100000000</v>
      </c>
      <c r="I16" s="37" t="s">
        <v>24</v>
      </c>
      <c r="J16" s="37">
        <v>91</v>
      </c>
      <c r="K16" s="37">
        <v>6.5750000000000001E-3</v>
      </c>
      <c r="L16" s="39">
        <v>-166201.38888888888</v>
      </c>
      <c r="M16" s="39" t="s">
        <v>25</v>
      </c>
      <c r="N16" s="39">
        <v>-54791.666666666664</v>
      </c>
      <c r="O16" s="39">
        <v>-111409.7222222222</v>
      </c>
    </row>
    <row r="17" spans="1:15" x14ac:dyDescent="0.25">
      <c r="A17" s="37" t="s">
        <v>26</v>
      </c>
      <c r="B17" s="37" t="s">
        <v>42</v>
      </c>
      <c r="C17" s="37" t="s">
        <v>44</v>
      </c>
      <c r="D17" s="37"/>
      <c r="E17" s="37" t="s">
        <v>23</v>
      </c>
      <c r="F17" s="38">
        <v>44651</v>
      </c>
      <c r="G17" s="38">
        <v>44742</v>
      </c>
      <c r="H17" s="40">
        <v>100000000</v>
      </c>
      <c r="I17" s="37" t="s">
        <v>24</v>
      </c>
      <c r="J17" s="37">
        <v>91</v>
      </c>
      <c r="K17" s="37">
        <v>-4.7299999999999998E-3</v>
      </c>
      <c r="L17" s="39">
        <v>-119563.88888888889</v>
      </c>
      <c r="M17" s="39" t="s">
        <v>25</v>
      </c>
      <c r="N17" s="39">
        <v>-39416.666666666664</v>
      </c>
      <c r="O17" s="39">
        <v>-80147.222222222219</v>
      </c>
    </row>
    <row r="18" spans="1:15" x14ac:dyDescent="0.25">
      <c r="A18" s="37" t="s">
        <v>26</v>
      </c>
      <c r="B18" s="37" t="s">
        <v>45</v>
      </c>
      <c r="C18" s="37" t="s">
        <v>46</v>
      </c>
      <c r="D18" s="37" t="s">
        <v>47</v>
      </c>
      <c r="E18" s="37" t="s">
        <v>23</v>
      </c>
      <c r="F18" s="38">
        <v>44561</v>
      </c>
      <c r="G18" s="38">
        <v>44742</v>
      </c>
      <c r="H18" s="40">
        <v>50000000</v>
      </c>
      <c r="I18" s="37" t="s">
        <v>24</v>
      </c>
      <c r="J18" s="37">
        <v>181</v>
      </c>
      <c r="K18" s="37">
        <v>5.4000000000000003E-3</v>
      </c>
      <c r="L18" s="39">
        <v>-135750</v>
      </c>
      <c r="M18" s="39" t="s">
        <v>25</v>
      </c>
      <c r="N18" s="39">
        <v>-90000</v>
      </c>
      <c r="O18" s="39">
        <v>-45750.000000000007</v>
      </c>
    </row>
    <row r="19" spans="1:15" x14ac:dyDescent="0.25">
      <c r="A19" s="37" t="s">
        <v>26</v>
      </c>
      <c r="B19" s="37" t="s">
        <v>45</v>
      </c>
      <c r="C19" s="37" t="s">
        <v>48</v>
      </c>
      <c r="D19" s="37" t="s">
        <v>47</v>
      </c>
      <c r="E19" s="37" t="s">
        <v>23</v>
      </c>
      <c r="F19" s="38">
        <v>44561</v>
      </c>
      <c r="G19" s="38">
        <v>44742</v>
      </c>
      <c r="H19" s="40">
        <v>50000000</v>
      </c>
      <c r="I19" s="37" t="s">
        <v>24</v>
      </c>
      <c r="J19" s="37">
        <v>181</v>
      </c>
      <c r="K19" s="37">
        <v>-5.4400000000000004E-3</v>
      </c>
      <c r="L19" s="39">
        <v>-136755.55555555556</v>
      </c>
      <c r="M19" s="39" t="s">
        <v>25</v>
      </c>
      <c r="N19" s="39">
        <v>-90666.666666666672</v>
      </c>
      <c r="O19" s="39">
        <v>-46088.888888888898</v>
      </c>
    </row>
    <row r="20" spans="1:15" x14ac:dyDescent="0.25">
      <c r="A20" s="37" t="s">
        <v>26</v>
      </c>
      <c r="B20" s="37" t="s">
        <v>49</v>
      </c>
      <c r="C20" s="37" t="s">
        <v>50</v>
      </c>
      <c r="D20" s="37"/>
      <c r="E20" s="37" t="s">
        <v>23</v>
      </c>
      <c r="F20" s="38">
        <v>44638</v>
      </c>
      <c r="G20" s="38">
        <v>44732</v>
      </c>
      <c r="H20" s="40">
        <v>50000000</v>
      </c>
      <c r="I20" s="37" t="s">
        <v>24</v>
      </c>
      <c r="J20" s="37">
        <v>94</v>
      </c>
      <c r="K20" s="37">
        <v>2.5999999999999999E-3</v>
      </c>
      <c r="L20" s="39">
        <v>-33944.444444444445</v>
      </c>
      <c r="M20" s="39" t="s">
        <v>25</v>
      </c>
      <c r="N20" s="39">
        <v>-15527.777777777777</v>
      </c>
      <c r="O20" s="39">
        <v>-18416.666666666664</v>
      </c>
    </row>
    <row r="21" spans="1:15" x14ac:dyDescent="0.25">
      <c r="A21" s="37" t="s">
        <v>26</v>
      </c>
      <c r="B21" s="37" t="s">
        <v>49</v>
      </c>
      <c r="C21" s="37" t="s">
        <v>51</v>
      </c>
      <c r="D21" s="37"/>
      <c r="E21" s="37" t="s">
        <v>23</v>
      </c>
      <c r="F21" s="38">
        <v>44638</v>
      </c>
      <c r="G21" s="38">
        <v>44732</v>
      </c>
      <c r="H21" s="40">
        <v>50000000</v>
      </c>
      <c r="I21" s="37" t="s">
        <v>24</v>
      </c>
      <c r="J21" s="37">
        <v>94</v>
      </c>
      <c r="K21" s="37">
        <v>-4.8799999999999998E-3</v>
      </c>
      <c r="L21" s="39">
        <v>-63711.111111111117</v>
      </c>
      <c r="M21" s="39" t="s">
        <v>25</v>
      </c>
      <c r="N21" s="39">
        <v>-29144.444444444445</v>
      </c>
      <c r="O21" s="39">
        <v>-34566.666666666664</v>
      </c>
    </row>
    <row r="22" spans="1:15" x14ac:dyDescent="0.25">
      <c r="A22" s="37" t="s">
        <v>26</v>
      </c>
      <c r="B22" s="37" t="s">
        <v>52</v>
      </c>
      <c r="C22" s="37" t="s">
        <v>53</v>
      </c>
      <c r="D22" s="37" t="s">
        <v>54</v>
      </c>
      <c r="E22" s="37" t="s">
        <v>23</v>
      </c>
      <c r="F22" s="38">
        <v>44650</v>
      </c>
      <c r="G22" s="38">
        <v>44742</v>
      </c>
      <c r="H22" s="40">
        <v>100000000</v>
      </c>
      <c r="I22" s="37" t="s">
        <v>24</v>
      </c>
      <c r="J22" s="37">
        <v>92</v>
      </c>
      <c r="K22" s="37">
        <v>5.0000000000000001E-3</v>
      </c>
      <c r="L22" s="39">
        <v>-127777.77777777777</v>
      </c>
      <c r="M22" s="39" t="s">
        <v>25</v>
      </c>
      <c r="N22" s="39">
        <v>-43055.555555555555</v>
      </c>
      <c r="O22" s="39">
        <v>-84722.222222222204</v>
      </c>
    </row>
    <row r="23" spans="1:15" x14ac:dyDescent="0.25">
      <c r="A23" s="37" t="s">
        <v>26</v>
      </c>
      <c r="B23" s="37" t="s">
        <v>52</v>
      </c>
      <c r="C23" s="37" t="s">
        <v>55</v>
      </c>
      <c r="D23" s="37" t="s">
        <v>54</v>
      </c>
      <c r="E23" s="37" t="s">
        <v>23</v>
      </c>
      <c r="F23" s="38">
        <v>44650</v>
      </c>
      <c r="G23" s="38">
        <v>44742</v>
      </c>
      <c r="H23" s="40">
        <v>100000000</v>
      </c>
      <c r="I23" s="37" t="s">
        <v>24</v>
      </c>
      <c r="J23" s="37">
        <v>92</v>
      </c>
      <c r="K23" s="37">
        <v>-4.7699999999999999E-3</v>
      </c>
      <c r="L23" s="39">
        <v>-121899.99999999999</v>
      </c>
      <c r="M23" s="39" t="s">
        <v>25</v>
      </c>
      <c r="N23" s="39">
        <v>-41074.999999999993</v>
      </c>
      <c r="O23" s="39">
        <v>-80824.999999999985</v>
      </c>
    </row>
    <row r="24" spans="1:15" x14ac:dyDescent="0.25">
      <c r="A24" s="37" t="s">
        <v>26</v>
      </c>
      <c r="B24" s="37" t="s">
        <v>56</v>
      </c>
      <c r="C24" s="37" t="s">
        <v>57</v>
      </c>
      <c r="D24" s="37" t="s">
        <v>58</v>
      </c>
      <c r="E24" s="37" t="s">
        <v>23</v>
      </c>
      <c r="F24" s="38">
        <v>44650</v>
      </c>
      <c r="G24" s="38">
        <v>44742</v>
      </c>
      <c r="H24" s="40">
        <v>100000000</v>
      </c>
      <c r="I24" s="37" t="s">
        <v>24</v>
      </c>
      <c r="J24" s="37">
        <v>92</v>
      </c>
      <c r="K24" s="37">
        <v>4.7999999999999996E-3</v>
      </c>
      <c r="L24" s="39">
        <v>-122666.66666666664</v>
      </c>
      <c r="M24" s="39" t="s">
        <v>25</v>
      </c>
      <c r="N24" s="39">
        <v>-41333.333333333328</v>
      </c>
      <c r="O24" s="39">
        <v>-81333.333333333314</v>
      </c>
    </row>
    <row r="25" spans="1:15" x14ac:dyDescent="0.25">
      <c r="A25" s="37" t="s">
        <v>26</v>
      </c>
      <c r="B25" s="37" t="s">
        <v>56</v>
      </c>
      <c r="C25" s="37" t="s">
        <v>59</v>
      </c>
      <c r="D25" s="37" t="s">
        <v>58</v>
      </c>
      <c r="E25" s="37" t="s">
        <v>23</v>
      </c>
      <c r="F25" s="38">
        <v>44650</v>
      </c>
      <c r="G25" s="38">
        <v>44742</v>
      </c>
      <c r="H25" s="40">
        <v>100000000</v>
      </c>
      <c r="I25" s="37" t="s">
        <v>24</v>
      </c>
      <c r="J25" s="37">
        <v>92</v>
      </c>
      <c r="K25" s="37">
        <v>-4.7699999999999999E-3</v>
      </c>
      <c r="L25" s="39">
        <v>-121899.99999999999</v>
      </c>
      <c r="M25" s="39" t="s">
        <v>25</v>
      </c>
      <c r="N25" s="39">
        <v>-41074.999999999993</v>
      </c>
      <c r="O25" s="39">
        <v>-80824.999999999985</v>
      </c>
    </row>
    <row r="26" spans="1:15" x14ac:dyDescent="0.25">
      <c r="A26" s="37" t="s">
        <v>26</v>
      </c>
      <c r="B26" s="37" t="s">
        <v>60</v>
      </c>
      <c r="C26" s="37" t="s">
        <v>61</v>
      </c>
      <c r="D26" s="37" t="s">
        <v>62</v>
      </c>
      <c r="E26" s="37" t="s">
        <v>23</v>
      </c>
      <c r="F26" s="38">
        <v>44655</v>
      </c>
      <c r="G26" s="38">
        <v>44746</v>
      </c>
      <c r="H26" s="40">
        <v>70000000</v>
      </c>
      <c r="I26" s="37" t="s">
        <v>63</v>
      </c>
      <c r="J26" s="37">
        <v>91</v>
      </c>
      <c r="K26" s="37">
        <v>0</v>
      </c>
      <c r="L26" s="39">
        <v>0</v>
      </c>
      <c r="M26" s="39" t="s">
        <v>25</v>
      </c>
      <c r="N26" s="39">
        <v>0</v>
      </c>
      <c r="O26" s="39">
        <v>0</v>
      </c>
    </row>
    <row r="27" spans="1:15" x14ac:dyDescent="0.25">
      <c r="A27" s="37" t="s">
        <v>26</v>
      </c>
      <c r="B27" s="37" t="s">
        <v>60</v>
      </c>
      <c r="C27" s="37" t="s">
        <v>64</v>
      </c>
      <c r="D27" s="37" t="s">
        <v>62</v>
      </c>
      <c r="E27" s="37" t="s">
        <v>23</v>
      </c>
      <c r="F27" s="38">
        <v>44655</v>
      </c>
      <c r="G27" s="38">
        <v>44746</v>
      </c>
      <c r="H27" s="40">
        <v>70000000</v>
      </c>
      <c r="I27" s="37" t="s">
        <v>65</v>
      </c>
      <c r="J27" s="37">
        <v>91</v>
      </c>
      <c r="K27" s="37">
        <v>7.025E-3</v>
      </c>
      <c r="L27" s="39">
        <v>-124303.47222222222</v>
      </c>
      <c r="M27" s="39" t="s">
        <v>25</v>
      </c>
      <c r="N27" s="39">
        <v>-35515.277777777774</v>
      </c>
      <c r="O27" s="39">
        <v>-88788.194444444438</v>
      </c>
    </row>
    <row r="28" spans="1:15" x14ac:dyDescent="0.25">
      <c r="A28" s="37" t="s">
        <v>26</v>
      </c>
      <c r="B28" s="37" t="s">
        <v>66</v>
      </c>
      <c r="C28" s="37" t="s">
        <v>67</v>
      </c>
      <c r="D28" s="37" t="s">
        <v>68</v>
      </c>
      <c r="E28" s="37" t="s">
        <v>23</v>
      </c>
      <c r="F28" s="38">
        <v>44655</v>
      </c>
      <c r="G28" s="38">
        <v>44746</v>
      </c>
      <c r="H28" s="40">
        <v>100000000</v>
      </c>
      <c r="I28" s="37" t="s">
        <v>24</v>
      </c>
      <c r="J28" s="37">
        <v>91</v>
      </c>
      <c r="K28" s="37">
        <v>7.2750000000000002E-3</v>
      </c>
      <c r="L28" s="39">
        <v>-183895.83333333331</v>
      </c>
      <c r="M28" s="39" t="s">
        <v>25</v>
      </c>
      <c r="N28" s="39">
        <v>-52541.666666666657</v>
      </c>
      <c r="O28" s="39">
        <v>-131354.16666666666</v>
      </c>
    </row>
    <row r="29" spans="1:15" x14ac:dyDescent="0.25">
      <c r="A29" s="37" t="s">
        <v>26</v>
      </c>
      <c r="B29" s="37" t="s">
        <v>66</v>
      </c>
      <c r="C29" s="37" t="s">
        <v>69</v>
      </c>
      <c r="D29" s="37" t="s">
        <v>68</v>
      </c>
      <c r="E29" s="37" t="s">
        <v>23</v>
      </c>
      <c r="F29" s="38">
        <v>44655</v>
      </c>
      <c r="G29" s="38">
        <v>44746</v>
      </c>
      <c r="H29" s="40">
        <v>100000000</v>
      </c>
      <c r="I29" s="37" t="s">
        <v>24</v>
      </c>
      <c r="J29" s="37">
        <v>91</v>
      </c>
      <c r="K29" s="37">
        <v>-4.5799999999999999E-3</v>
      </c>
      <c r="L29" s="39">
        <v>-115772.22222222222</v>
      </c>
      <c r="M29" s="39" t="s">
        <v>25</v>
      </c>
      <c r="N29" s="39">
        <v>-33077.777777777774</v>
      </c>
      <c r="O29" s="39">
        <v>-82694.444444444438</v>
      </c>
    </row>
    <row r="30" spans="1:15" x14ac:dyDescent="0.25">
      <c r="A30" s="37" t="s">
        <v>26</v>
      </c>
      <c r="B30" s="37" t="s">
        <v>70</v>
      </c>
      <c r="C30" s="37" t="s">
        <v>71</v>
      </c>
      <c r="D30" s="37" t="s">
        <v>72</v>
      </c>
      <c r="E30" s="37" t="s">
        <v>23</v>
      </c>
      <c r="F30" s="38">
        <v>44655</v>
      </c>
      <c r="G30" s="38">
        <v>44746</v>
      </c>
      <c r="H30" s="40">
        <v>120000000</v>
      </c>
      <c r="I30" s="37" t="s">
        <v>24</v>
      </c>
      <c r="J30" s="37">
        <v>91</v>
      </c>
      <c r="K30" s="37">
        <v>7.6249999999999998E-3</v>
      </c>
      <c r="L30" s="39">
        <v>-231291.66666666666</v>
      </c>
      <c r="M30" s="39" t="s">
        <v>25</v>
      </c>
      <c r="N30" s="39">
        <v>-66083.333333333328</v>
      </c>
      <c r="O30" s="39">
        <v>-165208.33333333334</v>
      </c>
    </row>
    <row r="31" spans="1:15" x14ac:dyDescent="0.25">
      <c r="A31" s="37" t="s">
        <v>26</v>
      </c>
      <c r="B31" s="37" t="s">
        <v>70</v>
      </c>
      <c r="C31" s="37" t="s">
        <v>73</v>
      </c>
      <c r="D31" s="37" t="s">
        <v>72</v>
      </c>
      <c r="E31" s="37" t="s">
        <v>23</v>
      </c>
      <c r="F31" s="38">
        <v>44655</v>
      </c>
      <c r="G31" s="38">
        <v>44746</v>
      </c>
      <c r="H31" s="40">
        <v>120000000</v>
      </c>
      <c r="I31" s="37" t="s">
        <v>24</v>
      </c>
      <c r="J31" s="37">
        <v>91</v>
      </c>
      <c r="K31" s="37">
        <v>-4.5799999999999999E-3</v>
      </c>
      <c r="L31" s="39">
        <v>-138926.66666666666</v>
      </c>
      <c r="M31" s="39" t="s">
        <v>25</v>
      </c>
      <c r="N31" s="39">
        <v>-39693.333333333328</v>
      </c>
      <c r="O31" s="39">
        <v>-99233.333333333328</v>
      </c>
    </row>
    <row r="32" spans="1:15" x14ac:dyDescent="0.25">
      <c r="A32" s="37" t="s">
        <v>26</v>
      </c>
      <c r="B32" s="37" t="s">
        <v>74</v>
      </c>
      <c r="C32" s="37" t="s">
        <v>75</v>
      </c>
      <c r="D32" s="37" t="s">
        <v>76</v>
      </c>
      <c r="E32" s="37" t="s">
        <v>77</v>
      </c>
      <c r="F32" s="38">
        <v>44655</v>
      </c>
      <c r="G32" s="38">
        <v>44746</v>
      </c>
      <c r="H32" s="40">
        <v>50000000</v>
      </c>
      <c r="I32" s="37" t="s">
        <v>24</v>
      </c>
      <c r="J32" s="37">
        <v>91</v>
      </c>
      <c r="K32" s="37">
        <v>2.7000000000000001E-3</v>
      </c>
      <c r="L32" s="39">
        <v>-34125</v>
      </c>
      <c r="M32" s="39" t="s">
        <v>25</v>
      </c>
      <c r="N32" s="39">
        <v>-9750</v>
      </c>
      <c r="O32" s="39">
        <v>-24375</v>
      </c>
    </row>
    <row r="33" spans="1:15" x14ac:dyDescent="0.25">
      <c r="A33" s="37" t="s">
        <v>26</v>
      </c>
      <c r="B33" s="37" t="s">
        <v>74</v>
      </c>
      <c r="C33" s="37" t="s">
        <v>78</v>
      </c>
      <c r="D33" s="37" t="s">
        <v>76</v>
      </c>
      <c r="E33" s="37" t="s">
        <v>77</v>
      </c>
      <c r="F33" s="38">
        <v>44655</v>
      </c>
      <c r="G33" s="38">
        <v>44746</v>
      </c>
      <c r="H33" s="40">
        <v>50000000</v>
      </c>
      <c r="I33" s="37" t="s">
        <v>24</v>
      </c>
      <c r="J33" s="37">
        <v>91</v>
      </c>
      <c r="K33" s="37">
        <v>-4.5799999999999999E-3</v>
      </c>
      <c r="L33" s="39">
        <v>-57886.111111111109</v>
      </c>
      <c r="M33" s="39" t="s">
        <v>25</v>
      </c>
      <c r="N33" s="39">
        <v>-16538.888888888887</v>
      </c>
      <c r="O33" s="39">
        <v>-41347.222222222219</v>
      </c>
    </row>
    <row r="34" spans="1:15" x14ac:dyDescent="0.25">
      <c r="A34" s="37" t="s">
        <v>26</v>
      </c>
      <c r="B34" s="37" t="s">
        <v>79</v>
      </c>
      <c r="C34" s="37" t="s">
        <v>80</v>
      </c>
      <c r="D34" s="37" t="s">
        <v>81</v>
      </c>
      <c r="E34" s="37" t="s">
        <v>77</v>
      </c>
      <c r="F34" s="38">
        <v>44655</v>
      </c>
      <c r="G34" s="38">
        <v>44746</v>
      </c>
      <c r="H34" s="40">
        <v>50000000</v>
      </c>
      <c r="I34" s="37" t="s">
        <v>24</v>
      </c>
      <c r="J34" s="37">
        <v>91</v>
      </c>
      <c r="K34" s="37">
        <v>2.6749999999999999E-3</v>
      </c>
      <c r="L34" s="39">
        <v>-33809.027777777774</v>
      </c>
      <c r="M34" s="39" t="s">
        <v>25</v>
      </c>
      <c r="N34" s="39">
        <v>-9659.7222222222208</v>
      </c>
      <c r="O34" s="39">
        <v>-24149.305555555555</v>
      </c>
    </row>
    <row r="35" spans="1:15" x14ac:dyDescent="0.25">
      <c r="A35" s="37" t="s">
        <v>26</v>
      </c>
      <c r="B35" s="37" t="s">
        <v>79</v>
      </c>
      <c r="C35" s="37" t="s">
        <v>82</v>
      </c>
      <c r="D35" s="37" t="s">
        <v>81</v>
      </c>
      <c r="E35" s="37" t="s">
        <v>77</v>
      </c>
      <c r="F35" s="38">
        <v>44655</v>
      </c>
      <c r="G35" s="38">
        <v>44746</v>
      </c>
      <c r="H35" s="40">
        <v>50000000</v>
      </c>
      <c r="I35" s="37" t="s">
        <v>24</v>
      </c>
      <c r="J35" s="37">
        <v>91</v>
      </c>
      <c r="K35" s="37">
        <v>-4.5799999999999999E-3</v>
      </c>
      <c r="L35" s="39">
        <v>-57886.111111111109</v>
      </c>
      <c r="M35" s="39" t="s">
        <v>25</v>
      </c>
      <c r="N35" s="39">
        <v>-16538.888888888887</v>
      </c>
      <c r="O35" s="39">
        <v>-41347.222222222219</v>
      </c>
    </row>
    <row r="36" spans="1:15" x14ac:dyDescent="0.25">
      <c r="A36" s="37" t="s">
        <v>26</v>
      </c>
      <c r="B36" s="37" t="s">
        <v>83</v>
      </c>
      <c r="C36" s="37" t="s">
        <v>84</v>
      </c>
      <c r="D36" s="37" t="s">
        <v>62</v>
      </c>
      <c r="E36" s="37" t="s">
        <v>77</v>
      </c>
      <c r="F36" s="38">
        <v>44655</v>
      </c>
      <c r="G36" s="38">
        <v>44746</v>
      </c>
      <c r="H36" s="40">
        <v>100000000</v>
      </c>
      <c r="I36" s="37" t="s">
        <v>63</v>
      </c>
      <c r="J36" s="37">
        <v>91</v>
      </c>
      <c r="K36" s="37">
        <v>0</v>
      </c>
      <c r="L36" s="39">
        <v>0</v>
      </c>
      <c r="M36" s="39" t="s">
        <v>25</v>
      </c>
      <c r="N36" s="39">
        <v>0</v>
      </c>
      <c r="O36" s="39">
        <v>0</v>
      </c>
    </row>
    <row r="37" spans="1:15" x14ac:dyDescent="0.25">
      <c r="A37" s="37" t="s">
        <v>26</v>
      </c>
      <c r="B37" s="37" t="s">
        <v>83</v>
      </c>
      <c r="C37" s="37" t="s">
        <v>85</v>
      </c>
      <c r="D37" s="37" t="s">
        <v>62</v>
      </c>
      <c r="E37" s="37" t="s">
        <v>77</v>
      </c>
      <c r="F37" s="38">
        <v>44655</v>
      </c>
      <c r="G37" s="38">
        <v>44746</v>
      </c>
      <c r="H37" s="40">
        <v>100000000</v>
      </c>
      <c r="I37" s="37" t="s">
        <v>65</v>
      </c>
      <c r="J37" s="37">
        <v>91</v>
      </c>
      <c r="K37" s="37">
        <v>7.43E-3</v>
      </c>
      <c r="L37" s="39">
        <v>-187813.88888888888</v>
      </c>
      <c r="M37" s="39" t="s">
        <v>25</v>
      </c>
      <c r="N37" s="39">
        <v>-53661.111111111102</v>
      </c>
      <c r="O37" s="39">
        <v>-134152.77777777778</v>
      </c>
    </row>
    <row r="38" spans="1:15" x14ac:dyDescent="0.25">
      <c r="A38" s="37" t="s">
        <v>26</v>
      </c>
      <c r="B38" s="37" t="s">
        <v>86</v>
      </c>
      <c r="C38" s="37" t="s">
        <v>87</v>
      </c>
      <c r="D38" s="37" t="s">
        <v>62</v>
      </c>
      <c r="E38" s="37" t="s">
        <v>77</v>
      </c>
      <c r="F38" s="38">
        <v>44606</v>
      </c>
      <c r="G38" s="38">
        <v>44693</v>
      </c>
      <c r="H38" s="40">
        <v>100000000</v>
      </c>
      <c r="I38" s="37" t="s">
        <v>63</v>
      </c>
      <c r="J38" s="37">
        <v>87</v>
      </c>
      <c r="K38" s="37">
        <v>0</v>
      </c>
      <c r="L38" s="39">
        <v>0</v>
      </c>
      <c r="M38" s="39" t="s">
        <v>25</v>
      </c>
      <c r="N38" s="39">
        <v>0</v>
      </c>
      <c r="O38" s="39">
        <v>0</v>
      </c>
    </row>
    <row r="39" spans="1:15" x14ac:dyDescent="0.25">
      <c r="A39" s="37" t="s">
        <v>26</v>
      </c>
      <c r="B39" s="37" t="s">
        <v>86</v>
      </c>
      <c r="C39" s="37" t="s">
        <v>88</v>
      </c>
      <c r="D39" s="37" t="s">
        <v>62</v>
      </c>
      <c r="E39" s="37" t="s">
        <v>77</v>
      </c>
      <c r="F39" s="38">
        <v>44606</v>
      </c>
      <c r="G39" s="38">
        <v>44693</v>
      </c>
      <c r="H39" s="40">
        <v>100000000</v>
      </c>
      <c r="I39" s="37" t="s">
        <v>65</v>
      </c>
      <c r="J39" s="37">
        <v>87</v>
      </c>
      <c r="K39" s="37">
        <v>2.2000000000000001E-3</v>
      </c>
      <c r="L39" s="39">
        <v>-53166.666666666664</v>
      </c>
      <c r="M39" s="39" t="s">
        <v>25</v>
      </c>
      <c r="N39" s="39">
        <v>-45833.333333333328</v>
      </c>
      <c r="O39" s="39">
        <v>-7333.333333333333</v>
      </c>
    </row>
    <row r="40" spans="1:15" x14ac:dyDescent="0.25">
      <c r="A40" s="37" t="s">
        <v>26</v>
      </c>
      <c r="B40" s="37" t="s">
        <v>89</v>
      </c>
      <c r="C40" s="37" t="s">
        <v>90</v>
      </c>
      <c r="D40" s="37" t="s">
        <v>62</v>
      </c>
      <c r="E40" s="37" t="s">
        <v>77</v>
      </c>
      <c r="F40" s="38">
        <v>44623</v>
      </c>
      <c r="G40" s="38">
        <v>44715</v>
      </c>
      <c r="H40" s="40">
        <v>100000000</v>
      </c>
      <c r="I40" s="37" t="s">
        <v>63</v>
      </c>
      <c r="J40" s="37">
        <v>92</v>
      </c>
      <c r="K40" s="37">
        <v>0</v>
      </c>
      <c r="L40" s="39">
        <v>0</v>
      </c>
      <c r="M40" s="39" t="s">
        <v>25</v>
      </c>
      <c r="N40" s="39">
        <v>0</v>
      </c>
      <c r="O40" s="39">
        <v>0</v>
      </c>
    </row>
    <row r="41" spans="1:15" x14ac:dyDescent="0.25">
      <c r="A41" s="37" t="s">
        <v>26</v>
      </c>
      <c r="B41" s="37" t="s">
        <v>89</v>
      </c>
      <c r="C41" s="37" t="s">
        <v>91</v>
      </c>
      <c r="D41" s="37" t="s">
        <v>62</v>
      </c>
      <c r="E41" s="37" t="s">
        <v>77</v>
      </c>
      <c r="F41" s="38">
        <v>44623</v>
      </c>
      <c r="G41" s="38">
        <v>44715</v>
      </c>
      <c r="H41" s="40">
        <v>100000000</v>
      </c>
      <c r="I41" s="37" t="s">
        <v>65</v>
      </c>
      <c r="J41" s="37">
        <v>92</v>
      </c>
      <c r="K41" s="37">
        <v>2.16E-3</v>
      </c>
      <c r="L41" s="39">
        <v>-55199.999999999993</v>
      </c>
      <c r="M41" s="39" t="s">
        <v>25</v>
      </c>
      <c r="N41" s="39">
        <v>-34800</v>
      </c>
      <c r="O41" s="39">
        <v>-20399.999999999996</v>
      </c>
    </row>
    <row r="42" spans="1:15" x14ac:dyDescent="0.25">
      <c r="A42" s="37" t="s">
        <v>26</v>
      </c>
      <c r="B42" s="37" t="s">
        <v>92</v>
      </c>
      <c r="C42" s="37" t="s">
        <v>93</v>
      </c>
      <c r="D42" s="37" t="s">
        <v>62</v>
      </c>
      <c r="E42" s="37" t="s">
        <v>77</v>
      </c>
      <c r="F42" s="38">
        <v>44656</v>
      </c>
      <c r="G42" s="38">
        <v>44747</v>
      </c>
      <c r="H42" s="40">
        <v>100000000</v>
      </c>
      <c r="I42" s="37" t="s">
        <v>63</v>
      </c>
      <c r="J42" s="37">
        <v>91</v>
      </c>
      <c r="K42" s="37">
        <v>0</v>
      </c>
      <c r="L42" s="39">
        <v>0</v>
      </c>
      <c r="M42" s="39" t="s">
        <v>25</v>
      </c>
      <c r="N42" s="39">
        <v>0</v>
      </c>
      <c r="O42" s="39">
        <v>0</v>
      </c>
    </row>
    <row r="43" spans="1:15" x14ac:dyDescent="0.25">
      <c r="A43" s="37" t="s">
        <v>26</v>
      </c>
      <c r="B43" s="37" t="s">
        <v>92</v>
      </c>
      <c r="C43" s="37" t="s">
        <v>94</v>
      </c>
      <c r="D43" s="37" t="s">
        <v>62</v>
      </c>
      <c r="E43" s="37" t="s">
        <v>77</v>
      </c>
      <c r="F43" s="38">
        <v>44656</v>
      </c>
      <c r="G43" s="38">
        <v>44747</v>
      </c>
      <c r="H43" s="40">
        <v>100000000</v>
      </c>
      <c r="I43" s="37" t="s">
        <v>65</v>
      </c>
      <c r="J43" s="37">
        <v>91</v>
      </c>
      <c r="K43" s="37">
        <v>2.3500000000000001E-3</v>
      </c>
      <c r="L43" s="39">
        <v>-59402.777777777774</v>
      </c>
      <c r="M43" s="39" t="s">
        <v>25</v>
      </c>
      <c r="N43" s="39">
        <v>-16319.444444444445</v>
      </c>
      <c r="O43" s="39">
        <v>-43083.333333333328</v>
      </c>
    </row>
    <row r="44" spans="1:15" x14ac:dyDescent="0.25">
      <c r="A44" s="37" t="s">
        <v>26</v>
      </c>
      <c r="B44" s="37" t="s">
        <v>95</v>
      </c>
      <c r="C44" s="37" t="s">
        <v>96</v>
      </c>
      <c r="D44" s="37" t="s">
        <v>62</v>
      </c>
      <c r="E44" s="37" t="s">
        <v>77</v>
      </c>
      <c r="F44" s="38">
        <v>44677</v>
      </c>
      <c r="G44" s="38">
        <v>44768</v>
      </c>
      <c r="H44" s="40">
        <v>100000000</v>
      </c>
      <c r="I44" s="37" t="s">
        <v>63</v>
      </c>
      <c r="J44" s="37">
        <v>91</v>
      </c>
      <c r="K44" s="37">
        <v>0</v>
      </c>
      <c r="L44" s="39">
        <v>0</v>
      </c>
      <c r="M44" s="39" t="s">
        <v>25</v>
      </c>
      <c r="N44" s="39">
        <v>0</v>
      </c>
      <c r="O44" s="39">
        <v>0</v>
      </c>
    </row>
    <row r="45" spans="1:15" x14ac:dyDescent="0.25">
      <c r="A45" s="37" t="s">
        <v>26</v>
      </c>
      <c r="B45" s="37" t="s">
        <v>95</v>
      </c>
      <c r="C45" s="37" t="s">
        <v>97</v>
      </c>
      <c r="D45" s="37" t="s">
        <v>62</v>
      </c>
      <c r="E45" s="37" t="s">
        <v>77</v>
      </c>
      <c r="F45" s="38">
        <v>44677</v>
      </c>
      <c r="G45" s="38">
        <v>44768</v>
      </c>
      <c r="H45" s="40">
        <v>100000000</v>
      </c>
      <c r="I45" s="37" t="s">
        <v>65</v>
      </c>
      <c r="J45" s="37">
        <v>91</v>
      </c>
      <c r="K45" s="37">
        <v>2.5400000000000002E-3</v>
      </c>
      <c r="L45" s="39">
        <v>-64205.555555555562</v>
      </c>
      <c r="M45" s="39" t="s">
        <v>25</v>
      </c>
      <c r="N45" s="39">
        <v>-2822.2222222222226</v>
      </c>
      <c r="O45" s="39">
        <v>-61383.333333333343</v>
      </c>
    </row>
    <row r="46" spans="1:15" x14ac:dyDescent="0.25">
      <c r="A46" s="37" t="s">
        <v>26</v>
      </c>
      <c r="B46" s="37" t="s">
        <v>98</v>
      </c>
      <c r="C46" s="37" t="s">
        <v>99</v>
      </c>
      <c r="D46" s="37"/>
      <c r="E46" s="37" t="s">
        <v>100</v>
      </c>
      <c r="F46" s="38">
        <v>44620</v>
      </c>
      <c r="G46" s="38">
        <v>44711</v>
      </c>
      <c r="H46" s="40">
        <v>60000000</v>
      </c>
      <c r="I46" s="37" t="s">
        <v>24</v>
      </c>
      <c r="J46" s="37">
        <v>91</v>
      </c>
      <c r="K46" s="37">
        <v>8.0400000000000003E-3</v>
      </c>
      <c r="L46" s="39">
        <v>-121940</v>
      </c>
      <c r="M46" s="39" t="s">
        <v>25</v>
      </c>
      <c r="N46" s="39">
        <v>-81740</v>
      </c>
      <c r="O46" s="39">
        <v>-40200</v>
      </c>
    </row>
    <row r="47" spans="1:15" x14ac:dyDescent="0.25">
      <c r="A47" s="37" t="s">
        <v>26</v>
      </c>
      <c r="B47" s="37" t="s">
        <v>98</v>
      </c>
      <c r="C47" s="37" t="s">
        <v>101</v>
      </c>
      <c r="D47" s="37"/>
      <c r="E47" s="37" t="s">
        <v>100</v>
      </c>
      <c r="F47" s="38">
        <v>44620</v>
      </c>
      <c r="G47" s="38">
        <v>44711</v>
      </c>
      <c r="H47" s="40">
        <v>60000000</v>
      </c>
      <c r="I47" s="37" t="s">
        <v>24</v>
      </c>
      <c r="J47" s="37">
        <v>91</v>
      </c>
      <c r="K47" s="37">
        <v>-5.3E-3</v>
      </c>
      <c r="L47" s="39">
        <v>-80383.333333333328</v>
      </c>
      <c r="M47" s="39" t="s">
        <v>25</v>
      </c>
      <c r="N47" s="39">
        <v>-53883.333333333328</v>
      </c>
      <c r="O47" s="39">
        <v>-26499.999999999996</v>
      </c>
    </row>
    <row r="48" spans="1:15" x14ac:dyDescent="0.25">
      <c r="A48" s="37" t="s">
        <v>26</v>
      </c>
      <c r="B48" s="37" t="s">
        <v>102</v>
      </c>
      <c r="C48" s="37" t="s">
        <v>103</v>
      </c>
      <c r="D48" s="37" t="s">
        <v>104</v>
      </c>
      <c r="E48" s="37" t="s">
        <v>100</v>
      </c>
      <c r="F48" s="38">
        <v>44561</v>
      </c>
      <c r="G48" s="38">
        <v>44742</v>
      </c>
      <c r="H48" s="40">
        <v>45000000</v>
      </c>
      <c r="I48" s="37" t="s">
        <v>63</v>
      </c>
      <c r="J48" s="37">
        <v>181</v>
      </c>
      <c r="K48" s="37">
        <v>0</v>
      </c>
      <c r="L48" s="39">
        <v>0</v>
      </c>
      <c r="M48" s="39" t="s">
        <v>25</v>
      </c>
      <c r="N48" s="39">
        <v>0</v>
      </c>
      <c r="O48" s="39">
        <v>0</v>
      </c>
    </row>
    <row r="49" spans="1:15" x14ac:dyDescent="0.25">
      <c r="A49" s="37" t="s">
        <v>26</v>
      </c>
      <c r="B49" s="37" t="s">
        <v>102</v>
      </c>
      <c r="C49" s="37" t="s">
        <v>105</v>
      </c>
      <c r="D49" s="37" t="s">
        <v>104</v>
      </c>
      <c r="E49" s="37" t="s">
        <v>100</v>
      </c>
      <c r="F49" s="38">
        <v>44561</v>
      </c>
      <c r="G49" s="38">
        <v>44742</v>
      </c>
      <c r="H49" s="40">
        <v>45000000</v>
      </c>
      <c r="I49" s="37" t="s">
        <v>65</v>
      </c>
      <c r="J49" s="37">
        <v>181</v>
      </c>
      <c r="K49" s="37">
        <v>6.2399999999999999E-3</v>
      </c>
      <c r="L49" s="39">
        <v>-141180</v>
      </c>
      <c r="M49" s="39" t="s">
        <v>25</v>
      </c>
      <c r="N49" s="39">
        <v>-93600</v>
      </c>
      <c r="O49" s="39">
        <v>-47580.000000000007</v>
      </c>
    </row>
    <row r="50" spans="1:15" x14ac:dyDescent="0.25">
      <c r="A50" s="37" t="s">
        <v>26</v>
      </c>
      <c r="B50" s="37" t="s">
        <v>106</v>
      </c>
      <c r="C50" s="37" t="s">
        <v>107</v>
      </c>
      <c r="D50" s="37" t="s">
        <v>108</v>
      </c>
      <c r="E50" s="37" t="s">
        <v>100</v>
      </c>
      <c r="F50" s="38">
        <v>44635</v>
      </c>
      <c r="G50" s="38">
        <v>44727</v>
      </c>
      <c r="H50" s="40">
        <v>100000000</v>
      </c>
      <c r="I50" s="37" t="s">
        <v>24</v>
      </c>
      <c r="J50" s="37">
        <v>92</v>
      </c>
      <c r="K50" s="37">
        <v>3.0000000000000001E-3</v>
      </c>
      <c r="L50" s="39">
        <v>-76666.666666666657</v>
      </c>
      <c r="M50" s="39" t="s">
        <v>25</v>
      </c>
      <c r="N50" s="39">
        <v>-38333.333333333328</v>
      </c>
      <c r="O50" s="39">
        <v>-38333.333333333328</v>
      </c>
    </row>
    <row r="51" spans="1:15" x14ac:dyDescent="0.25">
      <c r="A51" s="37" t="s">
        <v>26</v>
      </c>
      <c r="B51" s="37" t="s">
        <v>106</v>
      </c>
      <c r="C51" s="37" t="s">
        <v>109</v>
      </c>
      <c r="D51" s="37" t="s">
        <v>108</v>
      </c>
      <c r="E51" s="37" t="s">
        <v>100</v>
      </c>
      <c r="F51" s="38">
        <v>44635</v>
      </c>
      <c r="G51" s="38">
        <v>44727</v>
      </c>
      <c r="H51" s="40">
        <v>100000000</v>
      </c>
      <c r="I51" s="37" t="s">
        <v>24</v>
      </c>
      <c r="J51" s="37">
        <v>92</v>
      </c>
      <c r="K51" s="37">
        <v>-5.0200000000000002E-3</v>
      </c>
      <c r="L51" s="39">
        <v>-128288.88888888888</v>
      </c>
      <c r="M51" s="39" t="s">
        <v>25</v>
      </c>
      <c r="N51" s="39">
        <v>-64144.444444444438</v>
      </c>
      <c r="O51" s="39">
        <v>-64144.444444444438</v>
      </c>
    </row>
    <row r="52" spans="1:15" x14ac:dyDescent="0.25">
      <c r="A52" s="37" t="s">
        <v>26</v>
      </c>
      <c r="B52" s="37" t="s">
        <v>110</v>
      </c>
      <c r="C52" s="37" t="s">
        <v>111</v>
      </c>
      <c r="D52" s="37" t="s">
        <v>112</v>
      </c>
      <c r="E52" s="37" t="s">
        <v>113</v>
      </c>
      <c r="F52" s="38">
        <v>44650</v>
      </c>
      <c r="G52" s="38">
        <v>44742</v>
      </c>
      <c r="H52" s="40">
        <v>50000000</v>
      </c>
      <c r="I52" s="37" t="s">
        <v>24</v>
      </c>
      <c r="J52" s="37">
        <v>92</v>
      </c>
      <c r="K52" s="37">
        <v>6.2300000000000003E-3</v>
      </c>
      <c r="L52" s="39">
        <v>-79605.555555555547</v>
      </c>
      <c r="M52" s="39" t="s">
        <v>25</v>
      </c>
      <c r="N52" s="39">
        <v>-26823.611111111109</v>
      </c>
      <c r="O52" s="39">
        <v>-52781.944444444438</v>
      </c>
    </row>
    <row r="53" spans="1:15" x14ac:dyDescent="0.25">
      <c r="A53" s="37" t="s">
        <v>26</v>
      </c>
      <c r="B53" s="37" t="s">
        <v>110</v>
      </c>
      <c r="C53" s="37" t="s">
        <v>114</v>
      </c>
      <c r="D53" s="37" t="s">
        <v>112</v>
      </c>
      <c r="E53" s="37" t="s">
        <v>113</v>
      </c>
      <c r="F53" s="38">
        <v>44650</v>
      </c>
      <c r="G53" s="38">
        <v>44742</v>
      </c>
      <c r="H53" s="40">
        <v>50000000</v>
      </c>
      <c r="I53" s="37" t="s">
        <v>24</v>
      </c>
      <c r="J53" s="37">
        <v>92</v>
      </c>
      <c r="K53" s="37">
        <v>-4.7699999999999999E-3</v>
      </c>
      <c r="L53" s="39">
        <v>-60949.999999999993</v>
      </c>
      <c r="M53" s="39" t="s">
        <v>25</v>
      </c>
      <c r="N53" s="39">
        <v>-20537.499999999996</v>
      </c>
      <c r="O53" s="39">
        <v>-40412.499999999993</v>
      </c>
    </row>
    <row r="54" spans="1:15" x14ac:dyDescent="0.25">
      <c r="A54" s="37" t="s">
        <v>26</v>
      </c>
      <c r="B54" s="37" t="s">
        <v>115</v>
      </c>
      <c r="C54" s="37" t="s">
        <v>116</v>
      </c>
      <c r="D54" s="37" t="s">
        <v>117</v>
      </c>
      <c r="E54" s="37" t="s">
        <v>100</v>
      </c>
      <c r="F54" s="38">
        <v>44662</v>
      </c>
      <c r="G54" s="38">
        <v>44753</v>
      </c>
      <c r="H54" s="40">
        <v>1308828</v>
      </c>
      <c r="I54" s="37" t="s">
        <v>24</v>
      </c>
      <c r="J54" s="37">
        <v>91</v>
      </c>
      <c r="K54" s="37">
        <v>3.3500000000000002E-2</v>
      </c>
      <c r="L54" s="39">
        <v>-11083.228216666668</v>
      </c>
      <c r="M54" s="39" t="s">
        <v>25</v>
      </c>
      <c r="N54" s="39">
        <v>-2314.0806166666671</v>
      </c>
      <c r="O54" s="39">
        <v>-8769.1476000000002</v>
      </c>
    </row>
    <row r="55" spans="1:15" x14ac:dyDescent="0.25">
      <c r="A55" s="37" t="s">
        <v>26</v>
      </c>
      <c r="B55" s="37" t="s">
        <v>115</v>
      </c>
      <c r="C55" s="37" t="s">
        <v>118</v>
      </c>
      <c r="D55" s="37" t="s">
        <v>117</v>
      </c>
      <c r="E55" s="37" t="s">
        <v>100</v>
      </c>
      <c r="F55" s="38">
        <v>44662</v>
      </c>
      <c r="G55" s="38">
        <v>44753</v>
      </c>
      <c r="H55" s="40">
        <v>1308828</v>
      </c>
      <c r="I55" s="37" t="s">
        <v>24</v>
      </c>
      <c r="J55" s="37">
        <v>91</v>
      </c>
      <c r="K55" s="37">
        <v>-4.6500000000000005E-3</v>
      </c>
      <c r="L55" s="39">
        <v>-1538.4182450000001</v>
      </c>
      <c r="M55" s="39" t="s">
        <v>25</v>
      </c>
      <c r="N55" s="39">
        <v>-321.20820500000002</v>
      </c>
      <c r="O55" s="39">
        <v>-1217.2100399999999</v>
      </c>
    </row>
    <row r="56" spans="1:15" x14ac:dyDescent="0.25">
      <c r="A56" s="37" t="s">
        <v>26</v>
      </c>
      <c r="B56" s="37" t="s">
        <v>119</v>
      </c>
      <c r="C56" s="37" t="s">
        <v>120</v>
      </c>
      <c r="D56" s="37"/>
      <c r="E56" s="37" t="s">
        <v>100</v>
      </c>
      <c r="F56" s="38">
        <v>44662</v>
      </c>
      <c r="G56" s="38">
        <v>44753</v>
      </c>
      <c r="H56" s="40">
        <v>175000000</v>
      </c>
      <c r="I56" s="37" t="s">
        <v>24</v>
      </c>
      <c r="J56" s="37">
        <v>91</v>
      </c>
      <c r="K56" s="37">
        <v>7.45E-3</v>
      </c>
      <c r="L56" s="39">
        <v>-329559.02777777775</v>
      </c>
      <c r="M56" s="39" t="s">
        <v>25</v>
      </c>
      <c r="N56" s="39">
        <v>-68809.027777777781</v>
      </c>
      <c r="O56" s="39">
        <v>-260749.99999999997</v>
      </c>
    </row>
    <row r="57" spans="1:15" x14ac:dyDescent="0.25">
      <c r="A57" s="37" t="s">
        <v>26</v>
      </c>
      <c r="B57" s="37" t="s">
        <v>119</v>
      </c>
      <c r="C57" s="37" t="s">
        <v>121</v>
      </c>
      <c r="D57" s="37"/>
      <c r="E57" s="37" t="s">
        <v>100</v>
      </c>
      <c r="F57" s="38">
        <v>44662</v>
      </c>
      <c r="G57" s="38">
        <v>44753</v>
      </c>
      <c r="H57" s="40">
        <v>175000000</v>
      </c>
      <c r="I57" s="37" t="s">
        <v>24</v>
      </c>
      <c r="J57" s="37">
        <v>91</v>
      </c>
      <c r="K57" s="37">
        <v>-4.6500000000000005E-3</v>
      </c>
      <c r="L57" s="39">
        <v>-205697.91666666669</v>
      </c>
      <c r="M57" s="39" t="s">
        <v>25</v>
      </c>
      <c r="N57" s="39">
        <v>-42947.916666666672</v>
      </c>
      <c r="O57" s="39">
        <v>-162750</v>
      </c>
    </row>
    <row r="58" spans="1:15" x14ac:dyDescent="0.25">
      <c r="A58" s="37" t="s">
        <v>26</v>
      </c>
      <c r="B58" s="37" t="s">
        <v>122</v>
      </c>
      <c r="C58" s="37" t="s">
        <v>123</v>
      </c>
      <c r="D58" s="37"/>
      <c r="E58" s="37" t="s">
        <v>100</v>
      </c>
      <c r="F58" s="38">
        <v>44669</v>
      </c>
      <c r="G58" s="38">
        <v>44760</v>
      </c>
      <c r="H58" s="40">
        <v>100000000</v>
      </c>
      <c r="I58" s="37" t="s">
        <v>24</v>
      </c>
      <c r="J58" s="37">
        <v>91</v>
      </c>
      <c r="K58" s="37">
        <v>7.6E-3</v>
      </c>
      <c r="L58" s="39">
        <v>-192111.11111111109</v>
      </c>
      <c r="M58" s="39" t="s">
        <v>25</v>
      </c>
      <c r="N58" s="39">
        <v>-25333.333333333332</v>
      </c>
      <c r="O58" s="39">
        <v>-166777.77777777778</v>
      </c>
    </row>
    <row r="59" spans="1:15" x14ac:dyDescent="0.25">
      <c r="A59" s="37" t="s">
        <v>26</v>
      </c>
      <c r="B59" s="37" t="s">
        <v>122</v>
      </c>
      <c r="C59" s="37" t="s">
        <v>124</v>
      </c>
      <c r="D59" s="37"/>
      <c r="E59" s="37" t="s">
        <v>100</v>
      </c>
      <c r="F59" s="38">
        <v>44669</v>
      </c>
      <c r="G59" s="38">
        <v>44760</v>
      </c>
      <c r="H59" s="40">
        <v>100000000</v>
      </c>
      <c r="I59" s="37" t="s">
        <v>24</v>
      </c>
      <c r="J59" s="37">
        <v>91</v>
      </c>
      <c r="K59" s="37">
        <v>-4.5199999999999997E-3</v>
      </c>
      <c r="L59" s="39">
        <v>-114255.55555555555</v>
      </c>
      <c r="M59" s="39" t="s">
        <v>25</v>
      </c>
      <c r="N59" s="39">
        <v>-15066.666666666666</v>
      </c>
      <c r="O59" s="39">
        <v>-99188.888888888891</v>
      </c>
    </row>
    <row r="60" spans="1:15" x14ac:dyDescent="0.25">
      <c r="A60" s="37" t="s">
        <v>26</v>
      </c>
      <c r="B60" s="37" t="s">
        <v>125</v>
      </c>
      <c r="C60" s="37" t="s">
        <v>126</v>
      </c>
      <c r="D60" s="37" t="s">
        <v>127</v>
      </c>
      <c r="E60" s="37" t="s">
        <v>128</v>
      </c>
      <c r="F60" s="38">
        <v>44651</v>
      </c>
      <c r="G60" s="38">
        <v>44742</v>
      </c>
      <c r="H60" s="40">
        <v>3141422</v>
      </c>
      <c r="I60" s="37" t="s">
        <v>24</v>
      </c>
      <c r="J60" s="37">
        <v>91</v>
      </c>
      <c r="K60" s="37">
        <v>1.5900000000000001E-2</v>
      </c>
      <c r="L60" s="39">
        <v>-12625.898588333333</v>
      </c>
      <c r="M60" s="39" t="s">
        <v>25</v>
      </c>
      <c r="N60" s="39">
        <v>-4162.3841499999999</v>
      </c>
      <c r="O60" s="39">
        <v>-8463.5144383333336</v>
      </c>
    </row>
    <row r="61" spans="1:15" x14ac:dyDescent="0.25">
      <c r="A61" s="37" t="s">
        <v>26</v>
      </c>
      <c r="B61" s="37" t="s">
        <v>125</v>
      </c>
      <c r="C61" s="37" t="s">
        <v>129</v>
      </c>
      <c r="D61" s="37" t="s">
        <v>127</v>
      </c>
      <c r="E61" s="37" t="s">
        <v>128</v>
      </c>
      <c r="F61" s="38">
        <v>44651</v>
      </c>
      <c r="G61" s="38">
        <v>44742</v>
      </c>
      <c r="H61" s="40">
        <v>3141422</v>
      </c>
      <c r="I61" s="37" t="s">
        <v>24</v>
      </c>
      <c r="J61" s="37">
        <v>91</v>
      </c>
      <c r="K61" s="37">
        <v>-4.7299999999999998E-3</v>
      </c>
      <c r="L61" s="39">
        <v>-3756.0063096111107</v>
      </c>
      <c r="M61" s="39" t="s">
        <v>25</v>
      </c>
      <c r="N61" s="39">
        <v>-1238.2438383333331</v>
      </c>
      <c r="O61" s="39">
        <v>-2517.7624712777774</v>
      </c>
    </row>
    <row r="62" spans="1:15" x14ac:dyDescent="0.25">
      <c r="A62" s="37" t="s">
        <v>26</v>
      </c>
      <c r="B62" s="37" t="s">
        <v>130</v>
      </c>
      <c r="C62" s="37" t="s">
        <v>131</v>
      </c>
      <c r="D62" s="37" t="s">
        <v>62</v>
      </c>
      <c r="E62" s="37" t="s">
        <v>132</v>
      </c>
      <c r="F62" s="38">
        <v>44651</v>
      </c>
      <c r="G62" s="38">
        <v>44742</v>
      </c>
      <c r="H62" s="40">
        <v>500000000</v>
      </c>
      <c r="I62" s="37" t="s">
        <v>63</v>
      </c>
      <c r="J62" s="37">
        <v>91</v>
      </c>
      <c r="K62" s="37">
        <v>0</v>
      </c>
      <c r="L62" s="39">
        <v>0</v>
      </c>
      <c r="M62" s="39" t="s">
        <v>25</v>
      </c>
      <c r="N62" s="39">
        <v>0</v>
      </c>
      <c r="O62" s="39">
        <v>0</v>
      </c>
    </row>
    <row r="63" spans="1:15" x14ac:dyDescent="0.25">
      <c r="A63" s="37" t="s">
        <v>26</v>
      </c>
      <c r="B63" s="37" t="s">
        <v>130</v>
      </c>
      <c r="C63" s="37" t="s">
        <v>133</v>
      </c>
      <c r="D63" s="37" t="s">
        <v>62</v>
      </c>
      <c r="E63" s="37" t="s">
        <v>132</v>
      </c>
      <c r="F63" s="38">
        <v>44651</v>
      </c>
      <c r="G63" s="38">
        <v>44742</v>
      </c>
      <c r="H63" s="40">
        <v>500000000</v>
      </c>
      <c r="I63" s="37" t="s">
        <v>65</v>
      </c>
      <c r="J63" s="37">
        <v>91</v>
      </c>
      <c r="K63" s="37">
        <v>2.8999999999999998E-3</v>
      </c>
      <c r="L63" s="39">
        <v>-366527.77777777775</v>
      </c>
      <c r="M63" s="39" t="s">
        <v>25</v>
      </c>
      <c r="N63" s="39">
        <v>-120833.33333333333</v>
      </c>
      <c r="O63" s="39">
        <v>-245694.44444444441</v>
      </c>
    </row>
    <row r="64" spans="1:15" x14ac:dyDescent="0.25">
      <c r="A64" s="37" t="s">
        <v>26</v>
      </c>
      <c r="B64" s="37" t="s">
        <v>134</v>
      </c>
      <c r="C64" s="37" t="s">
        <v>135</v>
      </c>
      <c r="D64" s="37" t="s">
        <v>136</v>
      </c>
      <c r="E64" s="37" t="s">
        <v>137</v>
      </c>
      <c r="F64" s="38">
        <v>44651</v>
      </c>
      <c r="G64" s="38">
        <v>44742</v>
      </c>
      <c r="H64" s="40">
        <v>7000000</v>
      </c>
      <c r="I64" s="37" t="s">
        <v>63</v>
      </c>
      <c r="J64" s="37">
        <v>91</v>
      </c>
      <c r="K64" s="37">
        <v>0</v>
      </c>
      <c r="L64" s="39">
        <v>0</v>
      </c>
      <c r="M64" s="39" t="s">
        <v>25</v>
      </c>
      <c r="N64" s="39">
        <v>0</v>
      </c>
      <c r="O64" s="39">
        <v>0</v>
      </c>
    </row>
    <row r="65" spans="1:15" x14ac:dyDescent="0.25">
      <c r="A65" s="37" t="s">
        <v>26</v>
      </c>
      <c r="B65" s="37" t="s">
        <v>138</v>
      </c>
      <c r="C65" s="37" t="s">
        <v>139</v>
      </c>
      <c r="D65" s="37" t="s">
        <v>62</v>
      </c>
      <c r="E65" s="37" t="s">
        <v>140</v>
      </c>
      <c r="F65" s="38">
        <v>44648</v>
      </c>
      <c r="G65" s="38">
        <v>44739</v>
      </c>
      <c r="H65" s="40">
        <v>100000000</v>
      </c>
      <c r="I65" s="37" t="s">
        <v>63</v>
      </c>
      <c r="J65" s="37">
        <v>91</v>
      </c>
      <c r="K65" s="37">
        <v>0</v>
      </c>
      <c r="L65" s="39">
        <v>0</v>
      </c>
      <c r="M65" s="39" t="s">
        <v>25</v>
      </c>
      <c r="N65" s="39">
        <v>0</v>
      </c>
      <c r="O65" s="39">
        <v>0</v>
      </c>
    </row>
    <row r="66" spans="1:15" x14ac:dyDescent="0.25">
      <c r="A66" s="37" t="s">
        <v>26</v>
      </c>
      <c r="B66" s="37" t="s">
        <v>138</v>
      </c>
      <c r="C66" s="37" t="s">
        <v>141</v>
      </c>
      <c r="D66" s="37" t="s">
        <v>62</v>
      </c>
      <c r="E66" s="37" t="s">
        <v>140</v>
      </c>
      <c r="F66" s="38">
        <v>44648</v>
      </c>
      <c r="G66" s="38">
        <v>44739</v>
      </c>
      <c r="H66" s="40">
        <v>100000000</v>
      </c>
      <c r="I66" s="37" t="s">
        <v>65</v>
      </c>
      <c r="J66" s="37">
        <v>91</v>
      </c>
      <c r="K66" s="37">
        <v>2.31E-3</v>
      </c>
      <c r="L66" s="39">
        <v>-58391.666666666664</v>
      </c>
      <c r="M66" s="39" t="s">
        <v>25</v>
      </c>
      <c r="N66" s="39">
        <v>-21175</v>
      </c>
      <c r="O66" s="39">
        <v>-37216.666666666664</v>
      </c>
    </row>
    <row r="67" spans="1:15" x14ac:dyDescent="0.25">
      <c r="A67" s="37" t="s">
        <v>26</v>
      </c>
      <c r="B67" s="37" t="s">
        <v>142</v>
      </c>
      <c r="C67" s="37" t="s">
        <v>143</v>
      </c>
      <c r="D67" s="37" t="s">
        <v>144</v>
      </c>
      <c r="E67" s="37" t="s">
        <v>140</v>
      </c>
      <c r="F67" s="38">
        <v>44651</v>
      </c>
      <c r="G67" s="38">
        <v>44742</v>
      </c>
      <c r="H67" s="40">
        <v>10800000</v>
      </c>
      <c r="I67" s="37" t="s">
        <v>24</v>
      </c>
      <c r="J67" s="37">
        <v>91</v>
      </c>
      <c r="K67" s="37">
        <v>0</v>
      </c>
      <c r="L67" s="39">
        <v>0</v>
      </c>
      <c r="M67" s="39" t="s">
        <v>25</v>
      </c>
      <c r="N67" s="39">
        <v>0</v>
      </c>
      <c r="O67" s="39">
        <v>0</v>
      </c>
    </row>
    <row r="68" spans="1:15" x14ac:dyDescent="0.25">
      <c r="A68" s="37" t="s">
        <v>26</v>
      </c>
      <c r="B68" s="37" t="s">
        <v>142</v>
      </c>
      <c r="C68" s="37" t="s">
        <v>145</v>
      </c>
      <c r="D68" s="37" t="s">
        <v>144</v>
      </c>
      <c r="E68" s="37" t="s">
        <v>140</v>
      </c>
      <c r="F68" s="38">
        <v>44651</v>
      </c>
      <c r="G68" s="38">
        <v>44742</v>
      </c>
      <c r="H68" s="40">
        <v>10800000</v>
      </c>
      <c r="I68" s="37" t="s">
        <v>24</v>
      </c>
      <c r="J68" s="37">
        <v>91</v>
      </c>
      <c r="K68" s="37">
        <v>0</v>
      </c>
      <c r="L68" s="39">
        <v>0</v>
      </c>
      <c r="M68" s="39" t="s">
        <v>25</v>
      </c>
      <c r="N68" s="39">
        <v>0</v>
      </c>
      <c r="O68" s="39">
        <v>0</v>
      </c>
    </row>
    <row r="69" spans="1:15" x14ac:dyDescent="0.25">
      <c r="A69" s="37" t="s">
        <v>26</v>
      </c>
      <c r="B69" s="37" t="s">
        <v>146</v>
      </c>
      <c r="C69" s="37" t="s">
        <v>147</v>
      </c>
      <c r="D69" s="37" t="s">
        <v>148</v>
      </c>
      <c r="E69" s="37" t="s">
        <v>149</v>
      </c>
      <c r="F69" s="38">
        <v>44650</v>
      </c>
      <c r="G69" s="38">
        <v>44742</v>
      </c>
      <c r="H69" s="40">
        <v>5334868.2999999896</v>
      </c>
      <c r="I69" s="37" t="s">
        <v>24</v>
      </c>
      <c r="J69" s="37">
        <v>92</v>
      </c>
      <c r="K69" s="37">
        <v>4.5600000000000002E-2</v>
      </c>
      <c r="L69" s="39">
        <v>-62168.998589333329</v>
      </c>
      <c r="M69" s="39" t="s">
        <v>25</v>
      </c>
      <c r="N69" s="39">
        <v>-20948.249524666666</v>
      </c>
      <c r="O69" s="39">
        <v>-41220.749064666663</v>
      </c>
    </row>
    <row r="70" spans="1:15" x14ac:dyDescent="0.25">
      <c r="A70" s="37" t="s">
        <v>26</v>
      </c>
      <c r="B70" s="37" t="s">
        <v>146</v>
      </c>
      <c r="C70" s="37" t="s">
        <v>150</v>
      </c>
      <c r="D70" s="37" t="s">
        <v>148</v>
      </c>
      <c r="E70" s="37" t="s">
        <v>149</v>
      </c>
      <c r="F70" s="38">
        <v>44650</v>
      </c>
      <c r="G70" s="38">
        <v>44742</v>
      </c>
      <c r="H70" s="40">
        <v>5334868.2999999896</v>
      </c>
      <c r="I70" s="37" t="s">
        <v>24</v>
      </c>
      <c r="J70" s="37">
        <v>92</v>
      </c>
      <c r="K70" s="37">
        <v>1.523E-2</v>
      </c>
      <c r="L70" s="39">
        <v>20763.900186744442</v>
      </c>
      <c r="M70" s="39" t="s">
        <v>25</v>
      </c>
      <c r="N70" s="39">
        <v>6996.5315846638878</v>
      </c>
      <c r="O70" s="39">
        <v>13767.368602080553</v>
      </c>
    </row>
    <row r="71" spans="1:15" x14ac:dyDescent="0.25">
      <c r="A71" s="37" t="s">
        <v>26</v>
      </c>
      <c r="B71" s="37" t="s">
        <v>151</v>
      </c>
      <c r="C71" s="37" t="s">
        <v>152</v>
      </c>
      <c r="D71" s="37" t="s">
        <v>148</v>
      </c>
      <c r="E71" s="37" t="s">
        <v>149</v>
      </c>
      <c r="F71" s="38">
        <v>44650</v>
      </c>
      <c r="G71" s="38">
        <v>44742</v>
      </c>
      <c r="H71" s="40">
        <v>10931250</v>
      </c>
      <c r="I71" s="37" t="s">
        <v>24</v>
      </c>
      <c r="J71" s="37">
        <v>92</v>
      </c>
      <c r="K71" s="37">
        <v>4.5600000000000002E-2</v>
      </c>
      <c r="L71" s="39">
        <v>-127385.49999999999</v>
      </c>
      <c r="M71" s="39" t="s">
        <v>25</v>
      </c>
      <c r="N71" s="39">
        <v>-42923.374999999993</v>
      </c>
      <c r="O71" s="39">
        <v>-84462.124999999985</v>
      </c>
    </row>
    <row r="72" spans="1:15" x14ac:dyDescent="0.25">
      <c r="A72" s="37" t="s">
        <v>26</v>
      </c>
      <c r="B72" s="37" t="s">
        <v>151</v>
      </c>
      <c r="C72" s="37" t="s">
        <v>153</v>
      </c>
      <c r="D72" s="37" t="s">
        <v>148</v>
      </c>
      <c r="E72" s="37" t="s">
        <v>149</v>
      </c>
      <c r="F72" s="38">
        <v>44650</v>
      </c>
      <c r="G72" s="38">
        <v>44742</v>
      </c>
      <c r="H72" s="40">
        <v>10931250</v>
      </c>
      <c r="I72" s="37" t="s">
        <v>24</v>
      </c>
      <c r="J72" s="37">
        <v>92</v>
      </c>
      <c r="K72" s="37">
        <v>1.523E-2</v>
      </c>
      <c r="L72" s="39">
        <v>42545.63958333333</v>
      </c>
      <c r="M72" s="39" t="s">
        <v>25</v>
      </c>
      <c r="N72" s="39">
        <v>14336.030729166665</v>
      </c>
      <c r="O72" s="39">
        <v>28209.608854166661</v>
      </c>
    </row>
    <row r="73" spans="1:15" x14ac:dyDescent="0.25">
      <c r="A73" s="37" t="s">
        <v>26</v>
      </c>
      <c r="B73" s="37" t="s">
        <v>154</v>
      </c>
      <c r="C73" s="37" t="s">
        <v>155</v>
      </c>
      <c r="D73" s="37"/>
      <c r="E73" s="37" t="s">
        <v>156</v>
      </c>
      <c r="F73" s="38">
        <v>44624</v>
      </c>
      <c r="G73" s="38">
        <v>44718</v>
      </c>
      <c r="H73" s="40">
        <v>75000000</v>
      </c>
      <c r="I73" s="37" t="s">
        <v>24</v>
      </c>
      <c r="J73" s="37">
        <v>94</v>
      </c>
      <c r="K73" s="37">
        <v>7.8700000000000003E-3</v>
      </c>
      <c r="L73" s="39">
        <v>-154120.83333333334</v>
      </c>
      <c r="M73" s="39" t="s">
        <v>25</v>
      </c>
      <c r="N73" s="39">
        <v>-93456.250000000015</v>
      </c>
      <c r="O73" s="39">
        <v>-60664.583333333336</v>
      </c>
    </row>
    <row r="74" spans="1:15" x14ac:dyDescent="0.25">
      <c r="A74" s="37" t="s">
        <v>26</v>
      </c>
      <c r="B74" s="37" t="s">
        <v>154</v>
      </c>
      <c r="C74" s="37" t="s">
        <v>157</v>
      </c>
      <c r="D74" s="37"/>
      <c r="E74" s="37" t="s">
        <v>156</v>
      </c>
      <c r="F74" s="38">
        <v>44624</v>
      </c>
      <c r="G74" s="38">
        <v>44718</v>
      </c>
      <c r="H74" s="40">
        <v>75000000</v>
      </c>
      <c r="I74" s="37" t="s">
        <v>24</v>
      </c>
      <c r="J74" s="37">
        <v>94</v>
      </c>
      <c r="K74" s="37">
        <v>-5.3200000000000001E-3</v>
      </c>
      <c r="L74" s="39">
        <v>-104183.33333333334</v>
      </c>
      <c r="M74" s="39" t="s">
        <v>25</v>
      </c>
      <c r="N74" s="39">
        <v>-63175.000000000007</v>
      </c>
      <c r="O74" s="39">
        <v>-41008.333333333336</v>
      </c>
    </row>
    <row r="75" spans="1:15" x14ac:dyDescent="0.25">
      <c r="A75" s="37" t="s">
        <v>26</v>
      </c>
      <c r="B75" s="37" t="s">
        <v>158</v>
      </c>
      <c r="C75" s="37" t="s">
        <v>159</v>
      </c>
      <c r="D75" s="37"/>
      <c r="E75" s="37" t="s">
        <v>156</v>
      </c>
      <c r="F75" s="38">
        <v>44659</v>
      </c>
      <c r="G75" s="38">
        <v>44750</v>
      </c>
      <c r="H75" s="40">
        <v>50000000</v>
      </c>
      <c r="I75" s="37" t="s">
        <v>24</v>
      </c>
      <c r="J75" s="37">
        <v>91</v>
      </c>
      <c r="K75" s="37">
        <v>8.1300000000000001E-3</v>
      </c>
      <c r="L75" s="39">
        <v>-102754.16666666666</v>
      </c>
      <c r="M75" s="39" t="s">
        <v>25</v>
      </c>
      <c r="N75" s="39">
        <v>-24841.666666666664</v>
      </c>
      <c r="O75" s="39">
        <v>-77912.499999999985</v>
      </c>
    </row>
    <row r="76" spans="1:15" x14ac:dyDescent="0.25">
      <c r="A76" s="37" t="s">
        <v>26</v>
      </c>
      <c r="B76" s="37" t="s">
        <v>158</v>
      </c>
      <c r="C76" s="37" t="s">
        <v>160</v>
      </c>
      <c r="D76" s="37"/>
      <c r="E76" s="37" t="s">
        <v>156</v>
      </c>
      <c r="F76" s="38">
        <v>44659</v>
      </c>
      <c r="G76" s="38">
        <v>44750</v>
      </c>
      <c r="H76" s="40">
        <v>50000000</v>
      </c>
      <c r="I76" s="37" t="s">
        <v>24</v>
      </c>
      <c r="J76" s="37">
        <v>91</v>
      </c>
      <c r="K76" s="37">
        <v>-4.6300000000000004E-3</v>
      </c>
      <c r="L76" s="39">
        <v>-58518.055555555562</v>
      </c>
      <c r="M76" s="39" t="s">
        <v>25</v>
      </c>
      <c r="N76" s="39">
        <v>-14147.222222222224</v>
      </c>
      <c r="O76" s="39">
        <v>-44370.833333333336</v>
      </c>
    </row>
    <row r="77" spans="1:15" x14ac:dyDescent="0.25">
      <c r="A77" s="37" t="s">
        <v>26</v>
      </c>
      <c r="B77" s="37" t="s">
        <v>161</v>
      </c>
      <c r="C77" s="37" t="s">
        <v>162</v>
      </c>
      <c r="D77" s="37"/>
      <c r="E77" s="37" t="s">
        <v>156</v>
      </c>
      <c r="F77" s="38">
        <v>44662</v>
      </c>
      <c r="G77" s="38">
        <v>44753</v>
      </c>
      <c r="H77" s="40">
        <v>125000000</v>
      </c>
      <c r="I77" s="37" t="s">
        <v>24</v>
      </c>
      <c r="J77" s="37">
        <v>91</v>
      </c>
      <c r="K77" s="37">
        <v>8.3000000000000001E-3</v>
      </c>
      <c r="L77" s="39">
        <v>-262256.94444444444</v>
      </c>
      <c r="M77" s="39" t="s">
        <v>25</v>
      </c>
      <c r="N77" s="39">
        <v>-54756.944444444445</v>
      </c>
      <c r="O77" s="39">
        <v>-207500</v>
      </c>
    </row>
    <row r="78" spans="1:15" x14ac:dyDescent="0.25">
      <c r="A78" s="37" t="s">
        <v>26</v>
      </c>
      <c r="B78" s="37" t="s">
        <v>161</v>
      </c>
      <c r="C78" s="37" t="s">
        <v>163</v>
      </c>
      <c r="D78" s="37"/>
      <c r="E78" s="37" t="s">
        <v>156</v>
      </c>
      <c r="F78" s="38">
        <v>44662</v>
      </c>
      <c r="G78" s="38">
        <v>44753</v>
      </c>
      <c r="H78" s="40">
        <v>125000000</v>
      </c>
      <c r="I78" s="37" t="s">
        <v>24</v>
      </c>
      <c r="J78" s="37">
        <v>91</v>
      </c>
      <c r="K78" s="37">
        <v>-4.6500000000000005E-3</v>
      </c>
      <c r="L78" s="39">
        <v>-146927.08333333334</v>
      </c>
      <c r="M78" s="39" t="s">
        <v>25</v>
      </c>
      <c r="N78" s="39">
        <v>-30677.083333333336</v>
      </c>
      <c r="O78" s="39">
        <v>-116250</v>
      </c>
    </row>
    <row r="79" spans="1:15" x14ac:dyDescent="0.25">
      <c r="A79" s="37" t="s">
        <v>26</v>
      </c>
      <c r="B79" s="37" t="s">
        <v>164</v>
      </c>
      <c r="C79" s="37" t="s">
        <v>165</v>
      </c>
      <c r="D79" s="37"/>
      <c r="E79" s="37" t="s">
        <v>156</v>
      </c>
      <c r="F79" s="38">
        <v>44669</v>
      </c>
      <c r="G79" s="38">
        <v>44760</v>
      </c>
      <c r="H79" s="40">
        <v>120000000</v>
      </c>
      <c r="I79" s="37" t="s">
        <v>24</v>
      </c>
      <c r="J79" s="37">
        <v>91</v>
      </c>
      <c r="K79" s="37">
        <v>8.3000000000000001E-3</v>
      </c>
      <c r="L79" s="39">
        <v>-251766.66666666666</v>
      </c>
      <c r="M79" s="39" t="s">
        <v>25</v>
      </c>
      <c r="N79" s="39">
        <v>-33200</v>
      </c>
      <c r="O79" s="39">
        <v>-218566.66666666666</v>
      </c>
    </row>
    <row r="80" spans="1:15" x14ac:dyDescent="0.25">
      <c r="A80" s="37" t="s">
        <v>26</v>
      </c>
      <c r="B80" s="37" t="s">
        <v>164</v>
      </c>
      <c r="C80" s="37" t="s">
        <v>166</v>
      </c>
      <c r="D80" s="37"/>
      <c r="E80" s="37" t="s">
        <v>156</v>
      </c>
      <c r="F80" s="38">
        <v>44669</v>
      </c>
      <c r="G80" s="38">
        <v>44760</v>
      </c>
      <c r="H80" s="40">
        <v>120000000</v>
      </c>
      <c r="I80" s="37" t="s">
        <v>24</v>
      </c>
      <c r="J80" s="37">
        <v>91</v>
      </c>
      <c r="K80" s="37">
        <v>-4.5199999999999997E-3</v>
      </c>
      <c r="L80" s="39">
        <v>-137106.66666666666</v>
      </c>
      <c r="M80" s="39" t="s">
        <v>25</v>
      </c>
      <c r="N80" s="39">
        <v>-18080</v>
      </c>
      <c r="O80" s="39">
        <v>-119026.66666666666</v>
      </c>
    </row>
    <row r="81" spans="1:15" x14ac:dyDescent="0.25">
      <c r="A81" s="37" t="s">
        <v>26</v>
      </c>
      <c r="B81" s="37" t="s">
        <v>167</v>
      </c>
      <c r="C81" s="37" t="s">
        <v>168</v>
      </c>
      <c r="D81" s="37"/>
      <c r="E81" s="37" t="s">
        <v>156</v>
      </c>
      <c r="F81" s="38">
        <v>44651</v>
      </c>
      <c r="G81" s="38">
        <v>44742</v>
      </c>
      <c r="H81" s="40">
        <v>100000000</v>
      </c>
      <c r="I81" s="37" t="s">
        <v>24</v>
      </c>
      <c r="J81" s="37">
        <v>91</v>
      </c>
      <c r="K81" s="37">
        <v>8.2400000000000008E-3</v>
      </c>
      <c r="L81" s="39">
        <v>-208288.88888888891</v>
      </c>
      <c r="M81" s="39" t="s">
        <v>25</v>
      </c>
      <c r="N81" s="39">
        <v>-68666.666666666672</v>
      </c>
      <c r="O81" s="39">
        <v>-139622.22222222222</v>
      </c>
    </row>
    <row r="82" spans="1:15" x14ac:dyDescent="0.25">
      <c r="A82" s="37" t="s">
        <v>26</v>
      </c>
      <c r="B82" s="37" t="s">
        <v>167</v>
      </c>
      <c r="C82" s="37" t="s">
        <v>169</v>
      </c>
      <c r="D82" s="37"/>
      <c r="E82" s="37" t="s">
        <v>156</v>
      </c>
      <c r="F82" s="38">
        <v>44651</v>
      </c>
      <c r="G82" s="38">
        <v>44742</v>
      </c>
      <c r="H82" s="40">
        <v>100000000</v>
      </c>
      <c r="I82" s="37" t="s">
        <v>24</v>
      </c>
      <c r="J82" s="37">
        <v>91</v>
      </c>
      <c r="K82" s="37">
        <v>-4.7299999999999998E-3</v>
      </c>
      <c r="L82" s="39">
        <v>-119563.88888888889</v>
      </c>
      <c r="M82" s="39" t="s">
        <v>25</v>
      </c>
      <c r="N82" s="39">
        <v>-39416.666666666664</v>
      </c>
      <c r="O82" s="39">
        <v>-80147.222222222219</v>
      </c>
    </row>
    <row r="83" spans="1:15" x14ac:dyDescent="0.25">
      <c r="A83" s="37" t="s">
        <v>26</v>
      </c>
      <c r="B83" s="37" t="s">
        <v>170</v>
      </c>
      <c r="C83" s="37" t="s">
        <v>171</v>
      </c>
      <c r="D83" s="37"/>
      <c r="E83" s="37" t="s">
        <v>156</v>
      </c>
      <c r="F83" s="38">
        <v>44670</v>
      </c>
      <c r="G83" s="38">
        <v>44761</v>
      </c>
      <c r="H83" s="40">
        <v>100000000</v>
      </c>
      <c r="I83" s="37" t="s">
        <v>24</v>
      </c>
      <c r="J83" s="37">
        <v>91</v>
      </c>
      <c r="K83" s="37">
        <v>3.4099999999999998E-3</v>
      </c>
      <c r="L83" s="39">
        <v>-86197.222222222219</v>
      </c>
      <c r="M83" s="39" t="s">
        <v>25</v>
      </c>
      <c r="N83" s="39">
        <v>-10419.444444444443</v>
      </c>
      <c r="O83" s="39">
        <v>-75777.777777777766</v>
      </c>
    </row>
    <row r="84" spans="1:15" x14ac:dyDescent="0.25">
      <c r="A84" s="37" t="s">
        <v>26</v>
      </c>
      <c r="B84" s="37" t="s">
        <v>170</v>
      </c>
      <c r="C84" s="37" t="s">
        <v>172</v>
      </c>
      <c r="D84" s="37"/>
      <c r="E84" s="37" t="s">
        <v>156</v>
      </c>
      <c r="F84" s="38">
        <v>44670</v>
      </c>
      <c r="G84" s="38">
        <v>44761</v>
      </c>
      <c r="H84" s="40">
        <v>100000000</v>
      </c>
      <c r="I84" s="37" t="s">
        <v>24</v>
      </c>
      <c r="J84" s="37">
        <v>91</v>
      </c>
      <c r="K84" s="37">
        <v>-4.5199999999999997E-3</v>
      </c>
      <c r="L84" s="39">
        <v>-114255.55555555555</v>
      </c>
      <c r="M84" s="39" t="s">
        <v>25</v>
      </c>
      <c r="N84" s="39">
        <v>-13811.111111111109</v>
      </c>
      <c r="O84" s="39">
        <v>-100444.44444444444</v>
      </c>
    </row>
    <row r="85" spans="1:15" x14ac:dyDescent="0.25">
      <c r="A85" s="37" t="s">
        <v>26</v>
      </c>
      <c r="B85" s="37" t="s">
        <v>173</v>
      </c>
      <c r="C85" s="37" t="s">
        <v>174</v>
      </c>
      <c r="D85" s="37" t="s">
        <v>175</v>
      </c>
      <c r="E85" s="37" t="s">
        <v>156</v>
      </c>
      <c r="F85" s="38">
        <v>44651</v>
      </c>
      <c r="G85" s="38">
        <v>44742</v>
      </c>
      <c r="H85" s="40">
        <v>100000000</v>
      </c>
      <c r="I85" s="37" t="s">
        <v>24</v>
      </c>
      <c r="J85" s="37">
        <v>91</v>
      </c>
      <c r="K85" s="37">
        <v>6.4200000000000004E-3</v>
      </c>
      <c r="L85" s="39">
        <v>-162283.33333333331</v>
      </c>
      <c r="M85" s="39" t="s">
        <v>25</v>
      </c>
      <c r="N85" s="39">
        <v>-53499.999999999993</v>
      </c>
      <c r="O85" s="39">
        <v>-108783.33333333331</v>
      </c>
    </row>
    <row r="86" spans="1:15" x14ac:dyDescent="0.25">
      <c r="A86" s="37" t="s">
        <v>26</v>
      </c>
      <c r="B86" s="37" t="s">
        <v>173</v>
      </c>
      <c r="C86" s="37" t="s">
        <v>176</v>
      </c>
      <c r="D86" s="37" t="s">
        <v>175</v>
      </c>
      <c r="E86" s="37" t="s">
        <v>156</v>
      </c>
      <c r="F86" s="38">
        <v>44651</v>
      </c>
      <c r="G86" s="38">
        <v>44742</v>
      </c>
      <c r="H86" s="40">
        <v>100000000</v>
      </c>
      <c r="I86" s="37" t="s">
        <v>24</v>
      </c>
      <c r="J86" s="37">
        <v>91</v>
      </c>
      <c r="K86" s="37">
        <v>-4.7299999999999998E-3</v>
      </c>
      <c r="L86" s="39">
        <v>-119563.88888888889</v>
      </c>
      <c r="M86" s="39" t="s">
        <v>25</v>
      </c>
      <c r="N86" s="39">
        <v>-39416.666666666664</v>
      </c>
      <c r="O86" s="39">
        <v>-80147.222222222219</v>
      </c>
    </row>
    <row r="87" spans="1:15" x14ac:dyDescent="0.25">
      <c r="A87" s="37" t="s">
        <v>26</v>
      </c>
      <c r="B87" s="37" t="s">
        <v>177</v>
      </c>
      <c r="C87" s="37" t="s">
        <v>178</v>
      </c>
      <c r="D87" s="37" t="s">
        <v>179</v>
      </c>
      <c r="E87" s="37" t="s">
        <v>156</v>
      </c>
      <c r="F87" s="38">
        <v>44651</v>
      </c>
      <c r="G87" s="38">
        <v>44742</v>
      </c>
      <c r="H87" s="40">
        <v>50000000</v>
      </c>
      <c r="I87" s="37" t="s">
        <v>24</v>
      </c>
      <c r="J87" s="37">
        <v>91</v>
      </c>
      <c r="K87" s="37">
        <v>6.1999999999999998E-3</v>
      </c>
      <c r="L87" s="39">
        <v>-78361.111111111109</v>
      </c>
      <c r="M87" s="39" t="s">
        <v>25</v>
      </c>
      <c r="N87" s="39">
        <v>-25833.333333333332</v>
      </c>
      <c r="O87" s="39">
        <v>-52527.777777777774</v>
      </c>
    </row>
    <row r="88" spans="1:15" x14ac:dyDescent="0.25">
      <c r="A88" s="37" t="s">
        <v>26</v>
      </c>
      <c r="B88" s="37" t="s">
        <v>177</v>
      </c>
      <c r="C88" s="37" t="s">
        <v>180</v>
      </c>
      <c r="D88" s="37" t="s">
        <v>179</v>
      </c>
      <c r="E88" s="37" t="s">
        <v>156</v>
      </c>
      <c r="F88" s="38">
        <v>44651</v>
      </c>
      <c r="G88" s="38">
        <v>44742</v>
      </c>
      <c r="H88" s="40">
        <v>50000000</v>
      </c>
      <c r="I88" s="37" t="s">
        <v>24</v>
      </c>
      <c r="J88" s="37">
        <v>91</v>
      </c>
      <c r="K88" s="37">
        <v>-4.7299999999999998E-3</v>
      </c>
      <c r="L88" s="39">
        <v>-59781.944444444445</v>
      </c>
      <c r="M88" s="39" t="s">
        <v>25</v>
      </c>
      <c r="N88" s="39">
        <v>-19708.333333333332</v>
      </c>
      <c r="O88" s="39">
        <v>-40073.611111111109</v>
      </c>
    </row>
    <row r="89" spans="1:15" x14ac:dyDescent="0.25">
      <c r="A89" s="37" t="s">
        <v>26</v>
      </c>
      <c r="B89" s="37" t="s">
        <v>181</v>
      </c>
      <c r="C89" s="37" t="s">
        <v>182</v>
      </c>
      <c r="D89" s="37" t="s">
        <v>183</v>
      </c>
      <c r="E89" s="37" t="s">
        <v>156</v>
      </c>
      <c r="F89" s="38">
        <v>44641</v>
      </c>
      <c r="G89" s="38">
        <v>44733</v>
      </c>
      <c r="H89" s="40">
        <v>2840000</v>
      </c>
      <c r="I89" s="37" t="s">
        <v>24</v>
      </c>
      <c r="J89" s="37">
        <v>92</v>
      </c>
      <c r="K89" s="37">
        <v>8.8900000000000003E-3</v>
      </c>
      <c r="L89" s="39">
        <v>-6452.1644444444446</v>
      </c>
      <c r="M89" s="39" t="s">
        <v>25</v>
      </c>
      <c r="N89" s="39">
        <v>-2805.2888888888888</v>
      </c>
      <c r="O89" s="39">
        <v>-3646.8755555555554</v>
      </c>
    </row>
    <row r="90" spans="1:15" x14ac:dyDescent="0.25">
      <c r="A90" s="37" t="s">
        <v>26</v>
      </c>
      <c r="B90" s="37" t="s">
        <v>181</v>
      </c>
      <c r="C90" s="37" t="s">
        <v>184</v>
      </c>
      <c r="D90" s="37" t="s">
        <v>183</v>
      </c>
      <c r="E90" s="37" t="s">
        <v>156</v>
      </c>
      <c r="F90" s="38">
        <v>44641</v>
      </c>
      <c r="G90" s="38">
        <v>44733</v>
      </c>
      <c r="H90" s="40">
        <v>2840000</v>
      </c>
      <c r="I90" s="37" t="s">
        <v>24</v>
      </c>
      <c r="J90" s="37">
        <v>92</v>
      </c>
      <c r="K90" s="37">
        <v>-4.9300000000000004E-3</v>
      </c>
      <c r="L90" s="39">
        <v>-3578.0844444444442</v>
      </c>
      <c r="M90" s="39" t="s">
        <v>25</v>
      </c>
      <c r="N90" s="39">
        <v>-1555.6888888888886</v>
      </c>
      <c r="O90" s="39">
        <v>-2022.3955555555553</v>
      </c>
    </row>
    <row r="91" spans="1:15" x14ac:dyDescent="0.25">
      <c r="A91" s="37" t="s">
        <v>26</v>
      </c>
      <c r="B91" s="37" t="s">
        <v>185</v>
      </c>
      <c r="C91" s="37" t="s">
        <v>186</v>
      </c>
      <c r="D91" s="37" t="s">
        <v>187</v>
      </c>
      <c r="E91" s="37" t="s">
        <v>188</v>
      </c>
      <c r="F91" s="38">
        <v>44651</v>
      </c>
      <c r="G91" s="38">
        <v>44742</v>
      </c>
      <c r="H91" s="40">
        <v>6000000</v>
      </c>
      <c r="I91" s="37" t="s">
        <v>63</v>
      </c>
      <c r="J91" s="37">
        <v>91</v>
      </c>
      <c r="K91" s="37">
        <v>0</v>
      </c>
      <c r="L91" s="39">
        <v>0</v>
      </c>
      <c r="M91" s="39" t="s">
        <v>25</v>
      </c>
      <c r="N91" s="39">
        <v>0</v>
      </c>
      <c r="O91" s="39">
        <v>0</v>
      </c>
    </row>
    <row r="92" spans="1:15" x14ac:dyDescent="0.25">
      <c r="A92" s="37" t="s">
        <v>26</v>
      </c>
      <c r="B92" s="37" t="s">
        <v>189</v>
      </c>
      <c r="C92" s="37" t="s">
        <v>190</v>
      </c>
      <c r="D92" s="37"/>
      <c r="E92" s="37" t="s">
        <v>191</v>
      </c>
      <c r="F92" s="38">
        <v>44650</v>
      </c>
      <c r="G92" s="38">
        <v>44742</v>
      </c>
      <c r="H92" s="40">
        <v>50000000</v>
      </c>
      <c r="I92" s="37" t="s">
        <v>24</v>
      </c>
      <c r="J92" s="37">
        <v>92</v>
      </c>
      <c r="K92" s="37">
        <v>7.4099999999999999E-3</v>
      </c>
      <c r="L92" s="39">
        <v>-94683.333333333328</v>
      </c>
      <c r="M92" s="39" t="s">
        <v>25</v>
      </c>
      <c r="N92" s="39">
        <v>-31904.166666666664</v>
      </c>
      <c r="O92" s="39">
        <v>-62779.166666666657</v>
      </c>
    </row>
    <row r="93" spans="1:15" x14ac:dyDescent="0.25">
      <c r="A93" s="37" t="s">
        <v>26</v>
      </c>
      <c r="B93" s="37" t="s">
        <v>189</v>
      </c>
      <c r="C93" s="37" t="s">
        <v>192</v>
      </c>
      <c r="D93" s="37"/>
      <c r="E93" s="37" t="s">
        <v>191</v>
      </c>
      <c r="F93" s="38">
        <v>44650</v>
      </c>
      <c r="G93" s="38">
        <v>44742</v>
      </c>
      <c r="H93" s="40">
        <v>50000000</v>
      </c>
      <c r="I93" s="37" t="s">
        <v>24</v>
      </c>
      <c r="J93" s="37">
        <v>92</v>
      </c>
      <c r="K93" s="37">
        <v>-4.7699999999999999E-3</v>
      </c>
      <c r="L93" s="39">
        <v>-60949.999999999993</v>
      </c>
      <c r="M93" s="39" t="s">
        <v>25</v>
      </c>
      <c r="N93" s="39">
        <v>-20537.499999999996</v>
      </c>
      <c r="O93" s="39">
        <v>-40412.499999999993</v>
      </c>
    </row>
    <row r="94" spans="1:15" x14ac:dyDescent="0.25">
      <c r="A94" s="37" t="s">
        <v>26</v>
      </c>
      <c r="B94" s="37" t="s">
        <v>193</v>
      </c>
      <c r="C94" s="37" t="s">
        <v>194</v>
      </c>
      <c r="D94" s="37"/>
      <c r="E94" s="37" t="s">
        <v>191</v>
      </c>
      <c r="F94" s="38">
        <v>44680</v>
      </c>
      <c r="G94" s="38">
        <v>44771</v>
      </c>
      <c r="H94" s="40">
        <v>50000000</v>
      </c>
      <c r="I94" s="37" t="s">
        <v>24</v>
      </c>
      <c r="J94" s="37">
        <v>91</v>
      </c>
      <c r="K94" s="37">
        <v>6.8500000000000002E-3</v>
      </c>
      <c r="L94" s="39">
        <v>-86576.388888888891</v>
      </c>
      <c r="M94" s="39" t="s">
        <v>25</v>
      </c>
      <c r="N94" s="39">
        <v>-951.38888888888903</v>
      </c>
      <c r="O94" s="39">
        <v>-85625</v>
      </c>
    </row>
    <row r="95" spans="1:15" x14ac:dyDescent="0.25">
      <c r="A95" s="37" t="s">
        <v>26</v>
      </c>
      <c r="B95" s="37" t="s">
        <v>193</v>
      </c>
      <c r="C95" s="37" t="s">
        <v>195</v>
      </c>
      <c r="D95" s="37"/>
      <c r="E95" s="37" t="s">
        <v>191</v>
      </c>
      <c r="F95" s="38">
        <v>44680</v>
      </c>
      <c r="G95" s="38">
        <v>44771</v>
      </c>
      <c r="H95" s="40">
        <v>50000000</v>
      </c>
      <c r="I95" s="37" t="s">
        <v>24</v>
      </c>
      <c r="J95" s="37">
        <v>91</v>
      </c>
      <c r="K95" s="37">
        <v>-4.45E-3</v>
      </c>
      <c r="L95" s="39">
        <v>-56243.055555555555</v>
      </c>
      <c r="M95" s="39" t="s">
        <v>25</v>
      </c>
      <c r="N95" s="39">
        <v>-618.05555555555554</v>
      </c>
      <c r="O95" s="39">
        <v>-55625</v>
      </c>
    </row>
    <row r="96" spans="1:15" x14ac:dyDescent="0.25">
      <c r="A96" s="37" t="s">
        <v>26</v>
      </c>
      <c r="B96" s="37" t="s">
        <v>196</v>
      </c>
      <c r="C96" s="37" t="s">
        <v>197</v>
      </c>
      <c r="D96" s="37"/>
      <c r="E96" s="37" t="s">
        <v>191</v>
      </c>
      <c r="F96" s="38">
        <v>44607</v>
      </c>
      <c r="G96" s="38">
        <v>44696</v>
      </c>
      <c r="H96" s="40">
        <v>70000000</v>
      </c>
      <c r="I96" s="37" t="s">
        <v>24</v>
      </c>
      <c r="J96" s="37">
        <v>89</v>
      </c>
      <c r="K96" s="37">
        <v>7.0000000000000001E-3</v>
      </c>
      <c r="L96" s="39">
        <v>-121138.88888888889</v>
      </c>
      <c r="M96" s="39" t="s">
        <v>25</v>
      </c>
      <c r="N96" s="39">
        <v>-100722.22222222223</v>
      </c>
      <c r="O96" s="39">
        <v>-20416.666666666668</v>
      </c>
    </row>
    <row r="97" spans="1:15" x14ac:dyDescent="0.25">
      <c r="A97" s="37" t="s">
        <v>26</v>
      </c>
      <c r="B97" s="37" t="s">
        <v>196</v>
      </c>
      <c r="C97" s="37" t="s">
        <v>198</v>
      </c>
      <c r="D97" s="37"/>
      <c r="E97" s="37" t="s">
        <v>191</v>
      </c>
      <c r="F97" s="38">
        <v>44607</v>
      </c>
      <c r="G97" s="38">
        <v>44696</v>
      </c>
      <c r="H97" s="40">
        <v>70000000</v>
      </c>
      <c r="I97" s="37" t="s">
        <v>24</v>
      </c>
      <c r="J97" s="37">
        <v>89</v>
      </c>
      <c r="K97" s="37">
        <v>-5.2300000000000003E-3</v>
      </c>
      <c r="L97" s="39">
        <v>-90508.055555555562</v>
      </c>
      <c r="M97" s="39" t="s">
        <v>25</v>
      </c>
      <c r="N97" s="39">
        <v>-75253.888888888891</v>
      </c>
      <c r="O97" s="39">
        <v>-15254.166666666668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2022-05-02T12:23:11Z</dcterms:modified>
</cp:coreProperties>
</file>