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605C2CE-3A5C-4768-98E5-19DC02B827A4}" xr6:coauthVersionLast="47" xr6:coauthVersionMax="47" xr10:uidLastSave="{00000000-0000-0000-0000-000000000000}"/>
  <bookViews>
    <workbookView xWindow="-120" yWindow="-12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Glo'!$A$6:$M$75</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8" i="5" l="1"/>
  <c r="D38" i="5"/>
  <c r="C38" i="5"/>
  <c r="E37" i="5"/>
  <c r="D37" i="5"/>
  <c r="C37" i="5"/>
  <c r="E36" i="5"/>
  <c r="D36" i="5"/>
  <c r="C36" i="5"/>
  <c r="E35" i="5"/>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<sst xmlns="http://schemas.openxmlformats.org/spreadsheetml/2006/main" count="588" uniqueCount="166">
  <si>
    <t>Strategy ID</t>
  </si>
  <si>
    <t>AVERTISSEMENT - DISCLAIMER</t>
  </si>
  <si>
    <t>Value Date: Xxxxx</t>
  </si>
  <si>
    <t>Grand Total</t>
  </si>
  <si>
    <t>Payment</t>
  </si>
  <si>
    <t>Currency</t>
  </si>
  <si>
    <t>Acc. Int prior to 29/07/2022</t>
  </si>
  <si>
    <t>Acc. Int after 29/07/2022</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</si>
  <si>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</si>
  <si>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</si>
  <si>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</si>
  <si>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</si>
  <si>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</si>
  <si>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</si>
  <si>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</si>
  <si>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</si>
  <si>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</si>
  <si>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</si>
  <si>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</si>
  <si>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</si>
  <si>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</si>
  <si>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</si>
  <si>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t>
  </si>
  <si>
    <t>BNP</t>
  </si>
  <si>
    <t>Swap</t>
  </si>
  <si>
    <t>EUR</t>
  </si>
  <si>
    <t>END</t>
  </si>
  <si>
    <t>ADKB1-D</t>
  </si>
  <si>
    <t>IRORPEA385P</t>
  </si>
  <si>
    <t>Swap 0,425% vs Euribor 3m - Slovénie</t>
  </si>
  <si>
    <t>ADKB</t>
  </si>
  <si>
    <t>IRORPEA385R</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</si>
  <si>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</si>
  <si>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</si>
  <si>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</si>
  <si>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</si>
  <si>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</si>
  <si>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</si>
  <si>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</si>
  <si>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</si>
  <si>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</si>
  <si>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</si>
  <si>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</si>
  <si>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</si>
  <si>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</si>
  <si>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</si>
  <si>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</si>
  <si>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</si>
  <si>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</si>
  <si>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</si>
  <si>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</si>
  <si>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</si>
  <si>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</si>
  <si>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</si>
  <si>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</si>
  <si>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</si>
  <si>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</si>
  <si>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</si>
  <si>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</si>
  <si>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</si>
  <si>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</si>
  <si>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</si>
  <si>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</si>
  <si>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</si>
  <si>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</si>
  <si>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</si>
  <si>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</si>
  <si>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</si>
  <si>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</si>
  <si>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</si>
  <si>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</si>
  <si>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</si>
  <si>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</si>
  <si>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</si>
  <si>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</si>
  <si>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</si>
  <si>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CAG13-D</t>
  </si>
  <si>
    <t>IRORPEA327B</t>
  </si>
  <si>
    <t>Cap 0.50% versus Euribor 6m</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</si>
  <si>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</si>
  <si>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</si>
  <si>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</si>
  <si>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</si>
  <si>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</si>
  <si>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</si>
  <si>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</si>
  <si>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</si>
  <si>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</si>
  <si>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</si>
  <si>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</si>
  <si>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</si>
  <si>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</si>
  <si>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</si>
  <si>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CAG8-D</t>
  </si>
  <si>
    <t>IRORPEA297P</t>
  </si>
  <si>
    <t>IRORPEA297R</t>
  </si>
  <si>
    <t>CAG9-D</t>
  </si>
  <si>
    <t>IRORPEA298P</t>
  </si>
  <si>
    <t>IRORPEA298R</t>
  </si>
  <si>
    <t>CB1-D</t>
  </si>
  <si>
    <t>IRORPEA305P</t>
  </si>
  <si>
    <t>Swap (Ex Verdello) - Italie</t>
  </si>
  <si>
    <t>CREDITO BERGAMASCO</t>
  </si>
  <si>
    <t>IRORPEA305R</t>
  </si>
  <si>
    <t>CURAT01-D</t>
  </si>
  <si>
    <t>IRORPEA374B</t>
  </si>
  <si>
    <t>Cap 3% paye 0.17% versus Euribor 3m (premium 119,000EUR) - Autriche</t>
  </si>
  <si>
    <t>CURAT</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</si>
  <si>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</si>
  <si>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</si>
  <si>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</si>
  <si>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</si>
  <si>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</si>
  <si>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</si>
  <si>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</si>
  <si>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</si>
  <si>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</si>
  <si>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</si>
  <si>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</si>
  <si>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</si>
  <si>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</si>
  <si>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LC39-D</t>
  </si>
  <si>
    <t>IRORPEA292P</t>
  </si>
  <si>
    <t>LCL</t>
  </si>
  <si>
    <t>IRORPEA292R</t>
  </si>
  <si>
    <t>LC40-D</t>
  </si>
  <si>
    <t>IRORPEA293P</t>
  </si>
  <si>
    <t>IRORPEA293R</t>
  </si>
  <si>
    <t>LC41-D</t>
  </si>
  <si>
    <t>IRORPEA302P</t>
  </si>
  <si>
    <t>IRORPEA302R</t>
  </si>
  <si>
    <t>LC42-D</t>
  </si>
  <si>
    <t>IRORPEA304P</t>
  </si>
  <si>
    <t>IRORPEA304R</t>
  </si>
  <si>
    <t>LC43-D</t>
  </si>
  <si>
    <t>IRORPEA313P</t>
  </si>
  <si>
    <t>IRORPEA313R</t>
  </si>
  <si>
    <t>LC51-D</t>
  </si>
  <si>
    <t>IRORPEA350P</t>
  </si>
  <si>
    <t>Swap 0.62% vs Euribor 3m</t>
  </si>
  <si>
    <t>IRORPEA350R</t>
  </si>
  <si>
    <t>LC58-D</t>
  </si>
  <si>
    <t>IRORPEA388P</t>
  </si>
  <si>
    <t>Swap 0,889% vs Euribor 3m</t>
  </si>
  <si>
    <t>IRORPEA388R</t>
  </si>
  <si>
    <t>RAXBLICK01-D</t>
  </si>
  <si>
    <t>IRORPEA372B</t>
  </si>
  <si>
    <t>Cap 3% paye 0.17% versus Euribor 3m (premium 102,000 EUR) - Autriche</t>
  </si>
  <si>
    <t>RAXBLICK</t>
  </si>
  <si>
    <t>SOGE2-D</t>
  </si>
  <si>
    <t>IRORPEA295P</t>
  </si>
  <si>
    <t>SOCGEN</t>
  </si>
  <si>
    <t>IRORPEA295R</t>
  </si>
  <si>
    <t>SOGE3-D</t>
  </si>
  <si>
    <t>IRORPEA296P</t>
  </si>
  <si>
    <t>IRORPEA296R</t>
  </si>
  <si>
    <t>UC1-D</t>
  </si>
  <si>
    <t>IRORPEA390P</t>
  </si>
  <si>
    <t>Structured Interest Rate Swap</t>
  </si>
  <si>
    <t>UNICREDIT</t>
  </si>
  <si>
    <t>IRORPEA390R</t>
  </si>
  <si>
    <t>Value Date: 29/07/2022</t>
  </si>
  <si>
    <t>Calculation Date: 04/08/2022</t>
  </si>
  <si>
    <t>IR Accrued Interests - Derivatives - Global - ORPEA</t>
  </si>
  <si>
    <t>Acc. after 29/07/2022</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</si>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</sst>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007F026D-D2FF-4B9D-B32D-B05FC96A6562}"/>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9" sqref="A39:XFD39"/>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-13383.252529466668</v>
      </c>
      <c r="D2" s="33">
        <f ca="1">SUMIF('Cash Flows - Derivatives - Glo'!B:B,'Payments - Derivatives - Global'!B2,'Cash Flows - Derivatives - Glo'!O:O)</f>
        <v>-29996.945324666671</v>
      </c>
      <c r="E2" s="33">
        <f t="shared" ref="E2:E37" ca="1" si="0">C2+D2</f>
        <v>-43380.197854133337</v>
      </c>
      <c r="F2" s="36" t="s">
        <v>25</v>
      </c>
    </row>
    <row r="3" spans="1:6" ht="15" x14ac:dyDescent="0.25">
      <c r="A3" s="37" t="s">
        <v>26</v>
      </c>
      <c r="B3" s="37" t="s">
        <v>27</v>
      </c>
      <c r="C3" s="33">
        <f ca="1">SUMIF('Cash Flows - Derivatives - Glo'!B:B,'Payments - Derivatives - Global'!B3,'Cash Flows - Derivatives - Glo'!N:N)</f>
        <v>-927.86005550000004</v>
      </c>
      <c r="D3" s="33">
        <f ca="1">SUMIF('Cash Flows - Derivatives - Glo'!B:B,'Payments - Derivatives - Global'!B3,'Cash Flows - Derivatives - Glo'!O:O)</f>
        <v>-1917.5774480333334</v>
      </c>
      <c r="E3" s="33">
        <f t="shared" ca="1" si="0"/>
        <v>-2845.4375035333333</v>
      </c>
      <c r="F3" s="36" t="s">
        <v>25</v>
      </c>
    </row>
    <row r="4" spans="1:6" ht="15" x14ac:dyDescent="0.25">
      <c r="A4" s="37" t="s">
        <v>26</v>
      </c>
      <c r="B4" s="37" t="s">
        <v>32</v>
      </c>
      <c r="C4" s="33">
        <f ca="1">SUMIF('Cash Flows - Derivatives - Glo'!B:B,'Payments - Derivatives - Global'!B4,'Cash Flows - Derivatives - Glo'!N:N)</f>
        <v>-138805</v>
      </c>
      <c r="D4" s="33">
        <f ca="1">SUMIF('Cash Flows - Derivatives - Glo'!B:B,'Payments - Derivatives - Global'!B4,'Cash Flows - Derivatives - Glo'!O:O)</f>
        <v>-44965</v>
      </c>
      <c r="E4" s="33">
        <f t="shared" ca="1" si="0"/>
        <v>-183770</v>
      </c>
      <c r="F4" s="36" t="s">
        <v>25</v>
      </c>
    </row>
    <row r="5" spans="1:6" ht="15" x14ac:dyDescent="0.25">
      <c r="A5" s="37" t="s">
        <v>26</v>
      </c>
      <c r="B5" s="37" t="s">
        <v>35</v>
      </c>
      <c r="C5" s="33">
        <f ca="1">SUMIF('Cash Flows - Derivatives - Glo'!B:B,'Payments - Derivatives - Global'!B5,'Cash Flows - Derivatives - Glo'!N:N)</f>
        <v>-18048.333333333336</v>
      </c>
      <c r="D5" s="33">
        <f ca="1">SUMIF('Cash Flows - Derivatives - Glo'!B:B,'Payments - Derivatives - Global'!B5,'Cash Flows - Derivatives - Glo'!O:O)</f>
        <v>-120322.22222222222</v>
      </c>
      <c r="E5" s="33">
        <f t="shared" ca="1" si="0"/>
        <v>-138370.55555555556</v>
      </c>
      <c r="F5" s="36" t="s">
        <v>25</v>
      </c>
    </row>
    <row r="6" spans="1:6" ht="15" x14ac:dyDescent="0.25">
      <c r="A6" s="37" t="s">
        <v>26</v>
      </c>
      <c r="B6" s="37" t="s">
        <v>38</v>
      </c>
      <c r="C6" s="33">
        <f ca="1">SUMIF('Cash Flows - Derivatives - Glo'!B:B,'Payments - Derivatives - Global'!B6,'Cash Flows - Derivatives - Glo'!N:N)</f>
        <v>-72374.999999999985</v>
      </c>
      <c r="D6" s="33">
        <f ca="1">SUMIF('Cash Flows - Derivatives - Glo'!B:B,'Payments - Derivatives - Global'!B6,'Cash Flows - Derivatives - Glo'!O:O)</f>
        <v>-149574.99999999997</v>
      </c>
      <c r="E6" s="33">
        <f t="shared" ca="1" si="0"/>
        <v>-221949.99999999994</v>
      </c>
      <c r="F6" s="36" t="s">
        <v>25</v>
      </c>
    </row>
    <row r="7" spans="1:6" ht="15" x14ac:dyDescent="0.25">
      <c r="A7" s="37" t="s">
        <v>26</v>
      </c>
      <c r="B7" s="37" t="s">
        <v>41</v>
      </c>
      <c r="C7" s="33">
        <f ca="1">SUMIF('Cash Flows - Derivatives - Glo'!B:B,'Payments - Derivatives - Global'!B7,'Cash Flows - Derivatives - Glo'!N:N)</f>
        <v>-13125</v>
      </c>
      <c r="D7" s="33">
        <f ca="1">SUMIF('Cash Flows - Derivatives - Glo'!B:B,'Payments - Derivatives - Global'!B7,'Cash Flows - Derivatives - Glo'!O:O)</f>
        <v>-66937.5</v>
      </c>
      <c r="E7" s="33">
        <f t="shared" ca="1" si="0"/>
        <v>-80062.5</v>
      </c>
      <c r="F7" s="36" t="s">
        <v>25</v>
      </c>
    </row>
    <row r="8" spans="1:6" ht="15" x14ac:dyDescent="0.25">
      <c r="A8" s="37" t="s">
        <v>26</v>
      </c>
      <c r="B8" s="37" t="s">
        <v>45</v>
      </c>
      <c r="C8" s="33">
        <f ca="1">SUMIF('Cash Flows - Derivatives - Glo'!B:B,'Payments - Derivatives - Global'!B8,'Cash Flows - Derivatives - Glo'!N:N)</f>
        <v>-24000</v>
      </c>
      <c r="D8" s="33">
        <f ca="1">SUMIF('Cash Flows - Derivatives - Glo'!B:B,'Payments - Derivatives - Global'!B8,'Cash Flows - Derivatives - Glo'!O:O)</f>
        <v>-30599.999999999996</v>
      </c>
      <c r="E8" s="33">
        <f t="shared" ca="1" si="0"/>
        <v>-54600</v>
      </c>
      <c r="F8" s="36" t="s">
        <v>25</v>
      </c>
    </row>
    <row r="9" spans="1:6" ht="15" x14ac:dyDescent="0.25">
      <c r="A9" s="37" t="s">
        <v>26</v>
      </c>
      <c r="B9" s="37" t="s">
        <v>48</v>
      </c>
      <c r="C9" s="33">
        <f ca="1">SUMIF('Cash Flows - Derivatives - Glo'!B:B,'Payments - Derivatives - Global'!B9,'Cash Flows - Derivatives - Glo'!N:N)</f>
        <v>-35515.277777777774</v>
      </c>
      <c r="D9" s="33">
        <f ca="1">SUMIF('Cash Flows - Derivatives - Glo'!B:B,'Payments - Derivatives - Global'!B9,'Cash Flows - Derivatives - Glo'!O:O)</f>
        <v>-88788.194444444438</v>
      </c>
      <c r="E9" s="33">
        <f t="shared" ca="1" si="0"/>
        <v>-124303.47222222222</v>
      </c>
      <c r="F9" s="36" t="s">
        <v>25</v>
      </c>
    </row>
    <row r="10" spans="1:6" ht="15" x14ac:dyDescent="0.25">
      <c r="A10" s="37" t="s">
        <v>26</v>
      </c>
      <c r="B10" s="37" t="s">
        <v>54</v>
      </c>
      <c r="C10" s="33">
        <f ca="1">SUMIF('Cash Flows - Derivatives - Glo'!B:B,'Payments - Derivatives - Global'!B10,'Cash Flows - Derivatives - Glo'!N:N)</f>
        <v>-16791.666666666664</v>
      </c>
      <c r="D10" s="33">
        <f ca="1">SUMIF('Cash Flows - Derivatives - Glo'!B:B,'Payments - Derivatives - Global'!B10,'Cash Flows - Derivatives - Glo'!O:O)</f>
        <v>-41979.166666666672</v>
      </c>
      <c r="E10" s="33">
        <f t="shared" ca="1" si="0"/>
        <v>-58770.833333333336</v>
      </c>
      <c r="F10" s="36" t="s">
        <v>25</v>
      </c>
    </row>
    <row r="11" spans="1:6" ht="15" x14ac:dyDescent="0.25">
      <c r="A11" s="37" t="s">
        <v>26</v>
      </c>
      <c r="B11" s="37" t="s">
        <v>59</v>
      </c>
      <c r="C11" s="33">
        <f ca="1">SUMIF('Cash Flows - Derivatives - Glo'!B:B,'Payments - Derivatives - Global'!B11,'Cash Flows - Derivatives - Glo'!N:N)</f>
        <v>-16701.388888888887</v>
      </c>
      <c r="D11" s="33">
        <f ca="1">SUMIF('Cash Flows - Derivatives - Glo'!B:B,'Payments - Derivatives - Global'!B11,'Cash Flows - Derivatives - Glo'!O:O)</f>
        <v>-41753.472222222219</v>
      </c>
      <c r="E11" s="33">
        <f t="shared" ca="1" si="0"/>
        <v>-58454.861111111109</v>
      </c>
      <c r="F11" s="36" t="s">
        <v>25</v>
      </c>
    </row>
    <row r="12" spans="1:6" ht="15" x14ac:dyDescent="0.25">
      <c r="A12" s="37" t="s">
        <v>26</v>
      </c>
      <c r="B12" s="37" t="s">
        <v>63</v>
      </c>
      <c r="C12" s="33">
        <f ca="1">SUMIF('Cash Flows - Derivatives - Glo'!B:B,'Payments - Derivatives - Global'!B12,'Cash Flows - Derivatives - Glo'!N:N)</f>
        <v>-53661.111111111102</v>
      </c>
      <c r="D12" s="33">
        <f ca="1">SUMIF('Cash Flows - Derivatives - Glo'!B:B,'Payments - Derivatives - Global'!B12,'Cash Flows - Derivatives - Glo'!O:O)</f>
        <v>-134152.77777777778</v>
      </c>
      <c r="E12" s="33">
        <f t="shared" ca="1" si="0"/>
        <v>-187813.88888888888</v>
      </c>
      <c r="F12" s="36" t="s">
        <v>25</v>
      </c>
    </row>
    <row r="13" spans="1:6" ht="15" x14ac:dyDescent="0.25">
      <c r="A13" s="37" t="s">
        <v>26</v>
      </c>
      <c r="B13" s="37" t="s">
        <v>66</v>
      </c>
      <c r="C13" s="33">
        <f ca="1">SUMIF('Cash Flows - Derivatives - Glo'!B:B,'Payments - Derivatives - Global'!B13,'Cash Flows - Derivatives - Glo'!N:N)</f>
        <v>-2822.2222222222222</v>
      </c>
      <c r="D13" s="33">
        <f ca="1">SUMIF('Cash Flows - Derivatives - Glo'!B:B,'Payments - Derivatives - Global'!B13,'Cash Flows - Derivatives - Glo'!O:O)</f>
        <v>-62088.888888888898</v>
      </c>
      <c r="E13" s="33">
        <f t="shared" ca="1" si="0"/>
        <v>-64911.111111111117</v>
      </c>
      <c r="F13" s="36" t="s">
        <v>25</v>
      </c>
    </row>
    <row r="14" spans="1:6" ht="15" x14ac:dyDescent="0.25">
      <c r="A14" s="37" t="s">
        <v>26</v>
      </c>
      <c r="B14" s="37" t="s">
        <v>69</v>
      </c>
      <c r="C14" s="33">
        <f ca="1">SUMIF('Cash Flows - Derivatives - Glo'!B:B,'Payments - Derivatives - Global'!B14,'Cash Flows - Derivatives - Glo'!N:N)</f>
        <v>-117526.66666666666</v>
      </c>
      <c r="D14" s="33">
        <f ca="1">SUMIF('Cash Flows - Derivatives - Glo'!B:B,'Payments - Derivatives - Global'!B14,'Cash Flows - Derivatives - Glo'!O:O)</f>
        <v>-57800</v>
      </c>
      <c r="E14" s="33">
        <f t="shared" ca="1" si="0"/>
        <v>-175326.66666666666</v>
      </c>
      <c r="F14" s="36" t="s">
        <v>25</v>
      </c>
    </row>
    <row r="15" spans="1:6" ht="15" x14ac:dyDescent="0.25">
      <c r="A15" s="37" t="s">
        <v>26</v>
      </c>
      <c r="B15" s="37" t="s">
        <v>73</v>
      </c>
      <c r="C15" s="33">
        <f ca="1">SUMIF('Cash Flows - Derivatives - Glo'!B:B,'Payments - Derivatives - Global'!B15,'Cash Flows - Derivatives - Glo'!N:N)</f>
        <v>-91750</v>
      </c>
      <c r="D15" s="33">
        <f ca="1">SUMIF('Cash Flows - Derivatives - Glo'!B:B,'Payments - Derivatives - Global'!B15,'Cash Flows - Derivatives - Glo'!O:O)</f>
        <v>-189616.66666666666</v>
      </c>
      <c r="E15" s="33">
        <f t="shared" ca="1" si="0"/>
        <v>-281366.66666666663</v>
      </c>
      <c r="F15" s="36" t="s">
        <v>25</v>
      </c>
    </row>
    <row r="16" spans="1:6" ht="15" x14ac:dyDescent="0.25">
      <c r="A16" s="37" t="s">
        <v>26</v>
      </c>
      <c r="B16" s="37" t="s">
        <v>76</v>
      </c>
      <c r="C16" s="33">
        <f ca="1">SUMIF('Cash Flows - Derivatives - Glo'!B:B,'Payments - Derivatives - Global'!B16,'Cash Flows - Derivatives - Glo'!N:N)</f>
        <v>-23400</v>
      </c>
      <c r="D16" s="33">
        <f ca="1">SUMIF('Cash Flows - Derivatives - Glo'!B:B,'Payments - Derivatives - Global'!B16,'Cash Flows - Derivatives - Glo'!O:O)</f>
        <v>-119340</v>
      </c>
      <c r="E16" s="33">
        <f t="shared" ca="1" si="0"/>
        <v>-142740</v>
      </c>
      <c r="F16" s="36" t="s">
        <v>25</v>
      </c>
    </row>
    <row r="17" spans="1:6" ht="15" x14ac:dyDescent="0.25">
      <c r="A17" s="37" t="s">
        <v>26</v>
      </c>
      <c r="B17" s="37" t="s">
        <v>80</v>
      </c>
      <c r="C17" s="33">
        <f ca="1">SUMIF('Cash Flows - Derivatives - Glo'!B:B,'Payments - Derivatives - Global'!B17,'Cash Flows - Derivatives - Glo'!N:N)</f>
        <v>-72625</v>
      </c>
      <c r="D17" s="33">
        <f ca="1">SUMIF('Cash Flows - Derivatives - Glo'!B:B,'Payments - Derivatives - Global'!B17,'Cash Flows - Derivatives - Glo'!O:O)</f>
        <v>-75852.777777777781</v>
      </c>
      <c r="E17" s="33">
        <f t="shared" ca="1" si="0"/>
        <v>-148477.77777777778</v>
      </c>
      <c r="F17" s="36" t="s">
        <v>25</v>
      </c>
    </row>
    <row r="18" spans="1:6" ht="15" x14ac:dyDescent="0.25">
      <c r="A18" s="37" t="s">
        <v>26</v>
      </c>
      <c r="B18" s="37" t="s">
        <v>84</v>
      </c>
      <c r="C18" s="33">
        <f ca="1">SUMIF('Cash Flows - Derivatives - Glo'!B:B,'Payments - Derivatives - Global'!B18,'Cash Flows - Derivatives - Glo'!N:N)</f>
        <v>-34750</v>
      </c>
      <c r="D18" s="33">
        <f ca="1">SUMIF('Cash Flows - Derivatives - Glo'!B:B,'Payments - Derivatives - Global'!B18,'Cash Flows - Derivatives - Glo'!O:O)</f>
        <v>-71816.666666666657</v>
      </c>
      <c r="E18" s="33">
        <f t="shared" ca="1" si="0"/>
        <v>-106566.66666666666</v>
      </c>
      <c r="F18" s="36" t="s">
        <v>25</v>
      </c>
    </row>
    <row r="19" spans="1:6" ht="15" x14ac:dyDescent="0.25">
      <c r="A19" s="37" t="s">
        <v>26</v>
      </c>
      <c r="B19" s="37" t="s">
        <v>89</v>
      </c>
      <c r="C19" s="33">
        <f ca="1">SUMIF('Cash Flows - Derivatives - Glo'!B:B,'Payments - Derivatives - Global'!B19,'Cash Flows - Derivatives - Glo'!N:N)</f>
        <v>-2279.3629204999997</v>
      </c>
      <c r="D19" s="33">
        <f ca="1">SUMIF('Cash Flows - Derivatives - Glo'!B:B,'Payments - Derivatives - Global'!B19,'Cash Flows - Derivatives - Glo'!O:O)</f>
        <v>-8637.5858040000003</v>
      </c>
      <c r="E19" s="33">
        <f t="shared" ca="1" si="0"/>
        <v>-10916.9487245</v>
      </c>
      <c r="F19" s="36" t="s">
        <v>25</v>
      </c>
    </row>
    <row r="20" spans="1:6" ht="15" x14ac:dyDescent="0.25">
      <c r="A20" s="37" t="s">
        <v>26</v>
      </c>
      <c r="B20" s="37" t="s">
        <v>93</v>
      </c>
      <c r="C20" s="33">
        <f ca="1">SUMIF('Cash Flows - Derivatives - Glo'!B:B,'Payments - Derivatives - Global'!B20,'Cash Flows - Derivatives - Glo'!N:N)</f>
        <v>-81831.944444444438</v>
      </c>
      <c r="D20" s="33">
        <f ca="1">SUMIF('Cash Flows - Derivatives - Glo'!B:B,'Payments - Derivatives - Global'!B20,'Cash Flows - Derivatives - Glo'!O:O)</f>
        <v>-310099.99999999994</v>
      </c>
      <c r="E20" s="33">
        <f t="shared" ca="1" si="0"/>
        <v>-391931.94444444438</v>
      </c>
      <c r="F20" s="36" t="s">
        <v>25</v>
      </c>
    </row>
    <row r="21" spans="1:6" ht="15" x14ac:dyDescent="0.25">
      <c r="A21" s="37" t="s">
        <v>26</v>
      </c>
      <c r="B21" s="37" t="s">
        <v>96</v>
      </c>
      <c r="C21" s="33">
        <f ca="1">SUMIF('Cash Flows - Derivatives - Glo'!B:B,'Payments - Derivatives - Global'!B21,'Cash Flows - Derivatives - Glo'!N:N)</f>
        <v>-25266.666666666664</v>
      </c>
      <c r="D21" s="33">
        <f ca="1">SUMIF('Cash Flows - Derivatives - Glo'!B:B,'Payments - Derivatives - Global'!B21,'Cash Flows - Derivatives - Glo'!O:O)</f>
        <v>-166338.88888888891</v>
      </c>
      <c r="E21" s="33">
        <f t="shared" ca="1" si="0"/>
        <v>-191605.55555555556</v>
      </c>
      <c r="F21" s="36" t="s">
        <v>25</v>
      </c>
    </row>
    <row r="22" spans="1:6" ht="15" x14ac:dyDescent="0.25">
      <c r="A22" s="37" t="s">
        <v>26</v>
      </c>
      <c r="B22" s="37" t="s">
        <v>99</v>
      </c>
      <c r="C22" s="33">
        <f ca="1">SUMIF('Cash Flows - Derivatives - Glo'!B:B,'Payments - Derivatives - Global'!B22,'Cash Flows - Derivatives - Glo'!N:N)</f>
        <v>-4462.8119633333336</v>
      </c>
      <c r="D22" s="33">
        <f ca="1">SUMIF('Cash Flows - Derivatives - Glo'!B:B,'Payments - Derivatives - Global'!B22,'Cash Flows - Derivatives - Glo'!O:O)</f>
        <v>-9223.1447242222221</v>
      </c>
      <c r="E22" s="33">
        <f t="shared" ca="1" si="0"/>
        <v>-13685.956687555556</v>
      </c>
      <c r="F22" s="36" t="s">
        <v>25</v>
      </c>
    </row>
    <row r="23" spans="1:6" ht="15" x14ac:dyDescent="0.25">
      <c r="A23" s="37" t="s">
        <v>26</v>
      </c>
      <c r="B23" s="37" t="s">
        <v>104</v>
      </c>
      <c r="C23" s="33">
        <f ca="1">SUMIF('Cash Flows - Derivatives - Glo'!B:B,'Payments - Derivatives - Global'!B23,'Cash Flows - Derivatives - Glo'!N:N)</f>
        <v>0</v>
      </c>
      <c r="D23" s="33">
        <f ca="1">SUMIF('Cash Flows - Derivatives - Glo'!B:B,'Payments - Derivatives - Global'!B23,'Cash Flows - Derivatives - Glo'!O:O)</f>
        <v>0</v>
      </c>
      <c r="E23" s="33">
        <f t="shared" ca="1" si="0"/>
        <v>0</v>
      </c>
      <c r="F23" s="36" t="s">
        <v>25</v>
      </c>
    </row>
    <row r="24" spans="1:6" ht="15" x14ac:dyDescent="0.25">
      <c r="A24" s="37" t="s">
        <v>26</v>
      </c>
      <c r="B24" s="37" t="s">
        <v>108</v>
      </c>
      <c r="C24" s="33">
        <f ca="1">SUMIF('Cash Flows - Derivatives - Glo'!B:B,'Payments - Derivatives - Global'!B24,'Cash Flows - Derivatives - Glo'!N:N)</f>
        <v>0</v>
      </c>
      <c r="D24" s="33">
        <f ca="1">SUMIF('Cash Flows - Derivatives - Glo'!B:B,'Payments - Derivatives - Global'!B24,'Cash Flows - Derivatives - Glo'!O:O)</f>
        <v>0</v>
      </c>
      <c r="E24" s="33">
        <f t="shared" ca="1" si="0"/>
        <v>0</v>
      </c>
      <c r="F24" s="36" t="s">
        <v>25</v>
      </c>
    </row>
    <row r="25" spans="1:6" ht="15" x14ac:dyDescent="0.25">
      <c r="A25" s="37" t="s">
        <v>26</v>
      </c>
      <c r="B25" s="37" t="s">
        <v>113</v>
      </c>
      <c r="C25" s="33">
        <f ca="1">SUMIF('Cash Flows - Derivatives - Glo'!B:B,'Payments - Derivatives - Global'!B25,'Cash Flows - Derivatives - Glo'!N:N)</f>
        <v>-12086.664182</v>
      </c>
      <c r="D25" s="33">
        <f ca="1">SUMIF('Cash Flows - Derivatives - Glo'!B:B,'Payments - Derivatives - Global'!B25,'Cash Flows - Derivatives - Glo'!O:O)</f>
        <v>-24979.105976133331</v>
      </c>
      <c r="E25" s="33">
        <f t="shared" ca="1" si="0"/>
        <v>-37065.770158133331</v>
      </c>
      <c r="F25" s="36" t="s">
        <v>25</v>
      </c>
    </row>
    <row r="26" spans="1:6" ht="15" x14ac:dyDescent="0.25">
      <c r="A26" s="37" t="s">
        <v>26</v>
      </c>
      <c r="B26" s="37" t="s">
        <v>118</v>
      </c>
      <c r="C26" s="33">
        <f ca="1">SUMIF('Cash Flows - Derivatives - Glo'!B:B,'Payments - Derivatives - Global'!B26,'Cash Flows - Derivatives - Glo'!N:N)</f>
        <v>-24765.812499999993</v>
      </c>
      <c r="D26" s="33">
        <f ca="1">SUMIF('Cash Flows - Derivatives - Glo'!B:B,'Payments - Derivatives - Global'!B26,'Cash Flows - Derivatives - Glo'!O:O)</f>
        <v>-51182.679166666654</v>
      </c>
      <c r="E26" s="33">
        <f t="shared" ca="1" si="0"/>
        <v>-75948.49166666664</v>
      </c>
      <c r="F26" s="36" t="s">
        <v>25</v>
      </c>
    </row>
    <row r="27" spans="1:6" ht="15" x14ac:dyDescent="0.25">
      <c r="A27" s="37" t="s">
        <v>26</v>
      </c>
      <c r="B27" s="37" t="s">
        <v>121</v>
      </c>
      <c r="C27" s="33">
        <f ca="1">SUMIF('Cash Flows - Derivatives - Glo'!B:B,'Payments - Derivatives - Global'!B27,'Cash Flows - Derivatives - Glo'!N:N)</f>
        <v>-125325</v>
      </c>
      <c r="D27" s="33">
        <f ca="1">SUMIF('Cash Flows - Derivatives - Glo'!B:B,'Payments - Derivatives - Global'!B27,'Cash Flows - Derivatives - Glo'!O:O)</f>
        <v>-85870.833333333328</v>
      </c>
      <c r="E27" s="33">
        <f t="shared" ca="1" si="0"/>
        <v>-211195.83333333331</v>
      </c>
      <c r="F27" s="36" t="s">
        <v>25</v>
      </c>
    </row>
    <row r="28" spans="1:6" ht="15" x14ac:dyDescent="0.25">
      <c r="A28" s="37" t="s">
        <v>26</v>
      </c>
      <c r="B28" s="37" t="s">
        <v>125</v>
      </c>
      <c r="C28" s="33">
        <f ca="1">SUMIF('Cash Flows - Derivatives - Glo'!B:B,'Payments - Derivatives - Global'!B28,'Cash Flows - Derivatives - Glo'!N:N)</f>
        <v>-29486.111111111113</v>
      </c>
      <c r="D28" s="33">
        <f ca="1">SUMIF('Cash Flows - Derivatives - Glo'!B:B,'Payments - Derivatives - Global'!B28,'Cash Flows - Derivatives - Glo'!O:O)</f>
        <v>-96500</v>
      </c>
      <c r="E28" s="33">
        <f t="shared" ca="1" si="0"/>
        <v>-125986.11111111111</v>
      </c>
      <c r="F28" s="36" t="s">
        <v>25</v>
      </c>
    </row>
    <row r="29" spans="1:6" ht="15" x14ac:dyDescent="0.25">
      <c r="A29" s="37" t="s">
        <v>26</v>
      </c>
      <c r="B29" s="37" t="s">
        <v>128</v>
      </c>
      <c r="C29" s="33">
        <f ca="1">SUMIF('Cash Flows - Derivatives - Glo'!B:B,'Payments - Derivatives - Global'!B29,'Cash Flows - Derivatives - Glo'!N:N)</f>
        <v>-64059.027777777774</v>
      </c>
      <c r="D29" s="33">
        <f ca="1">SUMIF('Cash Flows - Derivatives - Glo'!B:B,'Payments - Derivatives - Global'!B29,'Cash Flows - Derivatives - Glo'!O:O)</f>
        <v>-242750</v>
      </c>
      <c r="E29" s="33">
        <f t="shared" ca="1" si="0"/>
        <v>-306809.02777777775</v>
      </c>
      <c r="F29" s="36" t="s">
        <v>25</v>
      </c>
    </row>
    <row r="30" spans="1:6" ht="15" x14ac:dyDescent="0.25">
      <c r="A30" s="37" t="s">
        <v>26</v>
      </c>
      <c r="B30" s="37" t="s">
        <v>131</v>
      </c>
      <c r="C30" s="33">
        <f ca="1">SUMIF('Cash Flows - Derivatives - Glo'!B:B,'Payments - Derivatives - Global'!B30,'Cash Flows - Derivatives - Glo'!N:N)</f>
        <v>-33120</v>
      </c>
      <c r="D30" s="33">
        <f ca="1">SUMIF('Cash Flows - Derivatives - Glo'!B:B,'Payments - Derivatives - Global'!B30,'Cash Flows - Derivatives - Glo'!O:O)</f>
        <v>-218040</v>
      </c>
      <c r="E30" s="33">
        <f t="shared" ca="1" si="0"/>
        <v>-251160</v>
      </c>
      <c r="F30" s="36" t="s">
        <v>25</v>
      </c>
    </row>
    <row r="31" spans="1:6" ht="15" x14ac:dyDescent="0.25">
      <c r="A31" s="37" t="s">
        <v>26</v>
      </c>
      <c r="B31" s="37" t="s">
        <v>134</v>
      </c>
      <c r="C31" s="33">
        <f ca="1">SUMIF('Cash Flows - Derivatives - Glo'!B:B,'Payments - Derivatives - Global'!B31,'Cash Flows - Derivatives - Glo'!N:N)</f>
        <v>-86250</v>
      </c>
      <c r="D31" s="33">
        <f ca="1">SUMIF('Cash Flows - Derivatives - Glo'!B:B,'Payments - Derivatives - Global'!B31,'Cash Flows - Derivatives - Glo'!O:O)</f>
        <v>-178250</v>
      </c>
      <c r="E31" s="33">
        <f t="shared" ca="1" si="0"/>
        <v>-264500</v>
      </c>
      <c r="F31" s="36" t="s">
        <v>25</v>
      </c>
    </row>
    <row r="32" spans="1:6" ht="15" x14ac:dyDescent="0.25">
      <c r="A32" s="37" t="s">
        <v>26</v>
      </c>
      <c r="B32" s="37" t="s">
        <v>137</v>
      </c>
      <c r="C32" s="33">
        <f ca="1">SUMIF('Cash Flows - Derivatives - Glo'!B:B,'Payments - Derivatives - Global'!B32,'Cash Flows - Derivatives - Glo'!N:N)</f>
        <v>-34625</v>
      </c>
      <c r="D32" s="33">
        <f ca="1">SUMIF('Cash Flows - Derivatives - Glo'!B:B,'Payments - Derivatives - Global'!B32,'Cash Flows - Derivatives - Glo'!O:O)</f>
        <v>-71558.333333333328</v>
      </c>
      <c r="E32" s="33">
        <f t="shared" ca="1" si="0"/>
        <v>-106183.33333333333</v>
      </c>
      <c r="F32" s="36" t="s">
        <v>25</v>
      </c>
    </row>
    <row r="33" spans="1:6" ht="15" x14ac:dyDescent="0.25">
      <c r="A33" s="37" t="s">
        <v>26</v>
      </c>
      <c r="B33" s="37" t="s">
        <v>141</v>
      </c>
      <c r="C33" s="33">
        <f ca="1">SUMIF('Cash Flows - Derivatives - Glo'!B:B,'Payments - Derivatives - Global'!B33,'Cash Flows - Derivatives - Glo'!N:N)</f>
        <v>-2441.335</v>
      </c>
      <c r="D33" s="33">
        <f ca="1">SUMIF('Cash Flows - Derivatives - Glo'!B:B,'Payments - Derivatives - Global'!B33,'Cash Flows - Derivatives - Glo'!O:O)</f>
        <v>-3317.7116666666666</v>
      </c>
      <c r="E33" s="33">
        <f t="shared" ca="1" si="0"/>
        <v>-5759.0466666666671</v>
      </c>
      <c r="F33" s="36" t="s">
        <v>25</v>
      </c>
    </row>
    <row r="34" spans="1:6" ht="15" x14ac:dyDescent="0.25">
      <c r="A34" s="37" t="s">
        <v>26</v>
      </c>
      <c r="B34" s="37" t="s">
        <v>145</v>
      </c>
      <c r="C34" s="33">
        <f ca="1">SUMIF('Cash Flows - Derivatives - Glo'!B:B,'Payments - Derivatives - Global'!B34,'Cash Flows - Derivatives - Glo'!N:N)</f>
        <v>0</v>
      </c>
      <c r="D34" s="33">
        <f ca="1">SUMIF('Cash Flows - Derivatives - Glo'!B:B,'Payments - Derivatives - Global'!B34,'Cash Flows - Derivatives - Glo'!O:O)</f>
        <v>0</v>
      </c>
      <c r="E34" s="33">
        <f t="shared" ca="1" si="0"/>
        <v>0</v>
      </c>
      <c r="F34" s="36" t="s">
        <v>25</v>
      </c>
    </row>
    <row r="35" spans="1:6" ht="15" x14ac:dyDescent="0.25">
      <c r="A35" s="37" t="s">
        <v>26</v>
      </c>
      <c r="B35" s="37" t="s">
        <v>149</v>
      </c>
      <c r="C35" s="33">
        <f ca="1">SUMIF('Cash Flows - Derivatives - Glo'!B:B,'Payments - Derivatives - Global'!B35,'Cash Flows - Derivatives - Glo'!N:N)</f>
        <v>-620.83333333333348</v>
      </c>
      <c r="D35" s="33">
        <f ca="1">SUMIF('Cash Flows - Derivatives - Glo'!B:B,'Payments - Derivatives - Global'!B35,'Cash Flows - Derivatives - Glo'!O:O)</f>
        <v>-57737.500000000007</v>
      </c>
      <c r="E35" s="33">
        <f t="shared" ca="1" si="0"/>
        <v>-58358.333333333343</v>
      </c>
      <c r="F35" s="36" t="s">
        <v>25</v>
      </c>
    </row>
    <row r="36" spans="1:6" ht="15" x14ac:dyDescent="0.25">
      <c r="A36" s="37" t="s">
        <v>26</v>
      </c>
      <c r="B36" s="37" t="s">
        <v>153</v>
      </c>
      <c r="C36" s="33">
        <f ca="1">SUMIF('Cash Flows - Derivatives - Glo'!B:B,'Payments - Derivatives - Global'!B36,'Cash Flows - Derivatives - Glo'!N:N)</f>
        <v>-163442.22222222222</v>
      </c>
      <c r="D36" s="33">
        <f ca="1">SUMIF('Cash Flows - Derivatives - Glo'!B:B,'Payments - Derivatives - Global'!B36,'Cash Flows - Derivatives - Glo'!O:O)</f>
        <v>-34408.888888888891</v>
      </c>
      <c r="E36" s="33">
        <f t="shared" ca="1" si="0"/>
        <v>-197851.11111111112</v>
      </c>
      <c r="F36" s="36" t="s">
        <v>25</v>
      </c>
    </row>
    <row r="37" spans="1:6" ht="15" x14ac:dyDescent="0.25">
      <c r="A37" s="37" t="s">
        <v>26</v>
      </c>
      <c r="B37" s="37" t="s">
        <v>156</v>
      </c>
      <c r="C37" s="33">
        <f ca="1">SUMIF('Cash Flows - Derivatives - Glo'!B:B,'Payments - Derivatives - Global'!B37,'Cash Flows - Derivatives - Glo'!N:N)</f>
        <v>4564.7488584475359</v>
      </c>
      <c r="D37" s="33">
        <f ca="1">SUMIF('Cash Flows - Derivatives - Glo'!B:B,'Payments - Derivatives - Global'!B37,'Cash Flows - Derivatives - Glo'!O:O)</f>
        <v>128.58447488584352</v>
      </c>
      <c r="E37" s="33">
        <f t="shared" ca="1" si="0"/>
        <v>4693.3333333333794</v>
      </c>
      <c r="F37" s="36" t="s">
        <v>25</v>
      </c>
    </row>
    <row r="38" spans="1:6" ht="15" x14ac:dyDescent="0.25">
      <c r="A38" s="45"/>
      <c r="B38" s="45" t="s">
        <v>165</v>
      </c>
      <c r="C38" s="46">
        <f ca="1">SUM(C2:C37)</f>
        <v>-1431705.8225145745</v>
      </c>
      <c r="D38" s="46">
        <f ca="1">SUM(D2:D37)</f>
        <v>-2886268.9434132809</v>
      </c>
      <c r="E38" s="46">
        <f ca="1">SUM(E2:E37)</f>
        <v>-4317974.7659278568</v>
      </c>
      <c r="F38" s="47"/>
    </row>
    <row r="39" spans="1:6" ht="15" x14ac:dyDescent="0.25">
      <c r="A39" s="42"/>
      <c r="B39" s="42"/>
      <c r="C39" s="43"/>
      <c r="D39" s="43"/>
      <c r="E39" s="43"/>
      <c r="F39" s="44"/>
    </row>
    <row r="40" spans="1:6" x14ac:dyDescent="0.2">
      <c r="D40" s="5"/>
      <c r="E40" s="5"/>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1DD4B-32A5-4D1A-A1C7-708E9BF2E3E7}">
  <dimension ref="A1:O75"/>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65.140625" style="35" bestFit="1" customWidth="1"/>
    <col min="5" max="5" width="21.7109375" style="35" bestFit="1" customWidth="1"/>
    <col min="6" max="6" width="12" style="35" bestFit="1" customWidth="1"/>
    <col min="7" max="7" width="11.140625" style="35" bestFit="1" customWidth="1"/>
    <col min="8" max="8" width="14.5703125" style="35" bestFit="1" customWidth="1"/>
    <col min="9" max="9" width="9.140625" style="35"/>
    <col min="10" max="10" width="15" style="35" bestFit="1" customWidth="1"/>
    <col min="11" max="11" width="9" style="35" bestFit="1" customWidth="1"/>
    <col min="12" max="12" width="11.28515625" style="35" bestFit="1" customWidth="1"/>
    <col min="13" max="13" width="8.85546875" style="35" bestFit="1" customWidth="1"/>
    <col min="14" max="14" width="24.85546875" style="35" bestFit="1" customWidth="1"/>
    <col min="15" max="15" width="19.5703125" style="35" bestFit="1" customWidth="1"/>
    <col min="16" max="16384" width="9.140625" style="35"/>
  </cols>
  <sheetData>
    <row r="1" spans="1:15" x14ac:dyDescent="0.25">
      <c r="A1" s="35" t="s">
        <v>163</v>
      </c>
    </row>
    <row r="2" spans="1:15" x14ac:dyDescent="0.25">
      <c r="A2" s="35" t="s">
        <v>161</v>
      </c>
    </row>
    <row r="3" spans="1:15" x14ac:dyDescent="0.25">
      <c r="A3" s="35" t="s">
        <v>162</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164</v>
      </c>
    </row>
    <row r="7" spans="1:15" x14ac:dyDescent="0.25">
      <c r="A7" s="37" t="s">
        <v>19</v>
      </c>
      <c r="B7" s="37" t="s">
        <v>20</v>
      </c>
      <c r="C7" s="37" t="s">
        <v>21</v>
      </c>
      <c r="D7" s="37" t="s">
        <v>22</v>
      </c>
      <c r="E7" s="37" t="s">
        <v>23</v>
      </c>
      <c r="F7" s="38">
        <v>44743</v>
      </c>
      <c r="G7" s="38">
        <v>44837</v>
      </c>
      <c r="H7" s="40">
        <v>7009996.96</v>
      </c>
      <c r="I7" s="37" t="s">
        <v>24</v>
      </c>
      <c r="J7" s="37">
        <v>94</v>
      </c>
      <c r="K7" s="37">
        <v>2.3699999999999999E-2</v>
      </c>
      <c r="L7" s="39">
        <v>-43380.197854133337</v>
      </c>
      <c r="M7" s="39" t="s">
        <v>25</v>
      </c>
      <c r="N7" s="39">
        <v>-13383.252529466668</v>
      </c>
      <c r="O7" s="39">
        <v>-29996.945324666671</v>
      </c>
    </row>
    <row r="8" spans="1:15" x14ac:dyDescent="0.25">
      <c r="A8" s="37" t="s">
        <v>26</v>
      </c>
      <c r="B8" s="37" t="s">
        <v>27</v>
      </c>
      <c r="C8" s="37" t="s">
        <v>28</v>
      </c>
      <c r="D8" s="37" t="s">
        <v>29</v>
      </c>
      <c r="E8" s="37" t="s">
        <v>30</v>
      </c>
      <c r="F8" s="38">
        <v>44742</v>
      </c>
      <c r="G8" s="38">
        <v>44834</v>
      </c>
      <c r="H8" s="40">
        <v>1750679.35</v>
      </c>
      <c r="I8" s="37" t="s">
        <v>24</v>
      </c>
      <c r="J8" s="37">
        <v>92</v>
      </c>
      <c r="K8" s="37">
        <v>4.2500000000000003E-3</v>
      </c>
      <c r="L8" s="39">
        <v>-1901.432294027778</v>
      </c>
      <c r="M8" s="39" t="s">
        <v>25</v>
      </c>
      <c r="N8" s="39">
        <v>-620.03226979166675</v>
      </c>
      <c r="O8" s="39">
        <v>-1281.4000242361112</v>
      </c>
    </row>
    <row r="9" spans="1:15" x14ac:dyDescent="0.25">
      <c r="A9" s="37" t="s">
        <v>26</v>
      </c>
      <c r="B9" s="37" t="s">
        <v>27</v>
      </c>
      <c r="C9" s="37" t="s">
        <v>31</v>
      </c>
      <c r="D9" s="37" t="s">
        <v>29</v>
      </c>
      <c r="E9" s="37" t="s">
        <v>30</v>
      </c>
      <c r="F9" s="38">
        <v>44742</v>
      </c>
      <c r="G9" s="38">
        <v>44834</v>
      </c>
      <c r="H9" s="40">
        <v>1750679.35</v>
      </c>
      <c r="I9" s="37" t="s">
        <v>24</v>
      </c>
      <c r="J9" s="37">
        <v>92</v>
      </c>
      <c r="K9" s="37">
        <v>-2.1099999999999999E-3</v>
      </c>
      <c r="L9" s="39">
        <v>-944.00520950555551</v>
      </c>
      <c r="M9" s="39" t="s">
        <v>25</v>
      </c>
      <c r="N9" s="39">
        <v>-307.82778570833335</v>
      </c>
      <c r="O9" s="39">
        <v>-636.17742379722222</v>
      </c>
    </row>
    <row r="10" spans="1:15" x14ac:dyDescent="0.25">
      <c r="A10" s="37" t="s">
        <v>26</v>
      </c>
      <c r="B10" s="37" t="s">
        <v>32</v>
      </c>
      <c r="C10" s="37" t="s">
        <v>33</v>
      </c>
      <c r="D10" s="37"/>
      <c r="E10" s="37" t="s">
        <v>23</v>
      </c>
      <c r="F10" s="38">
        <v>44701</v>
      </c>
      <c r="G10" s="38">
        <v>44795</v>
      </c>
      <c r="H10" s="40">
        <v>60000000</v>
      </c>
      <c r="I10" s="37" t="s">
        <v>24</v>
      </c>
      <c r="J10" s="37">
        <v>94</v>
      </c>
      <c r="K10" s="37">
        <v>8.0499999999999999E-3</v>
      </c>
      <c r="L10" s="39">
        <v>-126116.66666666667</v>
      </c>
      <c r="M10" s="39" t="s">
        <v>25</v>
      </c>
      <c r="N10" s="39">
        <v>-95258.333333333343</v>
      </c>
      <c r="O10" s="39">
        <v>-30858.333333333332</v>
      </c>
    </row>
    <row r="11" spans="1:15" x14ac:dyDescent="0.25">
      <c r="A11" s="37" t="s">
        <v>26</v>
      </c>
      <c r="B11" s="37" t="s">
        <v>32</v>
      </c>
      <c r="C11" s="37" t="s">
        <v>34</v>
      </c>
      <c r="D11" s="37"/>
      <c r="E11" s="37" t="s">
        <v>23</v>
      </c>
      <c r="F11" s="38">
        <v>44701</v>
      </c>
      <c r="G11" s="38">
        <v>44795</v>
      </c>
      <c r="H11" s="40">
        <v>60000000</v>
      </c>
      <c r="I11" s="37" t="s">
        <v>24</v>
      </c>
      <c r="J11" s="37">
        <v>94</v>
      </c>
      <c r="K11" s="37">
        <v>-3.6800000000000001E-3</v>
      </c>
      <c r="L11" s="39">
        <v>-57653.333333333336</v>
      </c>
      <c r="M11" s="39" t="s">
        <v>25</v>
      </c>
      <c r="N11" s="39">
        <v>-43546.666666666672</v>
      </c>
      <c r="O11" s="39">
        <v>-14106.666666666666</v>
      </c>
    </row>
    <row r="12" spans="1:15" x14ac:dyDescent="0.25">
      <c r="A12" s="37" t="s">
        <v>26</v>
      </c>
      <c r="B12" s="37" t="s">
        <v>35</v>
      </c>
      <c r="C12" s="37" t="s">
        <v>36</v>
      </c>
      <c r="D12" s="37"/>
      <c r="E12" s="37" t="s">
        <v>23</v>
      </c>
      <c r="F12" s="38">
        <v>44760</v>
      </c>
      <c r="G12" s="38">
        <v>44852</v>
      </c>
      <c r="H12" s="40">
        <v>65000000</v>
      </c>
      <c r="I12" s="37" t="s">
        <v>24</v>
      </c>
      <c r="J12" s="37">
        <v>92</v>
      </c>
      <c r="K12" s="37">
        <v>8.3499999999999998E-3</v>
      </c>
      <c r="L12" s="39">
        <v>-138702.77777777778</v>
      </c>
      <c r="M12" s="39" t="s">
        <v>25</v>
      </c>
      <c r="N12" s="39">
        <v>-18091.666666666668</v>
      </c>
      <c r="O12" s="39">
        <v>-120611.11111111111</v>
      </c>
    </row>
    <row r="13" spans="1:15" x14ac:dyDescent="0.25">
      <c r="A13" s="37" t="s">
        <v>26</v>
      </c>
      <c r="B13" s="37" t="s">
        <v>35</v>
      </c>
      <c r="C13" s="37" t="s">
        <v>37</v>
      </c>
      <c r="D13" s="37"/>
      <c r="E13" s="37" t="s">
        <v>23</v>
      </c>
      <c r="F13" s="38">
        <v>44760</v>
      </c>
      <c r="G13" s="38">
        <v>44852</v>
      </c>
      <c r="H13" s="40">
        <v>65000000</v>
      </c>
      <c r="I13" s="37" t="s">
        <v>24</v>
      </c>
      <c r="J13" s="37">
        <v>92</v>
      </c>
      <c r="K13" s="37">
        <v>2.0000000000000002E-5</v>
      </c>
      <c r="L13" s="39">
        <v>332.22222222222217</v>
      </c>
      <c r="M13" s="39" t="s">
        <v>25</v>
      </c>
      <c r="N13" s="39">
        <v>43.333333333333329</v>
      </c>
      <c r="O13" s="39">
        <v>288.88888888888886</v>
      </c>
    </row>
    <row r="14" spans="1:15" x14ac:dyDescent="0.25">
      <c r="A14" s="37" t="s">
        <v>26</v>
      </c>
      <c r="B14" s="37" t="s">
        <v>38</v>
      </c>
      <c r="C14" s="37" t="s">
        <v>39</v>
      </c>
      <c r="D14" s="37"/>
      <c r="E14" s="37" t="s">
        <v>23</v>
      </c>
      <c r="F14" s="38">
        <v>44742</v>
      </c>
      <c r="G14" s="38">
        <v>44834</v>
      </c>
      <c r="H14" s="40">
        <v>100000000</v>
      </c>
      <c r="I14" s="37" t="s">
        <v>24</v>
      </c>
      <c r="J14" s="37">
        <v>92</v>
      </c>
      <c r="K14" s="37">
        <v>6.5750000000000001E-3</v>
      </c>
      <c r="L14" s="39">
        <v>-168027.77777777775</v>
      </c>
      <c r="M14" s="39" t="s">
        <v>25</v>
      </c>
      <c r="N14" s="39">
        <v>-54791.666666666657</v>
      </c>
      <c r="O14" s="39">
        <v>-113236.11111111109</v>
      </c>
    </row>
    <row r="15" spans="1:15" x14ac:dyDescent="0.25">
      <c r="A15" s="37" t="s">
        <v>26</v>
      </c>
      <c r="B15" s="37" t="s">
        <v>38</v>
      </c>
      <c r="C15" s="37" t="s">
        <v>40</v>
      </c>
      <c r="D15" s="37"/>
      <c r="E15" s="37" t="s">
        <v>23</v>
      </c>
      <c r="F15" s="38">
        <v>44742</v>
      </c>
      <c r="G15" s="38">
        <v>44834</v>
      </c>
      <c r="H15" s="40">
        <v>100000000</v>
      </c>
      <c r="I15" s="37" t="s">
        <v>24</v>
      </c>
      <c r="J15" s="37">
        <v>92</v>
      </c>
      <c r="K15" s="37">
        <v>-2.1099999999999999E-3</v>
      </c>
      <c r="L15" s="39">
        <v>-53922.222222222219</v>
      </c>
      <c r="M15" s="39" t="s">
        <v>25</v>
      </c>
      <c r="N15" s="39">
        <v>-17583.333333333332</v>
      </c>
      <c r="O15" s="39">
        <v>-36338.888888888883</v>
      </c>
    </row>
    <row r="16" spans="1:15" x14ac:dyDescent="0.25">
      <c r="A16" s="37" t="s">
        <v>26</v>
      </c>
      <c r="B16" s="37" t="s">
        <v>41</v>
      </c>
      <c r="C16" s="37" t="s">
        <v>42</v>
      </c>
      <c r="D16" s="37" t="s">
        <v>43</v>
      </c>
      <c r="E16" s="37" t="s">
        <v>23</v>
      </c>
      <c r="F16" s="38">
        <v>44742</v>
      </c>
      <c r="G16" s="38">
        <v>44925</v>
      </c>
      <c r="H16" s="40">
        <v>50000000</v>
      </c>
      <c r="I16" s="37" t="s">
        <v>24</v>
      </c>
      <c r="J16" s="37">
        <v>183</v>
      </c>
      <c r="K16" s="37">
        <v>5.4000000000000003E-3</v>
      </c>
      <c r="L16" s="39">
        <v>-137250</v>
      </c>
      <c r="M16" s="39" t="s">
        <v>25</v>
      </c>
      <c r="N16" s="39">
        <v>-22500</v>
      </c>
      <c r="O16" s="39">
        <v>-114750</v>
      </c>
    </row>
    <row r="17" spans="1:15" x14ac:dyDescent="0.25">
      <c r="A17" s="37" t="s">
        <v>26</v>
      </c>
      <c r="B17" s="37" t="s">
        <v>41</v>
      </c>
      <c r="C17" s="37" t="s">
        <v>44</v>
      </c>
      <c r="D17" s="37" t="s">
        <v>43</v>
      </c>
      <c r="E17" s="37" t="s">
        <v>23</v>
      </c>
      <c r="F17" s="38">
        <v>44742</v>
      </c>
      <c r="G17" s="38">
        <v>44925</v>
      </c>
      <c r="H17" s="40">
        <v>50000000</v>
      </c>
      <c r="I17" s="37" t="s">
        <v>24</v>
      </c>
      <c r="J17" s="37">
        <v>183</v>
      </c>
      <c r="K17" s="37">
        <v>2.2500000000000003E-3</v>
      </c>
      <c r="L17" s="39">
        <v>57187.500000000007</v>
      </c>
      <c r="M17" s="39" t="s">
        <v>25</v>
      </c>
      <c r="N17" s="39">
        <v>9375</v>
      </c>
      <c r="O17" s="39">
        <v>47812.500000000007</v>
      </c>
    </row>
    <row r="18" spans="1:15" x14ac:dyDescent="0.25">
      <c r="A18" s="37" t="s">
        <v>26</v>
      </c>
      <c r="B18" s="37" t="s">
        <v>45</v>
      </c>
      <c r="C18" s="37" t="s">
        <v>46</v>
      </c>
      <c r="D18" s="37"/>
      <c r="E18" s="37" t="s">
        <v>23</v>
      </c>
      <c r="F18" s="38">
        <v>44732</v>
      </c>
      <c r="G18" s="38">
        <v>44823</v>
      </c>
      <c r="H18" s="40">
        <v>50000000</v>
      </c>
      <c r="I18" s="37" t="s">
        <v>24</v>
      </c>
      <c r="J18" s="37">
        <v>91</v>
      </c>
      <c r="K18" s="37">
        <v>2.5999999999999999E-3</v>
      </c>
      <c r="L18" s="39">
        <v>-32861.111111111109</v>
      </c>
      <c r="M18" s="39" t="s">
        <v>25</v>
      </c>
      <c r="N18" s="39">
        <v>-14444.444444444443</v>
      </c>
      <c r="O18" s="39">
        <v>-18416.666666666664</v>
      </c>
    </row>
    <row r="19" spans="1:15" x14ac:dyDescent="0.25">
      <c r="A19" s="37" t="s">
        <v>26</v>
      </c>
      <c r="B19" s="37" t="s">
        <v>45</v>
      </c>
      <c r="C19" s="37" t="s">
        <v>47</v>
      </c>
      <c r="D19" s="37"/>
      <c r="E19" s="37" t="s">
        <v>23</v>
      </c>
      <c r="F19" s="38">
        <v>44732</v>
      </c>
      <c r="G19" s="38">
        <v>44823</v>
      </c>
      <c r="H19" s="40">
        <v>50000000</v>
      </c>
      <c r="I19" s="37" t="s">
        <v>24</v>
      </c>
      <c r="J19" s="37">
        <v>91</v>
      </c>
      <c r="K19" s="37">
        <v>-1.72E-3</v>
      </c>
      <c r="L19" s="39">
        <v>-21738.888888888887</v>
      </c>
      <c r="M19" s="39" t="s">
        <v>25</v>
      </c>
      <c r="N19" s="39">
        <v>-9555.5555555555547</v>
      </c>
      <c r="O19" s="39">
        <v>-12183.333333333332</v>
      </c>
    </row>
    <row r="20" spans="1:15" x14ac:dyDescent="0.25">
      <c r="A20" s="37" t="s">
        <v>26</v>
      </c>
      <c r="B20" s="37" t="s">
        <v>48</v>
      </c>
      <c r="C20" s="37" t="s">
        <v>49</v>
      </c>
      <c r="D20" s="37" t="s">
        <v>50</v>
      </c>
      <c r="E20" s="37" t="s">
        <v>23</v>
      </c>
      <c r="F20" s="38">
        <v>44746</v>
      </c>
      <c r="G20" s="38">
        <v>44837</v>
      </c>
      <c r="H20" s="40">
        <v>70000000</v>
      </c>
      <c r="I20" s="37" t="s">
        <v>51</v>
      </c>
      <c r="J20" s="37">
        <v>91</v>
      </c>
      <c r="K20" s="37">
        <v>0</v>
      </c>
      <c r="L20" s="39">
        <v>0</v>
      </c>
      <c r="M20" s="39" t="s">
        <v>25</v>
      </c>
      <c r="N20" s="39">
        <v>0</v>
      </c>
      <c r="O20" s="39">
        <v>0</v>
      </c>
    </row>
    <row r="21" spans="1:15" x14ac:dyDescent="0.25">
      <c r="A21" s="37" t="s">
        <v>26</v>
      </c>
      <c r="B21" s="37" t="s">
        <v>48</v>
      </c>
      <c r="C21" s="37" t="s">
        <v>52</v>
      </c>
      <c r="D21" s="37" t="s">
        <v>50</v>
      </c>
      <c r="E21" s="37" t="s">
        <v>23</v>
      </c>
      <c r="F21" s="38">
        <v>44746</v>
      </c>
      <c r="G21" s="38">
        <v>44837</v>
      </c>
      <c r="H21" s="40">
        <v>70000000</v>
      </c>
      <c r="I21" s="37" t="s">
        <v>53</v>
      </c>
      <c r="J21" s="37">
        <v>91</v>
      </c>
      <c r="K21" s="37">
        <v>7.025E-3</v>
      </c>
      <c r="L21" s="39">
        <v>-124303.47222222222</v>
      </c>
      <c r="M21" s="39" t="s">
        <v>25</v>
      </c>
      <c r="N21" s="39">
        <v>-35515.277777777774</v>
      </c>
      <c r="O21" s="39">
        <v>-88788.194444444438</v>
      </c>
    </row>
    <row r="22" spans="1:15" x14ac:dyDescent="0.25">
      <c r="A22" s="37" t="s">
        <v>26</v>
      </c>
      <c r="B22" s="37" t="s">
        <v>54</v>
      </c>
      <c r="C22" s="37" t="s">
        <v>55</v>
      </c>
      <c r="D22" s="37" t="s">
        <v>56</v>
      </c>
      <c r="E22" s="37" t="s">
        <v>57</v>
      </c>
      <c r="F22" s="38">
        <v>44746</v>
      </c>
      <c r="G22" s="38">
        <v>44837</v>
      </c>
      <c r="H22" s="40">
        <v>50000000</v>
      </c>
      <c r="I22" s="37" t="s">
        <v>24</v>
      </c>
      <c r="J22" s="37">
        <v>91</v>
      </c>
      <c r="K22" s="37">
        <v>2.7000000000000001E-3</v>
      </c>
      <c r="L22" s="39">
        <v>-34125</v>
      </c>
      <c r="M22" s="39" t="s">
        <v>25</v>
      </c>
      <c r="N22" s="39">
        <v>-9750</v>
      </c>
      <c r="O22" s="39">
        <v>-24375</v>
      </c>
    </row>
    <row r="23" spans="1:15" x14ac:dyDescent="0.25">
      <c r="A23" s="37" t="s">
        <v>26</v>
      </c>
      <c r="B23" s="37" t="s">
        <v>54</v>
      </c>
      <c r="C23" s="37" t="s">
        <v>58</v>
      </c>
      <c r="D23" s="37" t="s">
        <v>56</v>
      </c>
      <c r="E23" s="37" t="s">
        <v>57</v>
      </c>
      <c r="F23" s="38">
        <v>44746</v>
      </c>
      <c r="G23" s="38">
        <v>44837</v>
      </c>
      <c r="H23" s="40">
        <v>50000000</v>
      </c>
      <c r="I23" s="37" t="s">
        <v>24</v>
      </c>
      <c r="J23" s="37">
        <v>91</v>
      </c>
      <c r="K23" s="37">
        <v>-1.9500000000000001E-3</v>
      </c>
      <c r="L23" s="39">
        <v>-24645.833333333332</v>
      </c>
      <c r="M23" s="39" t="s">
        <v>25</v>
      </c>
      <c r="N23" s="39">
        <v>-7041.6666666666661</v>
      </c>
      <c r="O23" s="39">
        <v>-17604.166666666668</v>
      </c>
    </row>
    <row r="24" spans="1:15" x14ac:dyDescent="0.25">
      <c r="A24" s="37" t="s">
        <v>26</v>
      </c>
      <c r="B24" s="37" t="s">
        <v>59</v>
      </c>
      <c r="C24" s="37" t="s">
        <v>60</v>
      </c>
      <c r="D24" s="37" t="s">
        <v>61</v>
      </c>
      <c r="E24" s="37" t="s">
        <v>57</v>
      </c>
      <c r="F24" s="38">
        <v>44746</v>
      </c>
      <c r="G24" s="38">
        <v>44837</v>
      </c>
      <c r="H24" s="40">
        <v>50000000</v>
      </c>
      <c r="I24" s="37" t="s">
        <v>24</v>
      </c>
      <c r="J24" s="37">
        <v>91</v>
      </c>
      <c r="K24" s="37">
        <v>2.6749999999999999E-3</v>
      </c>
      <c r="L24" s="39">
        <v>-33809.027777777774</v>
      </c>
      <c r="M24" s="39" t="s">
        <v>25</v>
      </c>
      <c r="N24" s="39">
        <v>-9659.7222222222208</v>
      </c>
      <c r="O24" s="39">
        <v>-24149.305555555555</v>
      </c>
    </row>
    <row r="25" spans="1:15" x14ac:dyDescent="0.25">
      <c r="A25" s="37" t="s">
        <v>26</v>
      </c>
      <c r="B25" s="37" t="s">
        <v>59</v>
      </c>
      <c r="C25" s="37" t="s">
        <v>62</v>
      </c>
      <c r="D25" s="37" t="s">
        <v>61</v>
      </c>
      <c r="E25" s="37" t="s">
        <v>57</v>
      </c>
      <c r="F25" s="38">
        <v>44746</v>
      </c>
      <c r="G25" s="38">
        <v>44837</v>
      </c>
      <c r="H25" s="40">
        <v>50000000</v>
      </c>
      <c r="I25" s="37" t="s">
        <v>24</v>
      </c>
      <c r="J25" s="37">
        <v>91</v>
      </c>
      <c r="K25" s="37">
        <v>-1.9500000000000001E-3</v>
      </c>
      <c r="L25" s="39">
        <v>-24645.833333333332</v>
      </c>
      <c r="M25" s="39" t="s">
        <v>25</v>
      </c>
      <c r="N25" s="39">
        <v>-7041.6666666666661</v>
      </c>
      <c r="O25" s="39">
        <v>-17604.166666666668</v>
      </c>
    </row>
    <row r="26" spans="1:15" x14ac:dyDescent="0.25">
      <c r="A26" s="37" t="s">
        <v>26</v>
      </c>
      <c r="B26" s="37" t="s">
        <v>63</v>
      </c>
      <c r="C26" s="37" t="s">
        <v>64</v>
      </c>
      <c r="D26" s="37" t="s">
        <v>50</v>
      </c>
      <c r="E26" s="37" t="s">
        <v>57</v>
      </c>
      <c r="F26" s="38">
        <v>44746</v>
      </c>
      <c r="G26" s="38">
        <v>44837</v>
      </c>
      <c r="H26" s="40">
        <v>100000000</v>
      </c>
      <c r="I26" s="37" t="s">
        <v>51</v>
      </c>
      <c r="J26" s="37">
        <v>91</v>
      </c>
      <c r="K26" s="37">
        <v>0</v>
      </c>
      <c r="L26" s="39">
        <v>0</v>
      </c>
      <c r="M26" s="39" t="s">
        <v>25</v>
      </c>
      <c r="N26" s="39">
        <v>0</v>
      </c>
      <c r="O26" s="39">
        <v>0</v>
      </c>
    </row>
    <row r="27" spans="1:15" x14ac:dyDescent="0.25">
      <c r="A27" s="37" t="s">
        <v>26</v>
      </c>
      <c r="B27" s="37" t="s">
        <v>63</v>
      </c>
      <c r="C27" s="37" t="s">
        <v>65</v>
      </c>
      <c r="D27" s="37" t="s">
        <v>50</v>
      </c>
      <c r="E27" s="37" t="s">
        <v>57</v>
      </c>
      <c r="F27" s="38">
        <v>44746</v>
      </c>
      <c r="G27" s="38">
        <v>44837</v>
      </c>
      <c r="H27" s="40">
        <v>100000000</v>
      </c>
      <c r="I27" s="37" t="s">
        <v>53</v>
      </c>
      <c r="J27" s="37">
        <v>91</v>
      </c>
      <c r="K27" s="37">
        <v>7.43E-3</v>
      </c>
      <c r="L27" s="39">
        <v>-187813.88888888888</v>
      </c>
      <c r="M27" s="39" t="s">
        <v>25</v>
      </c>
      <c r="N27" s="39">
        <v>-53661.111111111102</v>
      </c>
      <c r="O27" s="39">
        <v>-134152.77777777778</v>
      </c>
    </row>
    <row r="28" spans="1:15" x14ac:dyDescent="0.25">
      <c r="A28" s="37" t="s">
        <v>26</v>
      </c>
      <c r="B28" s="37" t="s">
        <v>66</v>
      </c>
      <c r="C28" s="37" t="s">
        <v>67</v>
      </c>
      <c r="D28" s="37" t="s">
        <v>50</v>
      </c>
      <c r="E28" s="37" t="s">
        <v>57</v>
      </c>
      <c r="F28" s="38">
        <v>44768</v>
      </c>
      <c r="G28" s="38">
        <v>44860</v>
      </c>
      <c r="H28" s="40">
        <v>100000000</v>
      </c>
      <c r="I28" s="37" t="s">
        <v>51</v>
      </c>
      <c r="J28" s="37">
        <v>92</v>
      </c>
      <c r="K28" s="37">
        <v>0</v>
      </c>
      <c r="L28" s="39">
        <v>0</v>
      </c>
      <c r="M28" s="39" t="s">
        <v>25</v>
      </c>
      <c r="N28" s="39">
        <v>0</v>
      </c>
      <c r="O28" s="39">
        <v>0</v>
      </c>
    </row>
    <row r="29" spans="1:15" x14ac:dyDescent="0.25">
      <c r="A29" s="37" t="s">
        <v>26</v>
      </c>
      <c r="B29" s="37" t="s">
        <v>66</v>
      </c>
      <c r="C29" s="37" t="s">
        <v>68</v>
      </c>
      <c r="D29" s="37" t="s">
        <v>50</v>
      </c>
      <c r="E29" s="37" t="s">
        <v>57</v>
      </c>
      <c r="F29" s="38">
        <v>44768</v>
      </c>
      <c r="G29" s="38">
        <v>44860</v>
      </c>
      <c r="H29" s="40">
        <v>100000000</v>
      </c>
      <c r="I29" s="37" t="s">
        <v>53</v>
      </c>
      <c r="J29" s="37">
        <v>92</v>
      </c>
      <c r="K29" s="37">
        <v>2.5400000000000002E-3</v>
      </c>
      <c r="L29" s="39">
        <v>-64911.111111111117</v>
      </c>
      <c r="M29" s="39" t="s">
        <v>25</v>
      </c>
      <c r="N29" s="39">
        <v>-2822.2222222222222</v>
      </c>
      <c r="O29" s="39">
        <v>-62088.888888888898</v>
      </c>
    </row>
    <row r="30" spans="1:15" x14ac:dyDescent="0.25">
      <c r="A30" s="37" t="s">
        <v>26</v>
      </c>
      <c r="B30" s="37" t="s">
        <v>69</v>
      </c>
      <c r="C30" s="37" t="s">
        <v>70</v>
      </c>
      <c r="D30" s="37"/>
      <c r="E30" s="37" t="s">
        <v>71</v>
      </c>
      <c r="F30" s="38">
        <v>44711</v>
      </c>
      <c r="G30" s="38">
        <v>44802</v>
      </c>
      <c r="H30" s="40">
        <v>60000000</v>
      </c>
      <c r="I30" s="37" t="s">
        <v>24</v>
      </c>
      <c r="J30" s="37">
        <v>91</v>
      </c>
      <c r="K30" s="37">
        <v>8.0400000000000003E-3</v>
      </c>
      <c r="L30" s="39">
        <v>-121940</v>
      </c>
      <c r="M30" s="39" t="s">
        <v>25</v>
      </c>
      <c r="N30" s="39">
        <v>-81740</v>
      </c>
      <c r="O30" s="39">
        <v>-40200</v>
      </c>
    </row>
    <row r="31" spans="1:15" x14ac:dyDescent="0.25">
      <c r="A31" s="37" t="s">
        <v>26</v>
      </c>
      <c r="B31" s="37" t="s">
        <v>69</v>
      </c>
      <c r="C31" s="37" t="s">
        <v>72</v>
      </c>
      <c r="D31" s="37"/>
      <c r="E31" s="37" t="s">
        <v>71</v>
      </c>
      <c r="F31" s="38">
        <v>44711</v>
      </c>
      <c r="G31" s="38">
        <v>44802</v>
      </c>
      <c r="H31" s="40">
        <v>60000000</v>
      </c>
      <c r="I31" s="37" t="s">
        <v>24</v>
      </c>
      <c r="J31" s="37">
        <v>91</v>
      </c>
      <c r="K31" s="37">
        <v>-3.5199999999999997E-3</v>
      </c>
      <c r="L31" s="39">
        <v>-53386.666666666657</v>
      </c>
      <c r="M31" s="39" t="s">
        <v>25</v>
      </c>
      <c r="N31" s="39">
        <v>-35786.666666666657</v>
      </c>
      <c r="O31" s="39">
        <v>-17599.999999999996</v>
      </c>
    </row>
    <row r="32" spans="1:15" x14ac:dyDescent="0.25">
      <c r="A32" s="37" t="s">
        <v>26</v>
      </c>
      <c r="B32" s="37" t="s">
        <v>73</v>
      </c>
      <c r="C32" s="37" t="s">
        <v>74</v>
      </c>
      <c r="D32" s="37"/>
      <c r="E32" s="37" t="s">
        <v>71</v>
      </c>
      <c r="F32" s="38">
        <v>44742</v>
      </c>
      <c r="G32" s="38">
        <v>44834</v>
      </c>
      <c r="H32" s="40">
        <v>100000000</v>
      </c>
      <c r="I32" s="37" t="s">
        <v>24</v>
      </c>
      <c r="J32" s="37">
        <v>92</v>
      </c>
      <c r="K32" s="37">
        <v>8.8999999999999999E-3</v>
      </c>
      <c r="L32" s="39">
        <v>-227444.44444444444</v>
      </c>
      <c r="M32" s="39" t="s">
        <v>25</v>
      </c>
      <c r="N32" s="39">
        <v>-74166.666666666672</v>
      </c>
      <c r="O32" s="39">
        <v>-153277.77777777778</v>
      </c>
    </row>
    <row r="33" spans="1:15" x14ac:dyDescent="0.25">
      <c r="A33" s="37" t="s">
        <v>26</v>
      </c>
      <c r="B33" s="37" t="s">
        <v>73</v>
      </c>
      <c r="C33" s="37" t="s">
        <v>75</v>
      </c>
      <c r="D33" s="37"/>
      <c r="E33" s="37" t="s">
        <v>71</v>
      </c>
      <c r="F33" s="38">
        <v>44742</v>
      </c>
      <c r="G33" s="38">
        <v>44834</v>
      </c>
      <c r="H33" s="40">
        <v>100000000</v>
      </c>
      <c r="I33" s="37" t="s">
        <v>24</v>
      </c>
      <c r="J33" s="37">
        <v>92</v>
      </c>
      <c r="K33" s="37">
        <v>-2.1099999999999999E-3</v>
      </c>
      <c r="L33" s="39">
        <v>-53922.222222222219</v>
      </c>
      <c r="M33" s="39" t="s">
        <v>25</v>
      </c>
      <c r="N33" s="39">
        <v>-17583.333333333332</v>
      </c>
      <c r="O33" s="39">
        <v>-36338.888888888883</v>
      </c>
    </row>
    <row r="34" spans="1:15" x14ac:dyDescent="0.25">
      <c r="A34" s="37" t="s">
        <v>26</v>
      </c>
      <c r="B34" s="37" t="s">
        <v>76</v>
      </c>
      <c r="C34" s="37" t="s">
        <v>77</v>
      </c>
      <c r="D34" s="37" t="s">
        <v>78</v>
      </c>
      <c r="E34" s="37" t="s">
        <v>71</v>
      </c>
      <c r="F34" s="38">
        <v>44742</v>
      </c>
      <c r="G34" s="38">
        <v>44925</v>
      </c>
      <c r="H34" s="40">
        <v>45000000</v>
      </c>
      <c r="I34" s="37" t="s">
        <v>51</v>
      </c>
      <c r="J34" s="37">
        <v>183</v>
      </c>
      <c r="K34" s="37">
        <v>0</v>
      </c>
      <c r="L34" s="39">
        <v>0</v>
      </c>
      <c r="M34" s="39" t="s">
        <v>25</v>
      </c>
      <c r="N34" s="39">
        <v>0</v>
      </c>
      <c r="O34" s="39">
        <v>0</v>
      </c>
    </row>
    <row r="35" spans="1:15" x14ac:dyDescent="0.25">
      <c r="A35" s="37" t="s">
        <v>26</v>
      </c>
      <c r="B35" s="37" t="s">
        <v>76</v>
      </c>
      <c r="C35" s="37" t="s">
        <v>79</v>
      </c>
      <c r="D35" s="37" t="s">
        <v>78</v>
      </c>
      <c r="E35" s="37" t="s">
        <v>71</v>
      </c>
      <c r="F35" s="38">
        <v>44742</v>
      </c>
      <c r="G35" s="38">
        <v>44925</v>
      </c>
      <c r="H35" s="40">
        <v>45000000</v>
      </c>
      <c r="I35" s="37" t="s">
        <v>53</v>
      </c>
      <c r="J35" s="37">
        <v>183</v>
      </c>
      <c r="K35" s="37">
        <v>6.2399999999999999E-3</v>
      </c>
      <c r="L35" s="39">
        <v>-142740</v>
      </c>
      <c r="M35" s="39" t="s">
        <v>25</v>
      </c>
      <c r="N35" s="39">
        <v>-23400</v>
      </c>
      <c r="O35" s="39">
        <v>-119340</v>
      </c>
    </row>
    <row r="36" spans="1:15" x14ac:dyDescent="0.25">
      <c r="A36" s="37" t="s">
        <v>26</v>
      </c>
      <c r="B36" s="37" t="s">
        <v>80</v>
      </c>
      <c r="C36" s="37" t="s">
        <v>81</v>
      </c>
      <c r="D36" s="37" t="s">
        <v>82</v>
      </c>
      <c r="E36" s="37" t="s">
        <v>71</v>
      </c>
      <c r="F36" s="38">
        <v>44727</v>
      </c>
      <c r="G36" s="38">
        <v>44819</v>
      </c>
      <c r="H36" s="40">
        <v>100000000</v>
      </c>
      <c r="I36" s="37" t="s">
        <v>24</v>
      </c>
      <c r="J36" s="37">
        <v>92</v>
      </c>
      <c r="K36" s="37">
        <v>3.0000000000000001E-3</v>
      </c>
      <c r="L36" s="39">
        <v>-76666.666666666657</v>
      </c>
      <c r="M36" s="39" t="s">
        <v>25</v>
      </c>
      <c r="N36" s="39">
        <v>-37499.999999999993</v>
      </c>
      <c r="O36" s="39">
        <v>-39166.666666666664</v>
      </c>
    </row>
    <row r="37" spans="1:15" x14ac:dyDescent="0.25">
      <c r="A37" s="37" t="s">
        <v>26</v>
      </c>
      <c r="B37" s="37" t="s">
        <v>80</v>
      </c>
      <c r="C37" s="37" t="s">
        <v>83</v>
      </c>
      <c r="D37" s="37" t="s">
        <v>82</v>
      </c>
      <c r="E37" s="37" t="s">
        <v>71</v>
      </c>
      <c r="F37" s="38">
        <v>44727</v>
      </c>
      <c r="G37" s="38">
        <v>44819</v>
      </c>
      <c r="H37" s="40">
        <v>100000000</v>
      </c>
      <c r="I37" s="37" t="s">
        <v>24</v>
      </c>
      <c r="J37" s="37">
        <v>92</v>
      </c>
      <c r="K37" s="37">
        <v>-2.8100000000000004E-3</v>
      </c>
      <c r="L37" s="39">
        <v>-71811.111111111124</v>
      </c>
      <c r="M37" s="39" t="s">
        <v>25</v>
      </c>
      <c r="N37" s="39">
        <v>-35125.000000000007</v>
      </c>
      <c r="O37" s="39">
        <v>-36686.111111111124</v>
      </c>
    </row>
    <row r="38" spans="1:15" x14ac:dyDescent="0.25">
      <c r="A38" s="37" t="s">
        <v>26</v>
      </c>
      <c r="B38" s="37" t="s">
        <v>84</v>
      </c>
      <c r="C38" s="37" t="s">
        <v>85</v>
      </c>
      <c r="D38" s="37" t="s">
        <v>86</v>
      </c>
      <c r="E38" s="37" t="s">
        <v>87</v>
      </c>
      <c r="F38" s="38">
        <v>44742</v>
      </c>
      <c r="G38" s="38">
        <v>44834</v>
      </c>
      <c r="H38" s="40">
        <v>50000000</v>
      </c>
      <c r="I38" s="37" t="s">
        <v>24</v>
      </c>
      <c r="J38" s="37">
        <v>92</v>
      </c>
      <c r="K38" s="37">
        <v>6.2300000000000003E-3</v>
      </c>
      <c r="L38" s="39">
        <v>-79605.555555555547</v>
      </c>
      <c r="M38" s="39" t="s">
        <v>25</v>
      </c>
      <c r="N38" s="39">
        <v>-25958.333333333332</v>
      </c>
      <c r="O38" s="39">
        <v>-53647.222222222219</v>
      </c>
    </row>
    <row r="39" spans="1:15" x14ac:dyDescent="0.25">
      <c r="A39" s="37" t="s">
        <v>26</v>
      </c>
      <c r="B39" s="37" t="s">
        <v>84</v>
      </c>
      <c r="C39" s="37" t="s">
        <v>88</v>
      </c>
      <c r="D39" s="37" t="s">
        <v>86</v>
      </c>
      <c r="E39" s="37" t="s">
        <v>87</v>
      </c>
      <c r="F39" s="38">
        <v>44742</v>
      </c>
      <c r="G39" s="38">
        <v>44834</v>
      </c>
      <c r="H39" s="40">
        <v>50000000</v>
      </c>
      <c r="I39" s="37" t="s">
        <v>24</v>
      </c>
      <c r="J39" s="37">
        <v>92</v>
      </c>
      <c r="K39" s="37">
        <v>-2.1099999999999999E-3</v>
      </c>
      <c r="L39" s="39">
        <v>-26961.111111111109</v>
      </c>
      <c r="M39" s="39" t="s">
        <v>25</v>
      </c>
      <c r="N39" s="39">
        <v>-8791.6666666666661</v>
      </c>
      <c r="O39" s="39">
        <v>-18169.444444444442</v>
      </c>
    </row>
    <row r="40" spans="1:15" x14ac:dyDescent="0.25">
      <c r="A40" s="37" t="s">
        <v>26</v>
      </c>
      <c r="B40" s="37" t="s">
        <v>89</v>
      </c>
      <c r="C40" s="37" t="s">
        <v>90</v>
      </c>
      <c r="D40" s="37" t="s">
        <v>91</v>
      </c>
      <c r="E40" s="37" t="s">
        <v>71</v>
      </c>
      <c r="F40" s="38">
        <v>44753</v>
      </c>
      <c r="G40" s="38">
        <v>44844</v>
      </c>
      <c r="H40" s="40">
        <v>1237122</v>
      </c>
      <c r="I40" s="37" t="s">
        <v>24</v>
      </c>
      <c r="J40" s="37">
        <v>91</v>
      </c>
      <c r="K40" s="37">
        <v>3.3500000000000002E-2</v>
      </c>
      <c r="L40" s="39">
        <v>-10476.017824999999</v>
      </c>
      <c r="M40" s="39" t="s">
        <v>25</v>
      </c>
      <c r="N40" s="39">
        <v>-2187.3004249999999</v>
      </c>
      <c r="O40" s="39">
        <v>-8288.7173999999995</v>
      </c>
    </row>
    <row r="41" spans="1:15" x14ac:dyDescent="0.25">
      <c r="A41" s="37" t="s">
        <v>26</v>
      </c>
      <c r="B41" s="37" t="s">
        <v>89</v>
      </c>
      <c r="C41" s="37" t="s">
        <v>92</v>
      </c>
      <c r="D41" s="37" t="s">
        <v>91</v>
      </c>
      <c r="E41" s="37" t="s">
        <v>71</v>
      </c>
      <c r="F41" s="38">
        <v>44753</v>
      </c>
      <c r="G41" s="38">
        <v>44844</v>
      </c>
      <c r="H41" s="40">
        <v>1237122</v>
      </c>
      <c r="I41" s="37" t="s">
        <v>24</v>
      </c>
      <c r="J41" s="37">
        <v>91</v>
      </c>
      <c r="K41" s="37">
        <v>-1.4099999999999998E-3</v>
      </c>
      <c r="L41" s="39">
        <v>-440.93089949999995</v>
      </c>
      <c r="M41" s="39" t="s">
        <v>25</v>
      </c>
      <c r="N41" s="39">
        <v>-92.062495499999997</v>
      </c>
      <c r="O41" s="39">
        <v>-348.86840399999994</v>
      </c>
    </row>
    <row r="42" spans="1:15" x14ac:dyDescent="0.25">
      <c r="A42" s="37" t="s">
        <v>26</v>
      </c>
      <c r="B42" s="37" t="s">
        <v>93</v>
      </c>
      <c r="C42" s="37" t="s">
        <v>94</v>
      </c>
      <c r="D42" s="37"/>
      <c r="E42" s="37" t="s">
        <v>71</v>
      </c>
      <c r="F42" s="38">
        <v>44753</v>
      </c>
      <c r="G42" s="38">
        <v>44844</v>
      </c>
      <c r="H42" s="40">
        <v>175000000</v>
      </c>
      <c r="I42" s="37" t="s">
        <v>24</v>
      </c>
      <c r="J42" s="37">
        <v>91</v>
      </c>
      <c r="K42" s="37">
        <v>7.45E-3</v>
      </c>
      <c r="L42" s="39">
        <v>-329559.02777777775</v>
      </c>
      <c r="M42" s="39" t="s">
        <v>25</v>
      </c>
      <c r="N42" s="39">
        <v>-68809.027777777781</v>
      </c>
      <c r="O42" s="39">
        <v>-260749.99999999997</v>
      </c>
    </row>
    <row r="43" spans="1:15" x14ac:dyDescent="0.25">
      <c r="A43" s="37" t="s">
        <v>26</v>
      </c>
      <c r="B43" s="37" t="s">
        <v>93</v>
      </c>
      <c r="C43" s="37" t="s">
        <v>95</v>
      </c>
      <c r="D43" s="37"/>
      <c r="E43" s="37" t="s">
        <v>71</v>
      </c>
      <c r="F43" s="38">
        <v>44753</v>
      </c>
      <c r="G43" s="38">
        <v>44844</v>
      </c>
      <c r="H43" s="40">
        <v>175000000</v>
      </c>
      <c r="I43" s="37" t="s">
        <v>24</v>
      </c>
      <c r="J43" s="37">
        <v>91</v>
      </c>
      <c r="K43" s="37">
        <v>-1.4099999999999998E-3</v>
      </c>
      <c r="L43" s="39">
        <v>-62372.916666666657</v>
      </c>
      <c r="M43" s="39" t="s">
        <v>25</v>
      </c>
      <c r="N43" s="39">
        <v>-13022.916666666664</v>
      </c>
      <c r="O43" s="39">
        <v>-49349.999999999993</v>
      </c>
    </row>
    <row r="44" spans="1:15" x14ac:dyDescent="0.25">
      <c r="A44" s="37" t="s">
        <v>26</v>
      </c>
      <c r="B44" s="37" t="s">
        <v>96</v>
      </c>
      <c r="C44" s="37" t="s">
        <v>97</v>
      </c>
      <c r="D44" s="37"/>
      <c r="E44" s="37" t="s">
        <v>71</v>
      </c>
      <c r="F44" s="38">
        <v>44760</v>
      </c>
      <c r="G44" s="38">
        <v>44851</v>
      </c>
      <c r="H44" s="40">
        <v>100000000</v>
      </c>
      <c r="I44" s="37" t="s">
        <v>24</v>
      </c>
      <c r="J44" s="37">
        <v>91</v>
      </c>
      <c r="K44" s="37">
        <v>7.6E-3</v>
      </c>
      <c r="L44" s="39">
        <v>-192111.11111111109</v>
      </c>
      <c r="M44" s="39" t="s">
        <v>25</v>
      </c>
      <c r="N44" s="39">
        <v>-25333.333333333332</v>
      </c>
      <c r="O44" s="39">
        <v>-166777.77777777778</v>
      </c>
    </row>
    <row r="45" spans="1:15" x14ac:dyDescent="0.25">
      <c r="A45" s="37" t="s">
        <v>26</v>
      </c>
      <c r="B45" s="37" t="s">
        <v>96</v>
      </c>
      <c r="C45" s="37" t="s">
        <v>98</v>
      </c>
      <c r="D45" s="37"/>
      <c r="E45" s="37" t="s">
        <v>71</v>
      </c>
      <c r="F45" s="38">
        <v>44760</v>
      </c>
      <c r="G45" s="38">
        <v>44851</v>
      </c>
      <c r="H45" s="40">
        <v>100000000</v>
      </c>
      <c r="I45" s="37" t="s">
        <v>24</v>
      </c>
      <c r="J45" s="37">
        <v>91</v>
      </c>
      <c r="K45" s="37">
        <v>2.0000000000000002E-5</v>
      </c>
      <c r="L45" s="39">
        <v>505.5555555555556</v>
      </c>
      <c r="M45" s="39" t="s">
        <v>25</v>
      </c>
      <c r="N45" s="39">
        <v>66.666666666666671</v>
      </c>
      <c r="O45" s="39">
        <v>438.88888888888891</v>
      </c>
    </row>
    <row r="46" spans="1:15" x14ac:dyDescent="0.25">
      <c r="A46" s="37" t="s">
        <v>26</v>
      </c>
      <c r="B46" s="37" t="s">
        <v>99</v>
      </c>
      <c r="C46" s="37" t="s">
        <v>100</v>
      </c>
      <c r="D46" s="37" t="s">
        <v>101</v>
      </c>
      <c r="E46" s="37" t="s">
        <v>102</v>
      </c>
      <c r="F46" s="38">
        <v>44742</v>
      </c>
      <c r="G46" s="38">
        <v>44834</v>
      </c>
      <c r="H46" s="40">
        <v>2973556</v>
      </c>
      <c r="I46" s="37" t="s">
        <v>24</v>
      </c>
      <c r="J46" s="37">
        <v>92</v>
      </c>
      <c r="K46" s="37">
        <v>1.5900000000000001E-2</v>
      </c>
      <c r="L46" s="39">
        <v>-12082.549213333334</v>
      </c>
      <c r="M46" s="39" t="s">
        <v>25</v>
      </c>
      <c r="N46" s="39">
        <v>-3939.9617000000003</v>
      </c>
      <c r="O46" s="39">
        <v>-8142.5875133333338</v>
      </c>
    </row>
    <row r="47" spans="1:15" x14ac:dyDescent="0.25">
      <c r="A47" s="37" t="s">
        <v>26</v>
      </c>
      <c r="B47" s="37" t="s">
        <v>99</v>
      </c>
      <c r="C47" s="37" t="s">
        <v>103</v>
      </c>
      <c r="D47" s="37" t="s">
        <v>101</v>
      </c>
      <c r="E47" s="37" t="s">
        <v>102</v>
      </c>
      <c r="F47" s="38">
        <v>44742</v>
      </c>
      <c r="G47" s="38">
        <v>44834</v>
      </c>
      <c r="H47" s="40">
        <v>2973556</v>
      </c>
      <c r="I47" s="37" t="s">
        <v>24</v>
      </c>
      <c r="J47" s="37">
        <v>92</v>
      </c>
      <c r="K47" s="37">
        <v>-2.1099999999999999E-3</v>
      </c>
      <c r="L47" s="39">
        <v>-1603.4074742222222</v>
      </c>
      <c r="M47" s="39" t="s">
        <v>25</v>
      </c>
      <c r="N47" s="39">
        <v>-522.85026333333337</v>
      </c>
      <c r="O47" s="39">
        <v>-1080.5572108888889</v>
      </c>
    </row>
    <row r="48" spans="1:15" x14ac:dyDescent="0.25">
      <c r="A48" s="37" t="s">
        <v>26</v>
      </c>
      <c r="B48" s="37" t="s">
        <v>104</v>
      </c>
      <c r="C48" s="37" t="s">
        <v>105</v>
      </c>
      <c r="D48" s="37" t="s">
        <v>106</v>
      </c>
      <c r="E48" s="37" t="s">
        <v>107</v>
      </c>
      <c r="F48" s="38">
        <v>44742</v>
      </c>
      <c r="G48" s="38">
        <v>44834</v>
      </c>
      <c r="H48" s="40">
        <v>7000000</v>
      </c>
      <c r="I48" s="37" t="s">
        <v>51</v>
      </c>
      <c r="J48" s="37">
        <v>92</v>
      </c>
      <c r="K48" s="37">
        <v>0</v>
      </c>
      <c r="L48" s="39">
        <v>0</v>
      </c>
      <c r="M48" s="39" t="s">
        <v>25</v>
      </c>
      <c r="N48" s="39">
        <v>0</v>
      </c>
      <c r="O48" s="39">
        <v>0</v>
      </c>
    </row>
    <row r="49" spans="1:15" x14ac:dyDescent="0.25">
      <c r="A49" s="37" t="s">
        <v>26</v>
      </c>
      <c r="B49" s="37" t="s">
        <v>108</v>
      </c>
      <c r="C49" s="37" t="s">
        <v>109</v>
      </c>
      <c r="D49" s="37" t="s">
        <v>110</v>
      </c>
      <c r="E49" s="37" t="s">
        <v>111</v>
      </c>
      <c r="F49" s="38">
        <v>44742</v>
      </c>
      <c r="G49" s="38">
        <v>44834</v>
      </c>
      <c r="H49" s="40">
        <v>10600000</v>
      </c>
      <c r="I49" s="37" t="s">
        <v>24</v>
      </c>
      <c r="J49" s="37">
        <v>92</v>
      </c>
      <c r="K49" s="37">
        <v>0</v>
      </c>
      <c r="L49" s="39">
        <v>0</v>
      </c>
      <c r="M49" s="39" t="s">
        <v>25</v>
      </c>
      <c r="N49" s="39">
        <v>0</v>
      </c>
      <c r="O49" s="39">
        <v>0</v>
      </c>
    </row>
    <row r="50" spans="1:15" x14ac:dyDescent="0.25">
      <c r="A50" s="37" t="s">
        <v>26</v>
      </c>
      <c r="B50" s="37" t="s">
        <v>108</v>
      </c>
      <c r="C50" s="37" t="s">
        <v>112</v>
      </c>
      <c r="D50" s="37" t="s">
        <v>110</v>
      </c>
      <c r="E50" s="37" t="s">
        <v>111</v>
      </c>
      <c r="F50" s="38">
        <v>44742</v>
      </c>
      <c r="G50" s="38">
        <v>44834</v>
      </c>
      <c r="H50" s="40">
        <v>10600000</v>
      </c>
      <c r="I50" s="37" t="s">
        <v>24</v>
      </c>
      <c r="J50" s="37">
        <v>92</v>
      </c>
      <c r="K50" s="37">
        <v>0</v>
      </c>
      <c r="L50" s="39">
        <v>0</v>
      </c>
      <c r="M50" s="39" t="s">
        <v>25</v>
      </c>
      <c r="N50" s="39">
        <v>0</v>
      </c>
      <c r="O50" s="39">
        <v>0</v>
      </c>
    </row>
    <row r="51" spans="1:15" x14ac:dyDescent="0.25">
      <c r="A51" s="37" t="s">
        <v>26</v>
      </c>
      <c r="B51" s="37" t="s">
        <v>113</v>
      </c>
      <c r="C51" s="37" t="s">
        <v>114</v>
      </c>
      <c r="D51" s="37" t="s">
        <v>115</v>
      </c>
      <c r="E51" s="37" t="s">
        <v>116</v>
      </c>
      <c r="F51" s="38">
        <v>44742</v>
      </c>
      <c r="G51" s="38">
        <v>44834</v>
      </c>
      <c r="H51" s="40">
        <v>5234210.3999999901</v>
      </c>
      <c r="I51" s="37" t="s">
        <v>24</v>
      </c>
      <c r="J51" s="37">
        <v>92</v>
      </c>
      <c r="K51" s="37">
        <v>4.5600000000000002E-2</v>
      </c>
      <c r="L51" s="39">
        <v>-60995.998528000004</v>
      </c>
      <c r="M51" s="39" t="s">
        <v>25</v>
      </c>
      <c r="N51" s="39">
        <v>-19889.999520000001</v>
      </c>
      <c r="O51" s="39">
        <v>-41105.999007999999</v>
      </c>
    </row>
    <row r="52" spans="1:15" x14ac:dyDescent="0.25">
      <c r="A52" s="37" t="s">
        <v>26</v>
      </c>
      <c r="B52" s="37" t="s">
        <v>113</v>
      </c>
      <c r="C52" s="37" t="s">
        <v>117</v>
      </c>
      <c r="D52" s="37" t="s">
        <v>115</v>
      </c>
      <c r="E52" s="37" t="s">
        <v>116</v>
      </c>
      <c r="F52" s="38">
        <v>44742</v>
      </c>
      <c r="G52" s="38">
        <v>44834</v>
      </c>
      <c r="H52" s="40">
        <v>5234210.3999999901</v>
      </c>
      <c r="I52" s="37" t="s">
        <v>24</v>
      </c>
      <c r="J52" s="37">
        <v>92</v>
      </c>
      <c r="K52" s="37">
        <v>1.789E-2</v>
      </c>
      <c r="L52" s="39">
        <v>23930.228369866669</v>
      </c>
      <c r="M52" s="39" t="s">
        <v>25</v>
      </c>
      <c r="N52" s="39">
        <v>7803.3353380000008</v>
      </c>
      <c r="O52" s="39">
        <v>16126.893031866668</v>
      </c>
    </row>
    <row r="53" spans="1:15" x14ac:dyDescent="0.25">
      <c r="A53" s="37" t="s">
        <v>26</v>
      </c>
      <c r="B53" s="37" t="s">
        <v>118</v>
      </c>
      <c r="C53" s="37" t="s">
        <v>119</v>
      </c>
      <c r="D53" s="37" t="s">
        <v>115</v>
      </c>
      <c r="E53" s="37" t="s">
        <v>116</v>
      </c>
      <c r="F53" s="38">
        <v>44742</v>
      </c>
      <c r="G53" s="38">
        <v>44834</v>
      </c>
      <c r="H53" s="40">
        <v>10725000</v>
      </c>
      <c r="I53" s="37" t="s">
        <v>24</v>
      </c>
      <c r="J53" s="37">
        <v>92</v>
      </c>
      <c r="K53" s="37">
        <v>4.5600000000000002E-2</v>
      </c>
      <c r="L53" s="39">
        <v>-124981.99999999999</v>
      </c>
      <c r="M53" s="39" t="s">
        <v>25</v>
      </c>
      <c r="N53" s="39">
        <v>-40754.999999999993</v>
      </c>
      <c r="O53" s="39">
        <v>-84226.999999999985</v>
      </c>
    </row>
    <row r="54" spans="1:15" x14ac:dyDescent="0.25">
      <c r="A54" s="37" t="s">
        <v>26</v>
      </c>
      <c r="B54" s="37" t="s">
        <v>118</v>
      </c>
      <c r="C54" s="37" t="s">
        <v>120</v>
      </c>
      <c r="D54" s="37" t="s">
        <v>115</v>
      </c>
      <c r="E54" s="37" t="s">
        <v>116</v>
      </c>
      <c r="F54" s="38">
        <v>44742</v>
      </c>
      <c r="G54" s="38">
        <v>44834</v>
      </c>
      <c r="H54" s="40">
        <v>10725000</v>
      </c>
      <c r="I54" s="37" t="s">
        <v>24</v>
      </c>
      <c r="J54" s="37">
        <v>92</v>
      </c>
      <c r="K54" s="37">
        <v>1.789E-2</v>
      </c>
      <c r="L54" s="39">
        <v>49033.508333333331</v>
      </c>
      <c r="M54" s="39" t="s">
        <v>25</v>
      </c>
      <c r="N54" s="39">
        <v>15989.1875</v>
      </c>
      <c r="O54" s="39">
        <v>33044.320833333331</v>
      </c>
    </row>
    <row r="55" spans="1:15" x14ac:dyDescent="0.25">
      <c r="A55" s="37" t="s">
        <v>26</v>
      </c>
      <c r="B55" s="37" t="s">
        <v>121</v>
      </c>
      <c r="C55" s="37" t="s">
        <v>122</v>
      </c>
      <c r="D55" s="37"/>
      <c r="E55" s="37" t="s">
        <v>123</v>
      </c>
      <c r="F55" s="38">
        <v>44718</v>
      </c>
      <c r="G55" s="38">
        <v>44809</v>
      </c>
      <c r="H55" s="40">
        <v>75000000</v>
      </c>
      <c r="I55" s="37" t="s">
        <v>24</v>
      </c>
      <c r="J55" s="37">
        <v>91</v>
      </c>
      <c r="K55" s="37">
        <v>7.8700000000000003E-3</v>
      </c>
      <c r="L55" s="39">
        <v>-149202.08333333331</v>
      </c>
      <c r="M55" s="39" t="s">
        <v>25</v>
      </c>
      <c r="N55" s="39">
        <v>-88537.499999999985</v>
      </c>
      <c r="O55" s="39">
        <v>-60664.583333333328</v>
      </c>
    </row>
    <row r="56" spans="1:15" x14ac:dyDescent="0.25">
      <c r="A56" s="37" t="s">
        <v>26</v>
      </c>
      <c r="B56" s="37" t="s">
        <v>121</v>
      </c>
      <c r="C56" s="37" t="s">
        <v>124</v>
      </c>
      <c r="D56" s="37"/>
      <c r="E56" s="37" t="s">
        <v>123</v>
      </c>
      <c r="F56" s="38">
        <v>44718</v>
      </c>
      <c r="G56" s="38">
        <v>44809</v>
      </c>
      <c r="H56" s="40">
        <v>75000000</v>
      </c>
      <c r="I56" s="37" t="s">
        <v>24</v>
      </c>
      <c r="J56" s="37">
        <v>91</v>
      </c>
      <c r="K56" s="37">
        <v>-3.2700000000000003E-3</v>
      </c>
      <c r="L56" s="39">
        <v>-61993.750000000007</v>
      </c>
      <c r="M56" s="39" t="s">
        <v>25</v>
      </c>
      <c r="N56" s="39">
        <v>-36787.500000000007</v>
      </c>
      <c r="O56" s="39">
        <v>-25206.250000000004</v>
      </c>
    </row>
    <row r="57" spans="1:15" x14ac:dyDescent="0.25">
      <c r="A57" s="37" t="s">
        <v>26</v>
      </c>
      <c r="B57" s="37" t="s">
        <v>125</v>
      </c>
      <c r="C57" s="37" t="s">
        <v>126</v>
      </c>
      <c r="D57" s="37"/>
      <c r="E57" s="37" t="s">
        <v>123</v>
      </c>
      <c r="F57" s="38">
        <v>44750</v>
      </c>
      <c r="G57" s="38">
        <v>44844</v>
      </c>
      <c r="H57" s="40">
        <v>50000000</v>
      </c>
      <c r="I57" s="37" t="s">
        <v>24</v>
      </c>
      <c r="J57" s="37">
        <v>94</v>
      </c>
      <c r="K57" s="37">
        <v>8.1300000000000001E-3</v>
      </c>
      <c r="L57" s="39">
        <v>-106141.66666666667</v>
      </c>
      <c r="M57" s="39" t="s">
        <v>25</v>
      </c>
      <c r="N57" s="39">
        <v>-24841.666666666668</v>
      </c>
      <c r="O57" s="39">
        <v>-81300</v>
      </c>
    </row>
    <row r="58" spans="1:15" x14ac:dyDescent="0.25">
      <c r="A58" s="37" t="s">
        <v>26</v>
      </c>
      <c r="B58" s="37" t="s">
        <v>125</v>
      </c>
      <c r="C58" s="37" t="s">
        <v>127</v>
      </c>
      <c r="D58" s="37"/>
      <c r="E58" s="37" t="s">
        <v>123</v>
      </c>
      <c r="F58" s="38">
        <v>44750</v>
      </c>
      <c r="G58" s="38">
        <v>44844</v>
      </c>
      <c r="H58" s="40">
        <v>50000000</v>
      </c>
      <c r="I58" s="37" t="s">
        <v>24</v>
      </c>
      <c r="J58" s="37">
        <v>94</v>
      </c>
      <c r="K58" s="37">
        <v>-1.5199999999999999E-3</v>
      </c>
      <c r="L58" s="39">
        <v>-19844.444444444445</v>
      </c>
      <c r="M58" s="39" t="s">
        <v>25</v>
      </c>
      <c r="N58" s="39">
        <v>-4644.4444444444443</v>
      </c>
      <c r="O58" s="39">
        <v>-15200</v>
      </c>
    </row>
    <row r="59" spans="1:15" x14ac:dyDescent="0.25">
      <c r="A59" s="37" t="s">
        <v>26</v>
      </c>
      <c r="B59" s="37" t="s">
        <v>128</v>
      </c>
      <c r="C59" s="37" t="s">
        <v>129</v>
      </c>
      <c r="D59" s="37"/>
      <c r="E59" s="37" t="s">
        <v>123</v>
      </c>
      <c r="F59" s="38">
        <v>44753</v>
      </c>
      <c r="G59" s="38">
        <v>44844</v>
      </c>
      <c r="H59" s="40">
        <v>125000000</v>
      </c>
      <c r="I59" s="37" t="s">
        <v>24</v>
      </c>
      <c r="J59" s="37">
        <v>91</v>
      </c>
      <c r="K59" s="37">
        <v>8.3000000000000001E-3</v>
      </c>
      <c r="L59" s="39">
        <v>-262256.94444444444</v>
      </c>
      <c r="M59" s="39" t="s">
        <v>25</v>
      </c>
      <c r="N59" s="39">
        <v>-54756.944444444445</v>
      </c>
      <c r="O59" s="39">
        <v>-207500</v>
      </c>
    </row>
    <row r="60" spans="1:15" x14ac:dyDescent="0.25">
      <c r="A60" s="37" t="s">
        <v>26</v>
      </c>
      <c r="B60" s="37" t="s">
        <v>128</v>
      </c>
      <c r="C60" s="37" t="s">
        <v>130</v>
      </c>
      <c r="D60" s="37"/>
      <c r="E60" s="37" t="s">
        <v>123</v>
      </c>
      <c r="F60" s="38">
        <v>44753</v>
      </c>
      <c r="G60" s="38">
        <v>44844</v>
      </c>
      <c r="H60" s="40">
        <v>125000000</v>
      </c>
      <c r="I60" s="37" t="s">
        <v>24</v>
      </c>
      <c r="J60" s="37">
        <v>91</v>
      </c>
      <c r="K60" s="37">
        <v>-1.4099999999999998E-3</v>
      </c>
      <c r="L60" s="39">
        <v>-44552.083333333321</v>
      </c>
      <c r="M60" s="39" t="s">
        <v>25</v>
      </c>
      <c r="N60" s="39">
        <v>-9302.0833333333303</v>
      </c>
      <c r="O60" s="39">
        <v>-35249.999999999985</v>
      </c>
    </row>
    <row r="61" spans="1:15" x14ac:dyDescent="0.25">
      <c r="A61" s="37" t="s">
        <v>26</v>
      </c>
      <c r="B61" s="37" t="s">
        <v>131</v>
      </c>
      <c r="C61" s="37" t="s">
        <v>132</v>
      </c>
      <c r="D61" s="37"/>
      <c r="E61" s="37" t="s">
        <v>123</v>
      </c>
      <c r="F61" s="38">
        <v>44760</v>
      </c>
      <c r="G61" s="38">
        <v>44851</v>
      </c>
      <c r="H61" s="40">
        <v>120000000</v>
      </c>
      <c r="I61" s="37" t="s">
        <v>24</v>
      </c>
      <c r="J61" s="37">
        <v>91</v>
      </c>
      <c r="K61" s="37">
        <v>8.3000000000000001E-3</v>
      </c>
      <c r="L61" s="39">
        <v>-251766.66666666666</v>
      </c>
      <c r="M61" s="39" t="s">
        <v>25</v>
      </c>
      <c r="N61" s="39">
        <v>-33200</v>
      </c>
      <c r="O61" s="39">
        <v>-218566.66666666666</v>
      </c>
    </row>
    <row r="62" spans="1:15" x14ac:dyDescent="0.25">
      <c r="A62" s="37" t="s">
        <v>26</v>
      </c>
      <c r="B62" s="37" t="s">
        <v>131</v>
      </c>
      <c r="C62" s="37" t="s">
        <v>133</v>
      </c>
      <c r="D62" s="37"/>
      <c r="E62" s="37" t="s">
        <v>123</v>
      </c>
      <c r="F62" s="38">
        <v>44760</v>
      </c>
      <c r="G62" s="38">
        <v>44851</v>
      </c>
      <c r="H62" s="40">
        <v>120000000</v>
      </c>
      <c r="I62" s="37" t="s">
        <v>24</v>
      </c>
      <c r="J62" s="37">
        <v>91</v>
      </c>
      <c r="K62" s="37">
        <v>2.0000000000000002E-5</v>
      </c>
      <c r="L62" s="39">
        <v>606.66666666666663</v>
      </c>
      <c r="M62" s="39" t="s">
        <v>25</v>
      </c>
      <c r="N62" s="39">
        <v>80</v>
      </c>
      <c r="O62" s="39">
        <v>526.66666666666663</v>
      </c>
    </row>
    <row r="63" spans="1:15" x14ac:dyDescent="0.25">
      <c r="A63" s="37" t="s">
        <v>26</v>
      </c>
      <c r="B63" s="37" t="s">
        <v>134</v>
      </c>
      <c r="C63" s="37" t="s">
        <v>135</v>
      </c>
      <c r="D63" s="37"/>
      <c r="E63" s="37" t="s">
        <v>123</v>
      </c>
      <c r="F63" s="38">
        <v>44742</v>
      </c>
      <c r="G63" s="38">
        <v>44834</v>
      </c>
      <c r="H63" s="40">
        <v>100000000</v>
      </c>
      <c r="I63" s="37" t="s">
        <v>24</v>
      </c>
      <c r="J63" s="37">
        <v>92</v>
      </c>
      <c r="K63" s="37">
        <v>8.2400000000000008E-3</v>
      </c>
      <c r="L63" s="39">
        <v>-210577.77777777778</v>
      </c>
      <c r="M63" s="39" t="s">
        <v>25</v>
      </c>
      <c r="N63" s="39">
        <v>-68666.666666666672</v>
      </c>
      <c r="O63" s="39">
        <v>-141911.11111111112</v>
      </c>
    </row>
    <row r="64" spans="1:15" x14ac:dyDescent="0.25">
      <c r="A64" s="37" t="s">
        <v>26</v>
      </c>
      <c r="B64" s="37" t="s">
        <v>134</v>
      </c>
      <c r="C64" s="37" t="s">
        <v>136</v>
      </c>
      <c r="D64" s="37"/>
      <c r="E64" s="37" t="s">
        <v>123</v>
      </c>
      <c r="F64" s="38">
        <v>44742</v>
      </c>
      <c r="G64" s="38">
        <v>44834</v>
      </c>
      <c r="H64" s="40">
        <v>100000000</v>
      </c>
      <c r="I64" s="37" t="s">
        <v>24</v>
      </c>
      <c r="J64" s="37">
        <v>92</v>
      </c>
      <c r="K64" s="37">
        <v>-2.1099999999999999E-3</v>
      </c>
      <c r="L64" s="39">
        <v>-53922.222222222219</v>
      </c>
      <c r="M64" s="39" t="s">
        <v>25</v>
      </c>
      <c r="N64" s="39">
        <v>-17583.333333333332</v>
      </c>
      <c r="O64" s="39">
        <v>-36338.888888888883</v>
      </c>
    </row>
    <row r="65" spans="1:15" x14ac:dyDescent="0.25">
      <c r="A65" s="37" t="s">
        <v>26</v>
      </c>
      <c r="B65" s="37" t="s">
        <v>137</v>
      </c>
      <c r="C65" s="37" t="s">
        <v>138</v>
      </c>
      <c r="D65" s="37" t="s">
        <v>139</v>
      </c>
      <c r="E65" s="37" t="s">
        <v>123</v>
      </c>
      <c r="F65" s="38">
        <v>44742</v>
      </c>
      <c r="G65" s="38">
        <v>44834</v>
      </c>
      <c r="H65" s="40">
        <v>50000000</v>
      </c>
      <c r="I65" s="37" t="s">
        <v>24</v>
      </c>
      <c r="J65" s="37">
        <v>92</v>
      </c>
      <c r="K65" s="37">
        <v>6.1999999999999998E-3</v>
      </c>
      <c r="L65" s="39">
        <v>-79222.222222222219</v>
      </c>
      <c r="M65" s="39" t="s">
        <v>25</v>
      </c>
      <c r="N65" s="39">
        <v>-25833.333333333332</v>
      </c>
      <c r="O65" s="39">
        <v>-53388.888888888883</v>
      </c>
    </row>
    <row r="66" spans="1:15" x14ac:dyDescent="0.25">
      <c r="A66" s="37" t="s">
        <v>26</v>
      </c>
      <c r="B66" s="37" t="s">
        <v>137</v>
      </c>
      <c r="C66" s="37" t="s">
        <v>140</v>
      </c>
      <c r="D66" s="37" t="s">
        <v>139</v>
      </c>
      <c r="E66" s="37" t="s">
        <v>123</v>
      </c>
      <c r="F66" s="38">
        <v>44742</v>
      </c>
      <c r="G66" s="38">
        <v>44834</v>
      </c>
      <c r="H66" s="40">
        <v>50000000</v>
      </c>
      <c r="I66" s="37" t="s">
        <v>24</v>
      </c>
      <c r="J66" s="37">
        <v>92</v>
      </c>
      <c r="K66" s="37">
        <v>-2.1099999999999999E-3</v>
      </c>
      <c r="L66" s="39">
        <v>-26961.111111111109</v>
      </c>
      <c r="M66" s="39" t="s">
        <v>25</v>
      </c>
      <c r="N66" s="39">
        <v>-8791.6666666666661</v>
      </c>
      <c r="O66" s="39">
        <v>-18169.444444444442</v>
      </c>
    </row>
    <row r="67" spans="1:15" x14ac:dyDescent="0.25">
      <c r="A67" s="37" t="s">
        <v>26</v>
      </c>
      <c r="B67" s="37" t="s">
        <v>141</v>
      </c>
      <c r="C67" s="37" t="s">
        <v>142</v>
      </c>
      <c r="D67" s="37" t="s">
        <v>143</v>
      </c>
      <c r="E67" s="37" t="s">
        <v>123</v>
      </c>
      <c r="F67" s="38">
        <v>44733</v>
      </c>
      <c r="G67" s="38">
        <v>44825</v>
      </c>
      <c r="H67" s="40">
        <v>2130000</v>
      </c>
      <c r="I67" s="37" t="s">
        <v>24</v>
      </c>
      <c r="J67" s="37">
        <v>92</v>
      </c>
      <c r="K67" s="37">
        <v>8.8900000000000003E-3</v>
      </c>
      <c r="L67" s="39">
        <v>-4839.123333333333</v>
      </c>
      <c r="M67" s="39" t="s">
        <v>25</v>
      </c>
      <c r="N67" s="39">
        <v>-2051.3674999999998</v>
      </c>
      <c r="O67" s="39">
        <v>-2787.7558333333332</v>
      </c>
    </row>
    <row r="68" spans="1:15" x14ac:dyDescent="0.25">
      <c r="A68" s="37" t="s">
        <v>26</v>
      </c>
      <c r="B68" s="37" t="s">
        <v>141</v>
      </c>
      <c r="C68" s="37" t="s">
        <v>144</v>
      </c>
      <c r="D68" s="37" t="s">
        <v>143</v>
      </c>
      <c r="E68" s="37" t="s">
        <v>123</v>
      </c>
      <c r="F68" s="38">
        <v>44733</v>
      </c>
      <c r="G68" s="38">
        <v>44825</v>
      </c>
      <c r="H68" s="40">
        <v>2130000</v>
      </c>
      <c r="I68" s="37" t="s">
        <v>24</v>
      </c>
      <c r="J68" s="37">
        <v>92</v>
      </c>
      <c r="K68" s="37">
        <v>-1.6900000000000001E-3</v>
      </c>
      <c r="L68" s="39">
        <v>-919.92333333333329</v>
      </c>
      <c r="M68" s="39" t="s">
        <v>25</v>
      </c>
      <c r="N68" s="39">
        <v>-389.96749999999997</v>
      </c>
      <c r="O68" s="39">
        <v>-529.95583333333332</v>
      </c>
    </row>
    <row r="69" spans="1:15" x14ac:dyDescent="0.25">
      <c r="A69" s="37" t="s">
        <v>26</v>
      </c>
      <c r="B69" s="37" t="s">
        <v>145</v>
      </c>
      <c r="C69" s="37" t="s">
        <v>146</v>
      </c>
      <c r="D69" s="37" t="s">
        <v>147</v>
      </c>
      <c r="E69" s="37" t="s">
        <v>148</v>
      </c>
      <c r="F69" s="38">
        <v>44742</v>
      </c>
      <c r="G69" s="38">
        <v>44834</v>
      </c>
      <c r="H69" s="40">
        <v>6000000</v>
      </c>
      <c r="I69" s="37" t="s">
        <v>51</v>
      </c>
      <c r="J69" s="37">
        <v>92</v>
      </c>
      <c r="K69" s="37">
        <v>0</v>
      </c>
      <c r="L69" s="39">
        <v>0</v>
      </c>
      <c r="M69" s="39" t="s">
        <v>25</v>
      </c>
      <c r="N69" s="39">
        <v>0</v>
      </c>
      <c r="O69" s="39">
        <v>0</v>
      </c>
    </row>
    <row r="70" spans="1:15" x14ac:dyDescent="0.25">
      <c r="A70" s="37" t="s">
        <v>26</v>
      </c>
      <c r="B70" s="37" t="s">
        <v>149</v>
      </c>
      <c r="C70" s="37" t="s">
        <v>150</v>
      </c>
      <c r="D70" s="37"/>
      <c r="E70" s="37" t="s">
        <v>151</v>
      </c>
      <c r="F70" s="38">
        <v>44771</v>
      </c>
      <c r="G70" s="38">
        <v>44865</v>
      </c>
      <c r="H70" s="40">
        <v>50000000</v>
      </c>
      <c r="I70" s="37" t="s">
        <v>24</v>
      </c>
      <c r="J70" s="37">
        <v>94</v>
      </c>
      <c r="K70" s="37">
        <v>6.8500000000000002E-3</v>
      </c>
      <c r="L70" s="39">
        <v>-89430.555555555562</v>
      </c>
      <c r="M70" s="39" t="s">
        <v>25</v>
      </c>
      <c r="N70" s="39">
        <v>-951.38888888888891</v>
      </c>
      <c r="O70" s="39">
        <v>-88479.166666666672</v>
      </c>
    </row>
    <row r="71" spans="1:15" x14ac:dyDescent="0.25">
      <c r="A71" s="37" t="s">
        <v>26</v>
      </c>
      <c r="B71" s="37" t="s">
        <v>149</v>
      </c>
      <c r="C71" s="37" t="s">
        <v>152</v>
      </c>
      <c r="D71" s="37"/>
      <c r="E71" s="37" t="s">
        <v>151</v>
      </c>
      <c r="F71" s="38">
        <v>44771</v>
      </c>
      <c r="G71" s="38">
        <v>44865</v>
      </c>
      <c r="H71" s="40">
        <v>50000000</v>
      </c>
      <c r="I71" s="37" t="s">
        <v>24</v>
      </c>
      <c r="J71" s="37">
        <v>94</v>
      </c>
      <c r="K71" s="37">
        <v>2.3799999999999997E-3</v>
      </c>
      <c r="L71" s="39">
        <v>31072.222222222219</v>
      </c>
      <c r="M71" s="39" t="s">
        <v>25</v>
      </c>
      <c r="N71" s="39">
        <v>330.55555555555549</v>
      </c>
      <c r="O71" s="39">
        <v>30741.666666666664</v>
      </c>
    </row>
    <row r="72" spans="1:15" x14ac:dyDescent="0.25">
      <c r="A72" s="37" t="s">
        <v>26</v>
      </c>
      <c r="B72" s="37" t="s">
        <v>153</v>
      </c>
      <c r="C72" s="37" t="s">
        <v>154</v>
      </c>
      <c r="D72" s="37"/>
      <c r="E72" s="37" t="s">
        <v>151</v>
      </c>
      <c r="F72" s="38">
        <v>44696</v>
      </c>
      <c r="G72" s="38">
        <v>44788</v>
      </c>
      <c r="H72" s="40">
        <v>70000000</v>
      </c>
      <c r="I72" s="37" t="s">
        <v>24</v>
      </c>
      <c r="J72" s="37">
        <v>92</v>
      </c>
      <c r="K72" s="37">
        <v>7.0000000000000001E-3</v>
      </c>
      <c r="L72" s="39">
        <v>-125222.22222222222</v>
      </c>
      <c r="M72" s="39" t="s">
        <v>25</v>
      </c>
      <c r="N72" s="39">
        <v>-103444.44444444444</v>
      </c>
      <c r="O72" s="39">
        <v>-21777.777777777777</v>
      </c>
    </row>
    <row r="73" spans="1:15" x14ac:dyDescent="0.25">
      <c r="A73" s="37" t="s">
        <v>26</v>
      </c>
      <c r="B73" s="37" t="s">
        <v>153</v>
      </c>
      <c r="C73" s="37" t="s">
        <v>155</v>
      </c>
      <c r="D73" s="37"/>
      <c r="E73" s="37" t="s">
        <v>151</v>
      </c>
      <c r="F73" s="38">
        <v>44696</v>
      </c>
      <c r="G73" s="38">
        <v>44788</v>
      </c>
      <c r="H73" s="40">
        <v>70000000</v>
      </c>
      <c r="I73" s="37" t="s">
        <v>24</v>
      </c>
      <c r="J73" s="37">
        <v>92</v>
      </c>
      <c r="K73" s="37">
        <v>-4.0600000000000002E-3</v>
      </c>
      <c r="L73" s="39">
        <v>-72628.888888888891</v>
      </c>
      <c r="M73" s="39" t="s">
        <v>25</v>
      </c>
      <c r="N73" s="39">
        <v>-59997.777777777781</v>
      </c>
      <c r="O73" s="39">
        <v>-12631.111111111111</v>
      </c>
    </row>
    <row r="74" spans="1:15" x14ac:dyDescent="0.25">
      <c r="A74" s="37" t="s">
        <v>26</v>
      </c>
      <c r="B74" s="37" t="s">
        <v>156</v>
      </c>
      <c r="C74" s="37" t="s">
        <v>157</v>
      </c>
      <c r="D74" s="37" t="s">
        <v>158</v>
      </c>
      <c r="E74" s="37" t="s">
        <v>159</v>
      </c>
      <c r="F74" s="38">
        <v>44417</v>
      </c>
      <c r="G74" s="38">
        <v>44782</v>
      </c>
      <c r="H74" s="40">
        <v>48000000</v>
      </c>
      <c r="I74" s="37" t="s">
        <v>24</v>
      </c>
      <c r="J74" s="37">
        <v>365</v>
      </c>
      <c r="K74" s="37">
        <v>2.018E-2</v>
      </c>
      <c r="L74" s="39">
        <v>-968640</v>
      </c>
      <c r="M74" s="39" t="s">
        <v>25</v>
      </c>
      <c r="N74" s="39">
        <v>-942101.91780821921</v>
      </c>
      <c r="O74" s="39">
        <v>-26538.082191780821</v>
      </c>
    </row>
    <row r="75" spans="1:15" x14ac:dyDescent="0.25">
      <c r="A75" s="37" t="s">
        <v>26</v>
      </c>
      <c r="B75" s="37" t="s">
        <v>156</v>
      </c>
      <c r="C75" s="37" t="s">
        <v>160</v>
      </c>
      <c r="D75" s="37" t="s">
        <v>158</v>
      </c>
      <c r="E75" s="37" t="s">
        <v>159</v>
      </c>
      <c r="F75" s="38">
        <v>44417</v>
      </c>
      <c r="G75" s="38">
        <v>44782</v>
      </c>
      <c r="H75" s="40">
        <v>48000000</v>
      </c>
      <c r="I75" s="37" t="s">
        <v>24</v>
      </c>
      <c r="J75" s="37">
        <v>360</v>
      </c>
      <c r="K75" s="37">
        <v>0.02</v>
      </c>
      <c r="L75" s="39">
        <v>960000</v>
      </c>
      <c r="M75" s="39" t="s">
        <v>25</v>
      </c>
      <c r="N75" s="39">
        <v>946666.66666666674</v>
      </c>
      <c r="O75" s="39">
        <v>26666.666666666664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2022-08-04T07:21:34Z</dcterms:modified>
</cp:coreProperties>
</file>