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AA28A64C-4D82-4F38-A2B8-97B20EEB7AE8}" xr6:coauthVersionLast="45" xr6:coauthVersionMax="45" xr10:uidLastSave="{00000000-0000-0000-0000-000000000000}"/>
  <bookViews>
    <workbookView xWindow="-25320" yWindow="-120" windowWidth="25440" windowHeight="15390" xr2:uid="{00000000-000D-0000-FFFF-FFFF00000000}"/>
  </bookViews>
  <sheets>
    <sheet name="Payments - Financing" sheetId="4" r:id="rId1"/>
    <sheet name="Cash Flows - Financing" sheetId="8" r:id="rId2"/>
    <sheet name="Disclaimer" sheetId="2" r:id="rId3"/>
  </sheets>
  <definedNames>
    <definedName name="âa143" localSheetId="0">#REF!</definedName>
    <definedName name="âa143">#REF!</definedName>
    <definedName name="AI_DER">#REF!</definedName>
    <definedName name="AI_DER_Global">#REF!</definedName>
    <definedName name="AI_FIN">'Cash Flows - Financing'!$A$6:$P$542</definedName>
    <definedName name="fxPortfolioInput" localSheetId="2">Disclaimer!$A$1</definedName>
    <definedName name="fxPortfolioInput" localSheetId="0">'Payments - Financing'!#REF!</definedName>
    <definedName name="fxPortfolioInput">#REF!</definedName>
    <definedName name="_xlnm.Print_Area" localSheetId="2">Disclaimer!$A$1:$M$34</definedName>
    <definedName name="_xlnm.Print_Area" localSheetId="0">'Payments - Financing'!#REF!</definedName>
  </definedNames>
  <calcPr calcId="145621" calcMode="manual" calcCompleted="0" calcOnSave="0"/>
</workbook>
</file>

<file path=xl/calcChain.xml><?xml version="1.0" encoding="utf-8"?>
<calcChain xmlns="http://schemas.openxmlformats.org/spreadsheetml/2006/main">
  <c r="E511" i="4" l="1"/>
  <c r="D511" i="4"/>
  <c r="C511" i="4"/>
  <c r="E500" i="4"/>
  <c r="D500" i="4"/>
  <c r="C500" i="4"/>
  <c r="E31" i="4"/>
  <c r="D31" i="4"/>
  <c r="C31" i="4"/>
  <c r="E16" i="4"/>
  <c r="D16" i="4"/>
  <c r="C16" i="4"/>
  <c r="E510" i="4"/>
  <c r="D510" i="4"/>
  <c r="C510" i="4"/>
  <c r="E499" i="4"/>
  <c r="D499" i="4"/>
  <c r="C499" i="4"/>
  <c r="E15" i="4"/>
  <c r="D15" i="4"/>
  <c r="C15" i="4"/>
  <c r="E14" i="4"/>
  <c r="D14" i="4"/>
  <c r="C14" i="4"/>
  <c r="E498" i="4"/>
  <c r="D498" i="4"/>
  <c r="C498" i="4"/>
  <c r="E497" i="4"/>
  <c r="D497" i="4"/>
  <c r="C497" i="4"/>
  <c r="E496" i="4"/>
  <c r="D496" i="4"/>
  <c r="C496" i="4"/>
  <c r="E495" i="4"/>
  <c r="D495" i="4"/>
  <c r="C495" i="4"/>
  <c r="E494" i="4"/>
  <c r="D494" i="4"/>
  <c r="C494" i="4"/>
  <c r="E493" i="4"/>
  <c r="D493" i="4"/>
  <c r="C493" i="4"/>
  <c r="E492" i="4"/>
  <c r="D492" i="4"/>
  <c r="C492" i="4"/>
  <c r="E491" i="4"/>
  <c r="D491" i="4"/>
  <c r="C491" i="4"/>
  <c r="E490" i="4"/>
  <c r="D490" i="4"/>
  <c r="C490" i="4"/>
  <c r="E489" i="4"/>
  <c r="D489" i="4"/>
  <c r="C489" i="4"/>
  <c r="E488" i="4"/>
  <c r="D488" i="4"/>
  <c r="C488" i="4"/>
  <c r="E487" i="4"/>
  <c r="D487" i="4"/>
  <c r="C487" i="4"/>
  <c r="E486" i="4"/>
  <c r="D486" i="4"/>
  <c r="C486" i="4"/>
  <c r="E485" i="4"/>
  <c r="D485" i="4"/>
  <c r="C485" i="4"/>
  <c r="E484" i="4"/>
  <c r="D484" i="4"/>
  <c r="C484" i="4"/>
  <c r="E483" i="4"/>
  <c r="D483" i="4"/>
  <c r="C483" i="4"/>
  <c r="E482" i="4"/>
  <c r="D482" i="4"/>
  <c r="C482" i="4"/>
  <c r="E481" i="4"/>
  <c r="D481" i="4"/>
  <c r="C481" i="4"/>
  <c r="E480" i="4"/>
  <c r="D480" i="4"/>
  <c r="C480" i="4"/>
  <c r="E479" i="4"/>
  <c r="D479" i="4"/>
  <c r="C479" i="4"/>
  <c r="E478" i="4"/>
  <c r="D478" i="4"/>
  <c r="C478" i="4"/>
  <c r="E477" i="4"/>
  <c r="D477" i="4"/>
  <c r="C477" i="4"/>
  <c r="E476" i="4"/>
  <c r="D476" i="4"/>
  <c r="C476" i="4"/>
  <c r="E475" i="4"/>
  <c r="D475" i="4"/>
  <c r="C475" i="4"/>
  <c r="E474" i="4"/>
  <c r="D474" i="4"/>
  <c r="C474" i="4"/>
  <c r="E473" i="4"/>
  <c r="D473" i="4"/>
  <c r="C473" i="4"/>
  <c r="E472" i="4"/>
  <c r="D472" i="4"/>
  <c r="C472" i="4"/>
  <c r="E471" i="4"/>
  <c r="D471" i="4"/>
  <c r="C471" i="4"/>
  <c r="E470" i="4"/>
  <c r="D470" i="4"/>
  <c r="C470" i="4"/>
  <c r="E469" i="4"/>
  <c r="D469" i="4"/>
  <c r="C469" i="4"/>
  <c r="E468" i="4"/>
  <c r="D468" i="4"/>
  <c r="C468" i="4"/>
  <c r="E467" i="4"/>
  <c r="D467" i="4"/>
  <c r="C467" i="4"/>
  <c r="E466" i="4"/>
  <c r="D466" i="4"/>
  <c r="C466" i="4"/>
  <c r="E465" i="4"/>
  <c r="D465" i="4"/>
  <c r="C465" i="4"/>
  <c r="E464" i="4"/>
  <c r="D464" i="4"/>
  <c r="C464" i="4"/>
  <c r="E30" i="4"/>
  <c r="D30" i="4"/>
  <c r="C30" i="4"/>
  <c r="E463" i="4"/>
  <c r="D463" i="4"/>
  <c r="C463" i="4"/>
  <c r="E462" i="4"/>
  <c r="D462" i="4"/>
  <c r="C462" i="4"/>
  <c r="E461" i="4"/>
  <c r="D461" i="4"/>
  <c r="C461" i="4"/>
  <c r="E460" i="4"/>
  <c r="D460" i="4"/>
  <c r="C460" i="4"/>
  <c r="E459" i="4"/>
  <c r="D459" i="4"/>
  <c r="C459" i="4"/>
  <c r="E458" i="4"/>
  <c r="D458" i="4"/>
  <c r="C458" i="4"/>
  <c r="E457" i="4"/>
  <c r="D457" i="4"/>
  <c r="C457" i="4"/>
  <c r="E456" i="4"/>
  <c r="D456" i="4"/>
  <c r="C456" i="4"/>
  <c r="E455" i="4"/>
  <c r="D455" i="4"/>
  <c r="C455" i="4"/>
  <c r="E454" i="4"/>
  <c r="D454" i="4"/>
  <c r="C454" i="4"/>
  <c r="E453" i="4"/>
  <c r="D453" i="4"/>
  <c r="C453" i="4"/>
  <c r="E452" i="4"/>
  <c r="D452" i="4"/>
  <c r="C452" i="4"/>
  <c r="E451" i="4"/>
  <c r="D451" i="4"/>
  <c r="C451" i="4"/>
  <c r="E450" i="4"/>
  <c r="D450" i="4"/>
  <c r="C450" i="4"/>
  <c r="E449" i="4"/>
  <c r="D449" i="4"/>
  <c r="C449" i="4"/>
  <c r="E448" i="4"/>
  <c r="D448" i="4"/>
  <c r="C448" i="4"/>
  <c r="E447" i="4"/>
  <c r="D447" i="4"/>
  <c r="C447" i="4"/>
  <c r="E446" i="4"/>
  <c r="D446" i="4"/>
  <c r="C446" i="4"/>
  <c r="E445" i="4"/>
  <c r="D445" i="4"/>
  <c r="C445" i="4"/>
  <c r="E444" i="4"/>
  <c r="D444" i="4"/>
  <c r="C444" i="4"/>
  <c r="E443" i="4"/>
  <c r="D443" i="4"/>
  <c r="C443" i="4"/>
  <c r="E442" i="4"/>
  <c r="D442" i="4"/>
  <c r="C442" i="4"/>
  <c r="E441" i="4"/>
  <c r="D441" i="4"/>
  <c r="C441" i="4"/>
  <c r="E440" i="4"/>
  <c r="D440" i="4"/>
  <c r="C440" i="4"/>
  <c r="E439" i="4"/>
  <c r="D439" i="4"/>
  <c r="C439" i="4"/>
  <c r="E438" i="4"/>
  <c r="D438" i="4"/>
  <c r="C438" i="4"/>
  <c r="E437" i="4"/>
  <c r="D437" i="4"/>
  <c r="C437" i="4"/>
  <c r="E436" i="4"/>
  <c r="D436" i="4"/>
  <c r="C436" i="4"/>
  <c r="E435" i="4"/>
  <c r="D435" i="4"/>
  <c r="C435" i="4"/>
  <c r="E434" i="4"/>
  <c r="D434" i="4"/>
  <c r="C434" i="4"/>
  <c r="E433" i="4"/>
  <c r="D433" i="4"/>
  <c r="C433" i="4"/>
  <c r="E13" i="4"/>
  <c r="D13" i="4"/>
  <c r="C13" i="4"/>
  <c r="E432" i="4"/>
  <c r="D432" i="4"/>
  <c r="C432" i="4"/>
  <c r="E431" i="4"/>
  <c r="D431" i="4"/>
  <c r="C431" i="4"/>
  <c r="E430" i="4"/>
  <c r="D430" i="4"/>
  <c r="C430" i="4"/>
  <c r="E429" i="4"/>
  <c r="D429" i="4"/>
  <c r="C429" i="4"/>
  <c r="E29" i="4"/>
  <c r="D29" i="4"/>
  <c r="C29" i="4"/>
  <c r="E28" i="4"/>
  <c r="D28" i="4"/>
  <c r="C28" i="4"/>
  <c r="E27" i="4"/>
  <c r="D27" i="4"/>
  <c r="C27" i="4"/>
  <c r="E26" i="4"/>
  <c r="D26" i="4"/>
  <c r="C26" i="4"/>
  <c r="E25" i="4"/>
  <c r="D25" i="4"/>
  <c r="C25" i="4"/>
  <c r="E428" i="4"/>
  <c r="D428" i="4"/>
  <c r="C428" i="4"/>
  <c r="E24" i="4"/>
  <c r="D24" i="4"/>
  <c r="C24" i="4"/>
  <c r="E23" i="4"/>
  <c r="D23" i="4"/>
  <c r="C23" i="4"/>
  <c r="E12" i="4"/>
  <c r="D12" i="4"/>
  <c r="C12" i="4"/>
  <c r="E427" i="4"/>
  <c r="D427" i="4"/>
  <c r="C427" i="4"/>
  <c r="E426" i="4"/>
  <c r="D426" i="4"/>
  <c r="C426" i="4"/>
  <c r="E425" i="4"/>
  <c r="D425" i="4"/>
  <c r="C425" i="4"/>
  <c r="E424" i="4"/>
  <c r="D424" i="4"/>
  <c r="C424" i="4"/>
  <c r="E423" i="4"/>
  <c r="D423" i="4"/>
  <c r="C423" i="4"/>
  <c r="E422" i="4"/>
  <c r="D422" i="4"/>
  <c r="C422" i="4"/>
  <c r="E421" i="4"/>
  <c r="D421" i="4"/>
  <c r="C421" i="4"/>
  <c r="E420" i="4"/>
  <c r="D420" i="4"/>
  <c r="C420" i="4"/>
  <c r="E419" i="4"/>
  <c r="D419" i="4"/>
  <c r="C419" i="4"/>
  <c r="E418" i="4"/>
  <c r="D418" i="4"/>
  <c r="C418" i="4"/>
  <c r="E417" i="4"/>
  <c r="D417" i="4"/>
  <c r="C417" i="4"/>
  <c r="E11" i="4"/>
  <c r="D11" i="4"/>
  <c r="C11" i="4"/>
  <c r="E10" i="4"/>
  <c r="D10" i="4"/>
  <c r="C10" i="4"/>
  <c r="E9" i="4"/>
  <c r="D9" i="4"/>
  <c r="C9" i="4"/>
  <c r="E8" i="4"/>
  <c r="D8" i="4"/>
  <c r="C8" i="4"/>
  <c r="E416" i="4"/>
  <c r="D416" i="4"/>
  <c r="C416" i="4"/>
  <c r="E415" i="4"/>
  <c r="D415" i="4"/>
  <c r="C415" i="4"/>
  <c r="E414" i="4"/>
  <c r="D414" i="4"/>
  <c r="C414" i="4"/>
  <c r="E413" i="4"/>
  <c r="D413" i="4"/>
  <c r="C413" i="4"/>
  <c r="E412" i="4"/>
  <c r="D412" i="4"/>
  <c r="C412" i="4"/>
  <c r="E411" i="4"/>
  <c r="D411" i="4"/>
  <c r="C411" i="4"/>
  <c r="E410" i="4"/>
  <c r="D410" i="4"/>
  <c r="C410" i="4"/>
  <c r="E409" i="4"/>
  <c r="D409" i="4"/>
  <c r="C409" i="4"/>
  <c r="E408" i="4"/>
  <c r="D408" i="4"/>
  <c r="C408" i="4"/>
  <c r="E407" i="4"/>
  <c r="D407" i="4"/>
  <c r="C407" i="4"/>
  <c r="E406" i="4"/>
  <c r="D406" i="4"/>
  <c r="C406" i="4"/>
  <c r="E405" i="4"/>
  <c r="D405" i="4"/>
  <c r="C405" i="4"/>
  <c r="E404" i="4"/>
  <c r="D404" i="4"/>
  <c r="C404" i="4"/>
  <c r="E403" i="4"/>
  <c r="D403" i="4"/>
  <c r="C403" i="4"/>
  <c r="E402" i="4"/>
  <c r="D402" i="4"/>
  <c r="C402" i="4"/>
  <c r="E401" i="4"/>
  <c r="D401" i="4"/>
  <c r="C401" i="4"/>
  <c r="E22" i="4"/>
  <c r="D22" i="4"/>
  <c r="C22" i="4"/>
  <c r="E400" i="4"/>
  <c r="D400" i="4"/>
  <c r="C400" i="4"/>
  <c r="E399" i="4"/>
  <c r="D399" i="4"/>
  <c r="C399" i="4"/>
  <c r="E398" i="4"/>
  <c r="D398" i="4"/>
  <c r="C398" i="4"/>
  <c r="E509" i="4"/>
  <c r="D509" i="4"/>
  <c r="C509" i="4"/>
  <c r="E508" i="4"/>
  <c r="D508" i="4"/>
  <c r="C508" i="4"/>
  <c r="E397" i="4"/>
  <c r="D397" i="4"/>
  <c r="C397" i="4"/>
  <c r="E396" i="4"/>
  <c r="D396" i="4"/>
  <c r="C396" i="4"/>
  <c r="E395" i="4"/>
  <c r="D395" i="4"/>
  <c r="C395" i="4"/>
  <c r="E394" i="4"/>
  <c r="D394" i="4"/>
  <c r="C394" i="4"/>
  <c r="E393" i="4"/>
  <c r="D393" i="4"/>
  <c r="C393" i="4"/>
  <c r="E392" i="4"/>
  <c r="D392" i="4"/>
  <c r="C392" i="4"/>
  <c r="E391" i="4"/>
  <c r="D391" i="4"/>
  <c r="C391" i="4"/>
  <c r="E390" i="4"/>
  <c r="D390" i="4"/>
  <c r="C390" i="4"/>
  <c r="E389" i="4"/>
  <c r="D389" i="4"/>
  <c r="C389" i="4"/>
  <c r="E388" i="4"/>
  <c r="D388" i="4"/>
  <c r="C388" i="4"/>
  <c r="E387" i="4"/>
  <c r="D387" i="4"/>
  <c r="C387" i="4"/>
  <c r="E386" i="4"/>
  <c r="D386" i="4"/>
  <c r="C386" i="4"/>
  <c r="E385" i="4"/>
  <c r="D385" i="4"/>
  <c r="C385" i="4"/>
  <c r="E384" i="4"/>
  <c r="D384" i="4"/>
  <c r="C384" i="4"/>
  <c r="E383" i="4"/>
  <c r="D383" i="4"/>
  <c r="C383" i="4"/>
  <c r="E382" i="4"/>
  <c r="D382" i="4"/>
  <c r="C382" i="4"/>
  <c r="E381" i="4"/>
  <c r="D381" i="4"/>
  <c r="C381" i="4"/>
  <c r="E380" i="4"/>
  <c r="D380" i="4"/>
  <c r="C380" i="4"/>
  <c r="E379" i="4"/>
  <c r="D379" i="4"/>
  <c r="C379" i="4"/>
  <c r="E378" i="4"/>
  <c r="D378" i="4"/>
  <c r="C378" i="4"/>
  <c r="E377" i="4"/>
  <c r="D377" i="4"/>
  <c r="C377" i="4"/>
  <c r="E376" i="4"/>
  <c r="D376" i="4"/>
  <c r="C376" i="4"/>
  <c r="E375" i="4"/>
  <c r="D375" i="4"/>
  <c r="C375" i="4"/>
  <c r="E374" i="4"/>
  <c r="D374" i="4"/>
  <c r="C374" i="4"/>
  <c r="E373" i="4"/>
  <c r="D373" i="4"/>
  <c r="C373" i="4"/>
  <c r="E372" i="4"/>
  <c r="D372" i="4"/>
  <c r="C372" i="4"/>
  <c r="E371" i="4"/>
  <c r="D371" i="4"/>
  <c r="C371" i="4"/>
  <c r="E370" i="4"/>
  <c r="D370" i="4"/>
  <c r="C370" i="4"/>
  <c r="E369" i="4"/>
  <c r="D369" i="4"/>
  <c r="C369" i="4"/>
  <c r="E368" i="4"/>
  <c r="D368" i="4"/>
  <c r="C368" i="4"/>
  <c r="E367" i="4"/>
  <c r="D367" i="4"/>
  <c r="C367" i="4"/>
  <c r="E366" i="4"/>
  <c r="D366" i="4"/>
  <c r="C366" i="4"/>
  <c r="E365" i="4"/>
  <c r="D365" i="4"/>
  <c r="C365" i="4"/>
  <c r="E364" i="4"/>
  <c r="D364" i="4"/>
  <c r="C364" i="4"/>
  <c r="E363" i="4"/>
  <c r="D363" i="4"/>
  <c r="C363" i="4"/>
  <c r="E362" i="4"/>
  <c r="D362" i="4"/>
  <c r="C362" i="4"/>
  <c r="E361" i="4"/>
  <c r="D361" i="4"/>
  <c r="C361" i="4"/>
  <c r="E360" i="4"/>
  <c r="D360" i="4"/>
  <c r="C360" i="4"/>
  <c r="E507" i="4"/>
  <c r="D507" i="4"/>
  <c r="C507" i="4"/>
  <c r="E506" i="4"/>
  <c r="D506" i="4"/>
  <c r="C506" i="4"/>
  <c r="E359" i="4"/>
  <c r="D359" i="4"/>
  <c r="C359" i="4"/>
  <c r="E358" i="4"/>
  <c r="D358" i="4"/>
  <c r="C358" i="4"/>
  <c r="E357" i="4"/>
  <c r="D357" i="4"/>
  <c r="C357" i="4"/>
  <c r="E356" i="4"/>
  <c r="D356" i="4"/>
  <c r="C356" i="4"/>
  <c r="E355" i="4"/>
  <c r="D355" i="4"/>
  <c r="C355" i="4"/>
  <c r="E354" i="4"/>
  <c r="D354" i="4"/>
  <c r="C354" i="4"/>
  <c r="E353" i="4"/>
  <c r="D353" i="4"/>
  <c r="C353" i="4"/>
  <c r="E352" i="4"/>
  <c r="D352" i="4"/>
  <c r="C352" i="4"/>
  <c r="E351" i="4"/>
  <c r="D351" i="4"/>
  <c r="C351" i="4"/>
  <c r="E350" i="4"/>
  <c r="D350" i="4"/>
  <c r="C350" i="4"/>
  <c r="E349" i="4"/>
  <c r="D349" i="4"/>
  <c r="C349" i="4"/>
  <c r="E348" i="4"/>
  <c r="D348" i="4"/>
  <c r="C348" i="4"/>
  <c r="E347" i="4"/>
  <c r="D347" i="4"/>
  <c r="C347" i="4"/>
  <c r="E346" i="4"/>
  <c r="D346" i="4"/>
  <c r="C346" i="4"/>
  <c r="E345" i="4"/>
  <c r="D345" i="4"/>
  <c r="C345" i="4"/>
  <c r="E344" i="4"/>
  <c r="D344" i="4"/>
  <c r="C344" i="4"/>
  <c r="E343" i="4"/>
  <c r="D343" i="4"/>
  <c r="C343" i="4"/>
  <c r="E342" i="4"/>
  <c r="D342" i="4"/>
  <c r="C342" i="4"/>
  <c r="E341" i="4"/>
  <c r="D341" i="4"/>
  <c r="C341" i="4"/>
  <c r="E340" i="4"/>
  <c r="D340" i="4"/>
  <c r="C340" i="4"/>
  <c r="E339" i="4"/>
  <c r="D339" i="4"/>
  <c r="C339" i="4"/>
  <c r="E338" i="4"/>
  <c r="D338" i="4"/>
  <c r="C338" i="4"/>
  <c r="E337" i="4"/>
  <c r="D337" i="4"/>
  <c r="C337" i="4"/>
  <c r="E336" i="4"/>
  <c r="D336" i="4"/>
  <c r="C336" i="4"/>
  <c r="E335" i="4"/>
  <c r="D335" i="4"/>
  <c r="C335" i="4"/>
  <c r="E334" i="4"/>
  <c r="D334" i="4"/>
  <c r="C334" i="4"/>
  <c r="E333" i="4"/>
  <c r="D333" i="4"/>
  <c r="C333" i="4"/>
  <c r="E332" i="4"/>
  <c r="D332" i="4"/>
  <c r="C332" i="4"/>
  <c r="E331" i="4"/>
  <c r="D331" i="4"/>
  <c r="C331" i="4"/>
  <c r="E330" i="4"/>
  <c r="D330" i="4"/>
  <c r="C330" i="4"/>
  <c r="E329" i="4"/>
  <c r="D329" i="4"/>
  <c r="C329" i="4"/>
  <c r="E328" i="4"/>
  <c r="D328" i="4"/>
  <c r="C328" i="4"/>
  <c r="E327" i="4"/>
  <c r="D327" i="4"/>
  <c r="C327" i="4"/>
  <c r="E326" i="4"/>
  <c r="D326" i="4"/>
  <c r="C326" i="4"/>
  <c r="E325" i="4"/>
  <c r="D325" i="4"/>
  <c r="C325" i="4"/>
  <c r="E324" i="4"/>
  <c r="D324" i="4"/>
  <c r="C324" i="4"/>
  <c r="E323" i="4"/>
  <c r="D323" i="4"/>
  <c r="C323" i="4"/>
  <c r="E322" i="4"/>
  <c r="D322" i="4"/>
  <c r="C322" i="4"/>
  <c r="E321" i="4"/>
  <c r="D321" i="4"/>
  <c r="C321" i="4"/>
  <c r="E320" i="4"/>
  <c r="D320" i="4"/>
  <c r="C320" i="4"/>
  <c r="E319" i="4"/>
  <c r="D319" i="4"/>
  <c r="C319" i="4"/>
  <c r="E318" i="4"/>
  <c r="D318" i="4"/>
  <c r="C318" i="4"/>
  <c r="E317" i="4"/>
  <c r="D317" i="4"/>
  <c r="C317" i="4"/>
  <c r="E316" i="4"/>
  <c r="D316" i="4"/>
  <c r="C316" i="4"/>
  <c r="E315" i="4"/>
  <c r="D315" i="4"/>
  <c r="C315" i="4"/>
  <c r="E314" i="4"/>
  <c r="D314" i="4"/>
  <c r="C314" i="4"/>
  <c r="E313" i="4"/>
  <c r="D313" i="4"/>
  <c r="C313" i="4"/>
  <c r="E312" i="4"/>
  <c r="D312" i="4"/>
  <c r="C312" i="4"/>
  <c r="E311" i="4"/>
  <c r="D311" i="4"/>
  <c r="C311" i="4"/>
  <c r="E310" i="4"/>
  <c r="D310" i="4"/>
  <c r="C310" i="4"/>
  <c r="E309" i="4"/>
  <c r="D309" i="4"/>
  <c r="C309" i="4"/>
  <c r="E308" i="4"/>
  <c r="D308" i="4"/>
  <c r="C308" i="4"/>
  <c r="E307" i="4"/>
  <c r="D307" i="4"/>
  <c r="C307" i="4"/>
  <c r="E306" i="4"/>
  <c r="D306" i="4"/>
  <c r="C306" i="4"/>
  <c r="E305" i="4"/>
  <c r="D305" i="4"/>
  <c r="C305" i="4"/>
  <c r="E304" i="4"/>
  <c r="D304" i="4"/>
  <c r="C304" i="4"/>
  <c r="E303" i="4"/>
  <c r="D303" i="4"/>
  <c r="C303" i="4"/>
  <c r="E302" i="4"/>
  <c r="D302" i="4"/>
  <c r="C302" i="4"/>
  <c r="E301" i="4"/>
  <c r="D301" i="4"/>
  <c r="C301" i="4"/>
  <c r="E300" i="4"/>
  <c r="D300" i="4"/>
  <c r="C300" i="4"/>
  <c r="E299" i="4"/>
  <c r="D299" i="4"/>
  <c r="C299" i="4"/>
  <c r="E298" i="4"/>
  <c r="D298" i="4"/>
  <c r="C298" i="4"/>
  <c r="E297" i="4"/>
  <c r="D297" i="4"/>
  <c r="C297" i="4"/>
  <c r="E296" i="4"/>
  <c r="D296" i="4"/>
  <c r="C296" i="4"/>
  <c r="E295" i="4"/>
  <c r="D295" i="4"/>
  <c r="C295" i="4"/>
  <c r="E294" i="4"/>
  <c r="D294" i="4"/>
  <c r="C294" i="4"/>
  <c r="E293" i="4"/>
  <c r="D293" i="4"/>
  <c r="C293" i="4"/>
  <c r="E292" i="4"/>
  <c r="D292" i="4"/>
  <c r="C292" i="4"/>
  <c r="E291" i="4"/>
  <c r="D291" i="4"/>
  <c r="C291" i="4"/>
  <c r="E290" i="4"/>
  <c r="D290" i="4"/>
  <c r="C290" i="4"/>
  <c r="E289" i="4"/>
  <c r="D289" i="4"/>
  <c r="C289" i="4"/>
  <c r="E288" i="4"/>
  <c r="D288" i="4"/>
  <c r="C288" i="4"/>
  <c r="E287" i="4"/>
  <c r="D287" i="4"/>
  <c r="C287" i="4"/>
  <c r="E286" i="4"/>
  <c r="D286" i="4"/>
  <c r="C286" i="4"/>
  <c r="E285" i="4"/>
  <c r="D285" i="4"/>
  <c r="C285" i="4"/>
  <c r="E284" i="4"/>
  <c r="D284" i="4"/>
  <c r="C284" i="4"/>
  <c r="E283" i="4"/>
  <c r="D283" i="4"/>
  <c r="C283" i="4"/>
  <c r="E282" i="4"/>
  <c r="D282" i="4"/>
  <c r="C282" i="4"/>
  <c r="E281" i="4"/>
  <c r="D281" i="4"/>
  <c r="C281" i="4"/>
  <c r="E280" i="4"/>
  <c r="D280" i="4"/>
  <c r="C280" i="4"/>
  <c r="E279" i="4"/>
  <c r="D279" i="4"/>
  <c r="C279" i="4"/>
  <c r="E7" i="4"/>
  <c r="D7" i="4"/>
  <c r="C7" i="4"/>
  <c r="E6" i="4"/>
  <c r="D6" i="4"/>
  <c r="C6" i="4"/>
  <c r="E278" i="4"/>
  <c r="D278" i="4"/>
  <c r="C278" i="4"/>
  <c r="E5" i="4"/>
  <c r="D5" i="4"/>
  <c r="C5" i="4"/>
  <c r="E277" i="4"/>
  <c r="D277" i="4"/>
  <c r="C277" i="4"/>
  <c r="E276" i="4"/>
  <c r="D276" i="4"/>
  <c r="C276" i="4"/>
  <c r="E275" i="4"/>
  <c r="D275" i="4"/>
  <c r="C275" i="4"/>
  <c r="E274" i="4"/>
  <c r="D274" i="4"/>
  <c r="C274" i="4"/>
  <c r="E273" i="4"/>
  <c r="D273" i="4"/>
  <c r="C273" i="4"/>
  <c r="E272" i="4"/>
  <c r="D272" i="4"/>
  <c r="C272" i="4"/>
  <c r="E271" i="4"/>
  <c r="D271" i="4"/>
  <c r="C271" i="4"/>
  <c r="E270" i="4"/>
  <c r="D270" i="4"/>
  <c r="C270" i="4"/>
  <c r="E269" i="4"/>
  <c r="D269" i="4"/>
  <c r="C269" i="4"/>
  <c r="E268" i="4"/>
  <c r="D268" i="4"/>
  <c r="C268" i="4"/>
  <c r="E267" i="4"/>
  <c r="D267" i="4"/>
  <c r="C267" i="4"/>
  <c r="E266" i="4"/>
  <c r="D266" i="4"/>
  <c r="C266" i="4"/>
  <c r="E265" i="4"/>
  <c r="D265" i="4"/>
  <c r="C265" i="4"/>
  <c r="E264" i="4"/>
  <c r="D264" i="4"/>
  <c r="C264" i="4"/>
  <c r="E263" i="4"/>
  <c r="D263" i="4"/>
  <c r="C263" i="4"/>
  <c r="E262" i="4"/>
  <c r="D262" i="4"/>
  <c r="C262" i="4"/>
  <c r="E261" i="4"/>
  <c r="D261" i="4"/>
  <c r="C261" i="4"/>
  <c r="E260" i="4"/>
  <c r="D260" i="4"/>
  <c r="C260" i="4"/>
  <c r="E259" i="4"/>
  <c r="D259" i="4"/>
  <c r="C259" i="4"/>
  <c r="E258" i="4"/>
  <c r="D258" i="4"/>
  <c r="C258" i="4"/>
  <c r="E257" i="4"/>
  <c r="D257" i="4"/>
  <c r="C257" i="4"/>
  <c r="E256" i="4"/>
  <c r="D256" i="4"/>
  <c r="C256" i="4"/>
  <c r="E255" i="4"/>
  <c r="D255" i="4"/>
  <c r="C255" i="4"/>
  <c r="E254" i="4"/>
  <c r="D254" i="4"/>
  <c r="C254" i="4"/>
  <c r="E253" i="4"/>
  <c r="D253" i="4"/>
  <c r="C253" i="4"/>
  <c r="E21" i="4"/>
  <c r="D21" i="4"/>
  <c r="C21" i="4"/>
  <c r="E20" i="4"/>
  <c r="D20" i="4"/>
  <c r="C20" i="4"/>
  <c r="E19" i="4"/>
  <c r="D19" i="4"/>
  <c r="C19" i="4"/>
  <c r="E18" i="4"/>
  <c r="D18" i="4"/>
  <c r="C18" i="4"/>
  <c r="E252" i="4"/>
  <c r="D252" i="4"/>
  <c r="C252" i="4"/>
  <c r="E251" i="4"/>
  <c r="D251" i="4"/>
  <c r="C251" i="4"/>
  <c r="E250" i="4"/>
  <c r="D250" i="4"/>
  <c r="C250" i="4"/>
  <c r="E249" i="4"/>
  <c r="D249" i="4"/>
  <c r="C249" i="4"/>
  <c r="E248" i="4"/>
  <c r="D248" i="4"/>
  <c r="C248" i="4"/>
  <c r="E247" i="4"/>
  <c r="D247" i="4"/>
  <c r="C247" i="4"/>
  <c r="E246" i="4"/>
  <c r="D246" i="4"/>
  <c r="C246" i="4"/>
  <c r="E245" i="4"/>
  <c r="D245" i="4"/>
  <c r="C245" i="4"/>
  <c r="E244" i="4"/>
  <c r="D244" i="4"/>
  <c r="C244" i="4"/>
  <c r="E243" i="4"/>
  <c r="D243" i="4"/>
  <c r="C243" i="4"/>
  <c r="E242" i="4"/>
  <c r="D242" i="4"/>
  <c r="C242" i="4"/>
  <c r="E241" i="4"/>
  <c r="D241" i="4"/>
  <c r="C241" i="4"/>
  <c r="E240" i="4"/>
  <c r="D240" i="4"/>
  <c r="C240" i="4"/>
  <c r="E239" i="4"/>
  <c r="D239" i="4"/>
  <c r="C239" i="4"/>
  <c r="E238" i="4"/>
  <c r="D238" i="4"/>
  <c r="C238" i="4"/>
  <c r="E237" i="4"/>
  <c r="D237" i="4"/>
  <c r="C237" i="4"/>
  <c r="E236" i="4"/>
  <c r="D236" i="4"/>
  <c r="C236" i="4"/>
  <c r="E235" i="4"/>
  <c r="D235" i="4"/>
  <c r="C235" i="4"/>
  <c r="E234" i="4"/>
  <c r="D234" i="4"/>
  <c r="C234" i="4"/>
  <c r="E233" i="4"/>
  <c r="D233" i="4"/>
  <c r="C233" i="4"/>
  <c r="E232" i="4"/>
  <c r="D232" i="4"/>
  <c r="C232" i="4"/>
  <c r="E231" i="4"/>
  <c r="D231" i="4"/>
  <c r="C231" i="4"/>
  <c r="E230" i="4"/>
  <c r="D230" i="4"/>
  <c r="C230" i="4"/>
  <c r="E229" i="4"/>
  <c r="D229" i="4"/>
  <c r="C229" i="4"/>
  <c r="E228" i="4"/>
  <c r="D228" i="4"/>
  <c r="C228" i="4"/>
  <c r="E227" i="4"/>
  <c r="D227" i="4"/>
  <c r="C227" i="4"/>
  <c r="E226" i="4"/>
  <c r="D226" i="4"/>
  <c r="C226" i="4"/>
  <c r="E225" i="4"/>
  <c r="D225" i="4"/>
  <c r="C225" i="4"/>
  <c r="E224" i="4"/>
  <c r="D224" i="4"/>
  <c r="C224" i="4"/>
  <c r="E223" i="4"/>
  <c r="D223" i="4"/>
  <c r="C223" i="4"/>
  <c r="E222" i="4"/>
  <c r="D222" i="4"/>
  <c r="C222" i="4"/>
  <c r="E221" i="4"/>
  <c r="D221" i="4"/>
  <c r="C221" i="4"/>
  <c r="E4" i="4"/>
  <c r="D4" i="4"/>
  <c r="C4" i="4"/>
  <c r="E220" i="4"/>
  <c r="D220" i="4"/>
  <c r="C220" i="4"/>
  <c r="E219" i="4"/>
  <c r="D219" i="4"/>
  <c r="C219" i="4"/>
  <c r="E218" i="4"/>
  <c r="D218" i="4"/>
  <c r="C218" i="4"/>
  <c r="E217" i="4"/>
  <c r="D217" i="4"/>
  <c r="C217" i="4"/>
  <c r="E216" i="4"/>
  <c r="D216" i="4"/>
  <c r="C216" i="4"/>
  <c r="E215" i="4"/>
  <c r="D215" i="4"/>
  <c r="C215" i="4"/>
  <c r="E214" i="4"/>
  <c r="D214" i="4"/>
  <c r="C214" i="4"/>
  <c r="E213" i="4"/>
  <c r="D213" i="4"/>
  <c r="C213" i="4"/>
  <c r="E212" i="4"/>
  <c r="D212" i="4"/>
  <c r="C212" i="4"/>
  <c r="E505" i="4"/>
  <c r="D505" i="4"/>
  <c r="C505" i="4"/>
  <c r="E211" i="4"/>
  <c r="D211" i="4"/>
  <c r="C211" i="4"/>
  <c r="E210" i="4"/>
  <c r="D210" i="4"/>
  <c r="C210" i="4"/>
  <c r="E209" i="4"/>
  <c r="D209" i="4"/>
  <c r="C209" i="4"/>
  <c r="E208" i="4"/>
  <c r="D208" i="4"/>
  <c r="C208" i="4"/>
  <c r="E207" i="4"/>
  <c r="D207" i="4"/>
  <c r="C207" i="4"/>
  <c r="E206" i="4"/>
  <c r="D206" i="4"/>
  <c r="C206" i="4"/>
  <c r="E205" i="4"/>
  <c r="D205" i="4"/>
  <c r="C205" i="4"/>
  <c r="E204" i="4"/>
  <c r="D204" i="4"/>
  <c r="C204" i="4"/>
  <c r="E203" i="4"/>
  <c r="D203" i="4"/>
  <c r="C203" i="4"/>
  <c r="E202" i="4"/>
  <c r="D202" i="4"/>
  <c r="C202" i="4"/>
  <c r="E201" i="4"/>
  <c r="D201" i="4"/>
  <c r="C201" i="4"/>
  <c r="E200" i="4"/>
  <c r="D200" i="4"/>
  <c r="C200" i="4"/>
  <c r="E199" i="4"/>
  <c r="D199" i="4"/>
  <c r="C199" i="4"/>
  <c r="E198" i="4"/>
  <c r="D198" i="4"/>
  <c r="C198" i="4"/>
  <c r="E197" i="4"/>
  <c r="D197" i="4"/>
  <c r="C197" i="4"/>
  <c r="E196" i="4"/>
  <c r="D196" i="4"/>
  <c r="C196" i="4"/>
  <c r="E195" i="4"/>
  <c r="D195" i="4"/>
  <c r="C195" i="4"/>
  <c r="E194" i="4"/>
  <c r="D194" i="4"/>
  <c r="C194" i="4"/>
  <c r="E193" i="4"/>
  <c r="D193" i="4"/>
  <c r="C193" i="4"/>
  <c r="E192" i="4"/>
  <c r="D192" i="4"/>
  <c r="C192" i="4"/>
  <c r="E191" i="4"/>
  <c r="D191" i="4"/>
  <c r="C191" i="4"/>
  <c r="E190" i="4"/>
  <c r="D190" i="4"/>
  <c r="C190" i="4"/>
  <c r="E189" i="4"/>
  <c r="D189" i="4"/>
  <c r="C189" i="4"/>
  <c r="E188" i="4"/>
  <c r="D188" i="4"/>
  <c r="C188" i="4"/>
  <c r="E187" i="4"/>
  <c r="D187" i="4"/>
  <c r="C187" i="4"/>
  <c r="E186" i="4"/>
  <c r="D186" i="4"/>
  <c r="C186" i="4"/>
  <c r="E185" i="4"/>
  <c r="D185" i="4"/>
  <c r="C185" i="4"/>
  <c r="E184" i="4"/>
  <c r="D184" i="4"/>
  <c r="C184" i="4"/>
  <c r="E183" i="4"/>
  <c r="D183" i="4"/>
  <c r="C183" i="4"/>
  <c r="E182" i="4"/>
  <c r="D182" i="4"/>
  <c r="C182" i="4"/>
  <c r="E181" i="4"/>
  <c r="D181" i="4"/>
  <c r="C181" i="4"/>
  <c r="E180" i="4"/>
  <c r="D180" i="4"/>
  <c r="C180" i="4"/>
  <c r="E179" i="4"/>
  <c r="D179" i="4"/>
  <c r="C179" i="4"/>
  <c r="E178" i="4"/>
  <c r="D178" i="4"/>
  <c r="C178" i="4"/>
  <c r="E177" i="4"/>
  <c r="D177" i="4"/>
  <c r="C177" i="4"/>
  <c r="E176" i="4"/>
  <c r="D176" i="4"/>
  <c r="C176" i="4"/>
  <c r="E175" i="4"/>
  <c r="D175" i="4"/>
  <c r="C175" i="4"/>
  <c r="E174" i="4"/>
  <c r="D174" i="4"/>
  <c r="C174" i="4"/>
  <c r="E173" i="4"/>
  <c r="D173" i="4"/>
  <c r="C173" i="4"/>
  <c r="E172" i="4"/>
  <c r="D172" i="4"/>
  <c r="C172" i="4"/>
  <c r="E171" i="4"/>
  <c r="D171" i="4"/>
  <c r="C171" i="4"/>
  <c r="E170" i="4"/>
  <c r="D170" i="4"/>
  <c r="C170" i="4"/>
  <c r="E169" i="4"/>
  <c r="D169" i="4"/>
  <c r="C169" i="4"/>
  <c r="E168" i="4"/>
  <c r="D168" i="4"/>
  <c r="C168" i="4"/>
  <c r="E167" i="4"/>
  <c r="D167" i="4"/>
  <c r="C167" i="4"/>
  <c r="E166" i="4"/>
  <c r="D166" i="4"/>
  <c r="C166" i="4"/>
  <c r="E165" i="4"/>
  <c r="D165" i="4"/>
  <c r="C165" i="4"/>
  <c r="E164" i="4"/>
  <c r="D164" i="4"/>
  <c r="C164" i="4"/>
  <c r="E163" i="4"/>
  <c r="D163" i="4"/>
  <c r="C163" i="4"/>
  <c r="E162" i="4"/>
  <c r="D162" i="4"/>
  <c r="C162" i="4"/>
  <c r="E161" i="4"/>
  <c r="D161" i="4"/>
  <c r="C161" i="4"/>
  <c r="E160" i="4"/>
  <c r="D160" i="4"/>
  <c r="C160" i="4"/>
  <c r="E159" i="4"/>
  <c r="D159" i="4"/>
  <c r="C159" i="4"/>
  <c r="E158" i="4"/>
  <c r="D158" i="4"/>
  <c r="C158" i="4"/>
  <c r="E157" i="4"/>
  <c r="D157" i="4"/>
  <c r="C157" i="4"/>
  <c r="E156" i="4"/>
  <c r="D156" i="4"/>
  <c r="C156" i="4"/>
  <c r="E155" i="4"/>
  <c r="D155" i="4"/>
  <c r="C155" i="4"/>
  <c r="E154" i="4"/>
  <c r="D154" i="4"/>
  <c r="C154" i="4"/>
  <c r="E153" i="4"/>
  <c r="D153" i="4"/>
  <c r="C153" i="4"/>
  <c r="E152" i="4"/>
  <c r="D152" i="4"/>
  <c r="C152" i="4"/>
  <c r="E151" i="4"/>
  <c r="D151" i="4"/>
  <c r="C151" i="4"/>
  <c r="E150" i="4"/>
  <c r="D150" i="4"/>
  <c r="C150" i="4"/>
  <c r="E149" i="4"/>
  <c r="D149" i="4"/>
  <c r="C149" i="4"/>
  <c r="E148" i="4"/>
  <c r="D148" i="4"/>
  <c r="C148" i="4"/>
  <c r="E147" i="4"/>
  <c r="D147" i="4"/>
  <c r="C147" i="4"/>
  <c r="E146" i="4"/>
  <c r="D146" i="4"/>
  <c r="C146" i="4"/>
  <c r="E145" i="4"/>
  <c r="D145" i="4"/>
  <c r="C145" i="4"/>
  <c r="E144" i="4"/>
  <c r="D144" i="4"/>
  <c r="C144" i="4"/>
  <c r="E143" i="4"/>
  <c r="D143" i="4"/>
  <c r="C143" i="4"/>
  <c r="E142" i="4"/>
  <c r="D142" i="4"/>
  <c r="C142" i="4"/>
  <c r="E504" i="4"/>
  <c r="D504" i="4"/>
  <c r="C504" i="4"/>
  <c r="E503" i="4"/>
  <c r="D503" i="4"/>
  <c r="C503" i="4"/>
  <c r="E502" i="4"/>
  <c r="D502" i="4"/>
  <c r="C502" i="4"/>
  <c r="E141" i="4"/>
  <c r="D141" i="4"/>
  <c r="C141" i="4"/>
  <c r="E140" i="4"/>
  <c r="D140" i="4"/>
  <c r="C140" i="4"/>
  <c r="E139" i="4"/>
  <c r="D139" i="4"/>
  <c r="C139" i="4"/>
  <c r="E138" i="4"/>
  <c r="D138" i="4"/>
  <c r="C138" i="4"/>
  <c r="E137" i="4"/>
  <c r="D137" i="4"/>
  <c r="C137" i="4"/>
  <c r="E136" i="4"/>
  <c r="D136" i="4"/>
  <c r="C136" i="4"/>
  <c r="E135" i="4"/>
  <c r="D135" i="4"/>
  <c r="C135" i="4"/>
  <c r="E134" i="4"/>
  <c r="D134" i="4"/>
  <c r="C134" i="4"/>
  <c r="E133" i="4"/>
  <c r="D133" i="4"/>
  <c r="C133" i="4"/>
  <c r="E132" i="4"/>
  <c r="D132" i="4"/>
  <c r="C132" i="4"/>
  <c r="E131" i="4"/>
  <c r="D131" i="4"/>
  <c r="C131" i="4"/>
  <c r="E130" i="4"/>
  <c r="D130" i="4"/>
  <c r="C130" i="4"/>
  <c r="E3" i="4"/>
  <c r="D3" i="4"/>
  <c r="C3" i="4"/>
  <c r="E129" i="4"/>
  <c r="D129" i="4"/>
  <c r="C129" i="4"/>
  <c r="E128" i="4"/>
  <c r="D128" i="4"/>
  <c r="C128" i="4"/>
  <c r="E127" i="4"/>
  <c r="D127" i="4"/>
  <c r="C127" i="4"/>
  <c r="E126" i="4"/>
  <c r="D126" i="4"/>
  <c r="C126" i="4"/>
  <c r="E125" i="4"/>
  <c r="D125" i="4"/>
  <c r="C125" i="4"/>
  <c r="E124" i="4"/>
  <c r="D124" i="4"/>
  <c r="C124" i="4"/>
  <c r="E123" i="4"/>
  <c r="D123" i="4"/>
  <c r="C123" i="4"/>
  <c r="E122" i="4"/>
  <c r="D122" i="4"/>
  <c r="C122" i="4"/>
  <c r="E121" i="4"/>
  <c r="D121" i="4"/>
  <c r="C121" i="4"/>
  <c r="E120" i="4"/>
  <c r="D120" i="4"/>
  <c r="C120" i="4"/>
  <c r="E119" i="4"/>
  <c r="D119" i="4"/>
  <c r="C119" i="4"/>
  <c r="E118" i="4"/>
  <c r="D118" i="4"/>
  <c r="C118" i="4"/>
  <c r="E117" i="4"/>
  <c r="D117" i="4"/>
  <c r="C117" i="4"/>
  <c r="E116" i="4"/>
  <c r="D116" i="4"/>
  <c r="C116" i="4"/>
  <c r="E115" i="4"/>
  <c r="D115" i="4"/>
  <c r="C115" i="4"/>
  <c r="E114" i="4"/>
  <c r="D114" i="4"/>
  <c r="C114" i="4"/>
  <c r="E113" i="4"/>
  <c r="D113" i="4"/>
  <c r="C113" i="4"/>
  <c r="E112" i="4"/>
  <c r="D112" i="4"/>
  <c r="C112" i="4"/>
  <c r="E2" i="4"/>
  <c r="D2" i="4"/>
  <c r="C2" i="4"/>
  <c r="E111" i="4"/>
  <c r="D111" i="4"/>
  <c r="C111" i="4"/>
  <c r="E110" i="4"/>
  <c r="D110" i="4"/>
  <c r="C110" i="4"/>
  <c r="E109" i="4"/>
  <c r="D109" i="4"/>
  <c r="C109" i="4"/>
  <c r="E108" i="4"/>
  <c r="D108" i="4"/>
  <c r="C108" i="4"/>
  <c r="E107" i="4"/>
  <c r="D107" i="4"/>
  <c r="C107" i="4"/>
  <c r="E106" i="4"/>
  <c r="D106" i="4"/>
  <c r="C106" i="4"/>
  <c r="E105" i="4"/>
  <c r="D105" i="4"/>
  <c r="C105" i="4"/>
  <c r="E104" i="4"/>
  <c r="D104" i="4"/>
  <c r="C104" i="4"/>
  <c r="E103" i="4"/>
  <c r="D103" i="4"/>
  <c r="C103" i="4"/>
  <c r="E102" i="4"/>
  <c r="D102" i="4"/>
  <c r="C102" i="4"/>
  <c r="E101" i="4"/>
  <c r="D101" i="4"/>
  <c r="C101" i="4"/>
  <c r="E100" i="4"/>
  <c r="D100" i="4"/>
  <c r="C100" i="4"/>
  <c r="E99" i="4"/>
  <c r="D99" i="4"/>
  <c r="C99" i="4"/>
  <c r="E98" i="4"/>
  <c r="D98" i="4"/>
  <c r="C98" i="4"/>
  <c r="E97" i="4"/>
  <c r="D97" i="4"/>
  <c r="C97" i="4"/>
  <c r="E96" i="4"/>
  <c r="D96" i="4"/>
  <c r="C96" i="4"/>
  <c r="E95" i="4"/>
  <c r="D95" i="4"/>
  <c r="C95" i="4"/>
  <c r="E94" i="4"/>
  <c r="D94" i="4"/>
  <c r="C94" i="4"/>
  <c r="E93" i="4"/>
  <c r="D93" i="4"/>
  <c r="C93" i="4"/>
  <c r="E92" i="4"/>
  <c r="D92" i="4"/>
  <c r="C92" i="4"/>
  <c r="E91" i="4"/>
  <c r="D91" i="4"/>
  <c r="C91" i="4"/>
  <c r="E90" i="4"/>
  <c r="D90" i="4"/>
  <c r="C90" i="4"/>
  <c r="E89" i="4"/>
  <c r="D89" i="4"/>
  <c r="C89" i="4"/>
  <c r="E88" i="4"/>
  <c r="D88" i="4"/>
  <c r="C88" i="4"/>
  <c r="E87" i="4"/>
  <c r="D87" i="4"/>
  <c r="C87" i="4"/>
  <c r="E86" i="4"/>
  <c r="D86" i="4"/>
  <c r="C86" i="4"/>
  <c r="E85" i="4"/>
  <c r="D85" i="4"/>
  <c r="C85" i="4"/>
  <c r="E84" i="4"/>
  <c r="D84" i="4"/>
  <c r="C84" i="4"/>
  <c r="E83" i="4"/>
  <c r="D83" i="4"/>
  <c r="C83" i="4"/>
  <c r="E82" i="4"/>
  <c r="D82" i="4"/>
  <c r="C82" i="4"/>
  <c r="E81" i="4"/>
  <c r="D81" i="4"/>
  <c r="C81" i="4"/>
  <c r="E80" i="4"/>
  <c r="D80" i="4"/>
  <c r="C80" i="4"/>
  <c r="E79" i="4"/>
  <c r="D79" i="4"/>
  <c r="C79" i="4"/>
  <c r="E78" i="4"/>
  <c r="D78" i="4"/>
  <c r="C78" i="4"/>
  <c r="E77" i="4"/>
  <c r="D77" i="4"/>
  <c r="C77" i="4"/>
  <c r="E76" i="4"/>
  <c r="D76" i="4"/>
  <c r="C76" i="4"/>
  <c r="E75" i="4"/>
  <c r="D75" i="4"/>
  <c r="C75" i="4"/>
  <c r="E74" i="4"/>
  <c r="D74" i="4"/>
  <c r="C74" i="4"/>
  <c r="E73" i="4"/>
  <c r="D73" i="4"/>
  <c r="C73" i="4"/>
  <c r="E72" i="4"/>
  <c r="D72" i="4"/>
  <c r="C72" i="4"/>
  <c r="E71" i="4"/>
  <c r="D71" i="4"/>
  <c r="C71" i="4"/>
  <c r="E70" i="4"/>
  <c r="D70" i="4"/>
  <c r="C70" i="4"/>
  <c r="E69" i="4"/>
  <c r="D69" i="4"/>
  <c r="C69" i="4"/>
  <c r="E68" i="4"/>
  <c r="D68" i="4"/>
  <c r="C68" i="4"/>
  <c r="E67" i="4"/>
  <c r="D67" i="4"/>
  <c r="C67" i="4"/>
  <c r="E66" i="4"/>
  <c r="D66" i="4"/>
  <c r="C66" i="4"/>
  <c r="E65" i="4"/>
  <c r="D65" i="4"/>
  <c r="C65" i="4"/>
  <c r="E64" i="4"/>
  <c r="D64" i="4"/>
  <c r="C64" i="4"/>
  <c r="E63" i="4"/>
  <c r="D63" i="4"/>
  <c r="C63" i="4"/>
  <c r="E62" i="4"/>
  <c r="D62" i="4"/>
  <c r="C62" i="4"/>
  <c r="E61" i="4"/>
  <c r="D61" i="4"/>
  <c r="C61" i="4"/>
  <c r="E60" i="4"/>
  <c r="D60" i="4"/>
  <c r="C60" i="4"/>
  <c r="E59" i="4"/>
  <c r="D59" i="4"/>
  <c r="C59" i="4"/>
  <c r="E58" i="4"/>
  <c r="D58" i="4"/>
  <c r="C58" i="4"/>
  <c r="E57" i="4"/>
  <c r="D57" i="4"/>
  <c r="C57" i="4"/>
  <c r="E56" i="4"/>
  <c r="D56" i="4"/>
  <c r="C56" i="4"/>
  <c r="E55" i="4"/>
  <c r="D55" i="4"/>
  <c r="C55" i="4"/>
  <c r="E54" i="4"/>
  <c r="D54" i="4"/>
  <c r="C54" i="4"/>
  <c r="E53" i="4"/>
  <c r="D53" i="4"/>
  <c r="C53" i="4"/>
  <c r="E52" i="4"/>
  <c r="D52" i="4"/>
  <c r="C52" i="4"/>
  <c r="E51" i="4"/>
  <c r="D51" i="4"/>
  <c r="C51" i="4"/>
  <c r="E50" i="4"/>
  <c r="D50" i="4"/>
  <c r="C50" i="4"/>
  <c r="E49" i="4"/>
  <c r="D49" i="4"/>
  <c r="C49" i="4"/>
  <c r="E48" i="4"/>
  <c r="D48" i="4"/>
  <c r="C48" i="4"/>
  <c r="E47" i="4"/>
  <c r="D47" i="4"/>
  <c r="C47" i="4"/>
  <c r="E46" i="4"/>
  <c r="D46" i="4"/>
  <c r="C46" i="4"/>
  <c r="E45" i="4"/>
  <c r="D45" i="4"/>
  <c r="C45" i="4"/>
  <c r="E44" i="4"/>
  <c r="D44" i="4"/>
  <c r="C44" i="4"/>
  <c r="E43" i="4"/>
  <c r="D43" i="4"/>
  <c r="C43" i="4"/>
  <c r="E42" i="4"/>
  <c r="D42" i="4"/>
  <c r="C42" i="4"/>
  <c r="E41" i="4"/>
  <c r="D41" i="4"/>
  <c r="C41" i="4"/>
  <c r="E40" i="4"/>
  <c r="D40" i="4"/>
  <c r="C40" i="4"/>
  <c r="E39" i="4"/>
  <c r="D39" i="4"/>
  <c r="C39" i="4"/>
  <c r="E38" i="4"/>
  <c r="D38" i="4"/>
  <c r="C38" i="4"/>
  <c r="E37" i="4"/>
  <c r="D37" i="4"/>
  <c r="C37" i="4"/>
  <c r="E36" i="4"/>
  <c r="D36" i="4"/>
  <c r="C36" i="4"/>
  <c r="E35" i="4"/>
  <c r="D35" i="4"/>
  <c r="C35" i="4"/>
  <c r="E34" i="4"/>
  <c r="D34" i="4"/>
  <c r="C34" i="4"/>
  <c r="E33" i="4"/>
  <c r="D33" i="4"/>
  <c r="C33" i="4"/>
</calcChain>
</file>

<file path=xl/sharedStrings.xml><?xml version="1.0" encoding="utf-8"?>
<sst xmlns="http://schemas.openxmlformats.org/spreadsheetml/2006/main" count="5291" uniqueCount="1594">
  <si>
    <t>Strategy ID</t>
  </si>
  <si>
    <t>AVERTISSEMENT - DISCLAIMER</t>
  </si>
  <si>
    <t>Value Date: Xxxxx</t>
  </si>
  <si>
    <t>Grand Total</t>
  </si>
  <si>
    <t>Payment</t>
  </si>
  <si>
    <t>Currency</t>
  </si>
  <si>
    <t>Acc. Int prior to 30.06.2020</t>
  </si>
  <si>
    <t>Acc. Int after 30.06.2020</t>
  </si>
  <si>
    <t>Payment Date</t>
  </si>
  <si>
    <t>Kerius ID</t>
  </si>
  <si>
    <t>Trade Description</t>
  </si>
  <si>
    <t>Counterparty</t>
  </si>
  <si>
    <t>Accrual Start</t>
  </si>
  <si>
    <t>Accrual End</t>
  </si>
  <si>
    <t>Notional</t>
  </si>
  <si>
    <t>Product</t>
  </si>
  <si>
    <t>Number of days</t>
  </si>
  <si>
    <t>Coupon</t>
  </si>
  <si>
    <t>Flow</t>
  </si>
  <si>
    <t>END</t>
  </si>
  <si>
    <t>EUR</t>
  </si>
  <si>
    <t>Arkea</t>
  </si>
  <si>
    <t>BNP</t>
  </si>
  <si>
    <t>CACIB</t>
  </si>
  <si>
    <t>CA</t>
  </si>
  <si>
    <t>CADIF</t>
  </si>
  <si>
    <t>ING</t>
  </si>
  <si>
    <t>KBC</t>
  </si>
  <si>
    <t>LCL</t>
  </si>
  <si>
    <t>SOCGEN</t>
  </si>
  <si>
    <t>CZK</t>
  </si>
  <si>
    <t>Margin</t>
  </si>
  <si>
    <t>Margin Flow</t>
  </si>
  <si>
    <t>Global Flow</t>
  </si>
  <si>
    <t>BEG</t>
  </si>
  <si>
    <t>BPIFIN1-F</t>
  </si>
  <si>
    <t>IRORPEA11235P</t>
  </si>
  <si>
    <t>CBI Charleville Mezieres</t>
  </si>
  <si>
    <t>BPIFI</t>
  </si>
  <si>
    <t>Fin</t>
  </si>
  <si>
    <t>BPIFIN4-F</t>
  </si>
  <si>
    <t>IRORPEA11271P</t>
  </si>
  <si>
    <t>CBI st raphael 14.3M Euribor 3m + 1.95%</t>
  </si>
  <si>
    <t>CAGR20-F</t>
  </si>
  <si>
    <t>IRORPEA11398P</t>
  </si>
  <si>
    <t>CBI Bon Air</t>
  </si>
  <si>
    <t>CMCIC7-F</t>
  </si>
  <si>
    <t>IRORPEA11215P</t>
  </si>
  <si>
    <t>CBI_90 Mezieu</t>
  </si>
  <si>
    <t>CMCIC</t>
  </si>
  <si>
    <t>CMCIC8-F</t>
  </si>
  <si>
    <t>IRORPEA11216P</t>
  </si>
  <si>
    <t>CBI_91 26ME</t>
  </si>
  <si>
    <t>FINA18-F</t>
  </si>
  <si>
    <t>IRORPEA11219P</t>
  </si>
  <si>
    <t>CBI 92 Sensevia 5.7ME</t>
  </si>
  <si>
    <t>FINAMUR</t>
  </si>
  <si>
    <t>FINA19-F</t>
  </si>
  <si>
    <t>IRORPEA11286P</t>
  </si>
  <si>
    <t>CBI Nancy 14.6ME Euribor 3m +0.18%</t>
  </si>
  <si>
    <t>FINA3-F</t>
  </si>
  <si>
    <t>IRORPEA10063P</t>
  </si>
  <si>
    <t>CBI Bourges 11ME Euribor 3m +0.80%</t>
  </si>
  <si>
    <t>FINA5-F</t>
  </si>
  <si>
    <t>IRORPEA10070P</t>
  </si>
  <si>
    <t>CBI Marseille 15.16ME Amort. Euribor 3m +1.80%</t>
  </si>
  <si>
    <t>GENF20-F</t>
  </si>
  <si>
    <t>IRORPEA11244P</t>
  </si>
  <si>
    <t>CBI Avignon SCI Du 3 Passage Victor Marchand</t>
  </si>
  <si>
    <t>GENEFIM</t>
  </si>
  <si>
    <t>GENF6-F</t>
  </si>
  <si>
    <t>IRORPEA10083P</t>
  </si>
  <si>
    <t>CBI Campello 5.5ME Amort. Euribor 1m + 1.87%</t>
  </si>
  <si>
    <t>GENF7-F</t>
  </si>
  <si>
    <t>IRORPEA10084P</t>
  </si>
  <si>
    <t>CBI Torrelodones 6.15ME Amort. Euribor 1m + 1.87%</t>
  </si>
  <si>
    <t>HSBC7-F</t>
  </si>
  <si>
    <t>IRORPEA11214P</t>
  </si>
  <si>
    <t>CBI_88 Toulon 15ME</t>
  </si>
  <si>
    <t>HSBC</t>
  </si>
  <si>
    <t>LCL15-F</t>
  </si>
  <si>
    <t>IRORPEA11220P</t>
  </si>
  <si>
    <t>Prêt LCL 29ME</t>
  </si>
  <si>
    <t>NATIO8-F</t>
  </si>
  <si>
    <t>IRORPEA11274P</t>
  </si>
  <si>
    <t>CBI Alforeville 9.8M Tranche 1</t>
  </si>
  <si>
    <t>NATIOCREDIBAIL</t>
  </si>
  <si>
    <t>SOGE12-F</t>
  </si>
  <si>
    <t>IRORPEA11300P</t>
  </si>
  <si>
    <t>Emprunt 20MEUR Euribor 3m + 1.33%</t>
  </si>
  <si>
    <t>ADKB02-F</t>
  </si>
  <si>
    <t>IRORPEA11861P</t>
  </si>
  <si>
    <t>Emprunt Standard 3,75M EUR,Taux variable</t>
  </si>
  <si>
    <t>Addiko Bank</t>
  </si>
  <si>
    <t>AGRI1-F</t>
  </si>
  <si>
    <t>IRORPEA11538P</t>
  </si>
  <si>
    <t>Luxembourg</t>
  </si>
  <si>
    <t>Agricultural Bank</t>
  </si>
  <si>
    <t>ALB1-F</t>
  </si>
  <si>
    <t>IRORPEA11690P</t>
  </si>
  <si>
    <t>Emprunt 8MEUR Taux fixe 2,50031%</t>
  </si>
  <si>
    <t>Alba Leasing</t>
  </si>
  <si>
    <t>AQUIT01-F</t>
  </si>
  <si>
    <t>IRORPEA11624P</t>
  </si>
  <si>
    <t>ORPEA SA - Emprunt amortissable</t>
  </si>
  <si>
    <t>BP Aquitaine Centre</t>
  </si>
  <si>
    <t>ARK2-F</t>
  </si>
  <si>
    <t>IRORPEA11402P</t>
  </si>
  <si>
    <t>ARK3-F</t>
  </si>
  <si>
    <t>IRORPEA11454P</t>
  </si>
  <si>
    <t>SAS AP5 - Emprunt amortissable</t>
  </si>
  <si>
    <t>ARKEA</t>
  </si>
  <si>
    <t>ARK4-F</t>
  </si>
  <si>
    <t>IRORPEA11553P</t>
  </si>
  <si>
    <t>ARK5-F</t>
  </si>
  <si>
    <t>IRORPEA11613P</t>
  </si>
  <si>
    <t>ARK6-F</t>
  </si>
  <si>
    <t>IRORPEA11809P</t>
  </si>
  <si>
    <t>Emprunt Standard 25M EUR, Taux variable</t>
  </si>
  <si>
    <t>AUT05-F</t>
  </si>
  <si>
    <t>IRORPEA11756P</t>
  </si>
  <si>
    <t>Emprunt 1,2ME Taux fixe 6,703054%</t>
  </si>
  <si>
    <t>Autre</t>
  </si>
  <si>
    <t>AUT06-F</t>
  </si>
  <si>
    <t>IRORPEA11765P</t>
  </si>
  <si>
    <t>ORPEA Emprunt standard -1609</t>
  </si>
  <si>
    <t>AUT07-F</t>
  </si>
  <si>
    <t>IRORPEA11766P</t>
  </si>
  <si>
    <t>ORPEA Emprunt standard -1631</t>
  </si>
  <si>
    <t>AUT08-F</t>
  </si>
  <si>
    <t>IRORPEA11767P</t>
  </si>
  <si>
    <t>ORPEA Emprunt standard -1618</t>
  </si>
  <si>
    <t>AUT09-F</t>
  </si>
  <si>
    <t>IRORPEA11768P</t>
  </si>
  <si>
    <t>ORPEA Emprunt standard -1625</t>
  </si>
  <si>
    <t>AUT10-F</t>
  </si>
  <si>
    <t>IRORPEA11769P</t>
  </si>
  <si>
    <t>ORPEA Emprunt standard -1624</t>
  </si>
  <si>
    <t>AUT11-F</t>
  </si>
  <si>
    <t>IRORPEA11770P</t>
  </si>
  <si>
    <t>ORPEA Emprunt standard -1622</t>
  </si>
  <si>
    <t>AUT12-F</t>
  </si>
  <si>
    <t>IRORPEA11771P</t>
  </si>
  <si>
    <t>ORPEA Emprunt standard -1614</t>
  </si>
  <si>
    <t>AUT13-F</t>
  </si>
  <si>
    <t>IRORPEA11772P</t>
  </si>
  <si>
    <t>ORPEA Emprunt standard -1616</t>
  </si>
  <si>
    <t>AUT15-F</t>
  </si>
  <si>
    <t>IRORPEA11774P</t>
  </si>
  <si>
    <t>ORPEA Emprunt standard -1627</t>
  </si>
  <si>
    <t>AUT16-F</t>
  </si>
  <si>
    <t>IRORPEA11775P</t>
  </si>
  <si>
    <t>ORPEA Emprunt standard -1617</t>
  </si>
  <si>
    <t>AUT17-F</t>
  </si>
  <si>
    <t>IRORPEA11776P</t>
  </si>
  <si>
    <t>ORPEA Emprunt standard -1623</t>
  </si>
  <si>
    <t>AUT18-F</t>
  </si>
  <si>
    <t>IRORPEA11777P</t>
  </si>
  <si>
    <t>ORPEA Emprunt standard -1632</t>
  </si>
  <si>
    <t>AUT19-F</t>
  </si>
  <si>
    <t>IRORPEA11778P</t>
  </si>
  <si>
    <t>ORPEA Emprunt standard -1630</t>
  </si>
  <si>
    <t>AUT20-F</t>
  </si>
  <si>
    <t>IRORPEA11773P</t>
  </si>
  <si>
    <t>ORPEA Emprunt standard -1633</t>
  </si>
  <si>
    <t>AUT21-F</t>
  </si>
  <si>
    <t>IRORPEA11782P</t>
  </si>
  <si>
    <t>ORPEA Emprunt standard -1621</t>
  </si>
  <si>
    <t>AUT22-F</t>
  </si>
  <si>
    <t>IRORPEA11783P</t>
  </si>
  <si>
    <t>ORPEA Emprunt standard -1626</t>
  </si>
  <si>
    <t>AUT23-F</t>
  </si>
  <si>
    <t>IRORPEA11784P</t>
  </si>
  <si>
    <t>ORPEA Emprunt standard -1628</t>
  </si>
  <si>
    <t>AUT24-F</t>
  </si>
  <si>
    <t>IRORPEA11785P</t>
  </si>
  <si>
    <t>ORPEA Emprunt standard -1629</t>
  </si>
  <si>
    <t>AUT25-F</t>
  </si>
  <si>
    <t>IRORPEA11791P</t>
  </si>
  <si>
    <t>Emprunt 9 ME Taux fixe 2,03166%</t>
  </si>
  <si>
    <t>AUT26-F</t>
  </si>
  <si>
    <t>IRORPEA11801P</t>
  </si>
  <si>
    <t>Emprunt Standard 2,2M EUR, Taux fixe</t>
  </si>
  <si>
    <t>AUT27-F</t>
  </si>
  <si>
    <t>IRORPEA11811P</t>
  </si>
  <si>
    <t>Emprunt Standard 50M EUR, Taux fixe</t>
  </si>
  <si>
    <t>AUT28-F</t>
  </si>
  <si>
    <t>IRORPEA11823P</t>
  </si>
  <si>
    <t>Emprunt Standard 1,09ME EUR,Taux variable</t>
  </si>
  <si>
    <t>AUT29-F</t>
  </si>
  <si>
    <t>IRORPEA11824P</t>
  </si>
  <si>
    <t>Emprunt Standard 2M EUR, Taux fixe</t>
  </si>
  <si>
    <t>AUT30-F</t>
  </si>
  <si>
    <t>IRORPEA11825P</t>
  </si>
  <si>
    <t>Emprunt Manuel 2,06M EUR, Taux fixe</t>
  </si>
  <si>
    <t>AUT31-F</t>
  </si>
  <si>
    <t>IRORPEA11836P</t>
  </si>
  <si>
    <t>Location financière 750K EUR, Taux fixe</t>
  </si>
  <si>
    <t>AUT32-F</t>
  </si>
  <si>
    <t>IRORPEA11837P</t>
  </si>
  <si>
    <t>Location financière723K EUR, Taux fixe</t>
  </si>
  <si>
    <t>AUT33-F</t>
  </si>
  <si>
    <t>IRORPEA11845P</t>
  </si>
  <si>
    <t>Emprunt Standard 14M EUR,Taux variable</t>
  </si>
  <si>
    <t>AUT34-F</t>
  </si>
  <si>
    <t>IRORPEA11847P</t>
  </si>
  <si>
    <t>Emprunt Standard 8M EUR,Taux variable</t>
  </si>
  <si>
    <t>AUT35-F</t>
  </si>
  <si>
    <t>IRORPEA11851P</t>
  </si>
  <si>
    <t>Emprunt Standard 10.4M EUR,Taux variable</t>
  </si>
  <si>
    <t>AUT36-F</t>
  </si>
  <si>
    <t>IRORPEA11857P</t>
  </si>
  <si>
    <t>Emprunt Standard 16,2M EUR,Taux variable</t>
  </si>
  <si>
    <t>AUT37-F</t>
  </si>
  <si>
    <t>IRORPEA11864P</t>
  </si>
  <si>
    <t>Emprunt Standard 80M EUR,Taux variable</t>
  </si>
  <si>
    <t>AUT38-F</t>
  </si>
  <si>
    <t>IRORPEA11889P</t>
  </si>
  <si>
    <t>Emprunt Standard 750K EUR, Taux variable</t>
  </si>
  <si>
    <t>Autres</t>
  </si>
  <si>
    <t>BAE2-F</t>
  </si>
  <si>
    <t>IRORPEA11069P</t>
  </si>
  <si>
    <t>CBI Douarnenez 16.3ME Euribor 3m + 0.70%</t>
  </si>
  <si>
    <t>BAIL ENTREPRISES</t>
  </si>
  <si>
    <t>BANCO2-F</t>
  </si>
  <si>
    <t>IRORPEA11794P</t>
  </si>
  <si>
    <t>ORPEA Emprunt standard -1612</t>
  </si>
  <si>
    <t>BANCO BPM</t>
  </si>
  <si>
    <t>BANKINT02-F</t>
  </si>
  <si>
    <t>IRORPEA11652P</t>
  </si>
  <si>
    <t>Bankinter</t>
  </si>
  <si>
    <t>BAR2-F</t>
  </si>
  <si>
    <t>IRORPEA11007P</t>
  </si>
  <si>
    <t>Emprunt 7.94ME Amort. Euribor 3m + 2.00%</t>
  </si>
  <si>
    <t>BARC</t>
  </si>
  <si>
    <t>BAR3-F</t>
  </si>
  <si>
    <t>IRORPEA11009P</t>
  </si>
  <si>
    <t>Emprunt 10.39ME Amort. Euribor 3m + 2.00%</t>
  </si>
  <si>
    <t>BATI01-F</t>
  </si>
  <si>
    <t>IRORPEA11793P</t>
  </si>
  <si>
    <t>CBI 140</t>
  </si>
  <si>
    <t>BATIROC</t>
  </si>
  <si>
    <t>BAWAG1-F</t>
  </si>
  <si>
    <t>IRORPEA11425P</t>
  </si>
  <si>
    <t>SENECURA Emprunt amortissable</t>
  </si>
  <si>
    <t>BAWAG PSK</t>
  </si>
  <si>
    <t>BAWAG2-F</t>
  </si>
  <si>
    <t>IRORPEA11758P</t>
  </si>
  <si>
    <t>Emprunt 1,2ME Taux fixe 0,5%</t>
  </si>
  <si>
    <t>BBVA10-F</t>
  </si>
  <si>
    <t>IRORPEA11566P</t>
  </si>
  <si>
    <t>Espagne - Emprunt amortissable</t>
  </si>
  <si>
    <t>BBVA</t>
  </si>
  <si>
    <t>BBVA11-F</t>
  </si>
  <si>
    <t>IRORPEA11567P</t>
  </si>
  <si>
    <t>BBVA12-F</t>
  </si>
  <si>
    <t>IRORPEA11568P</t>
  </si>
  <si>
    <t>BBVA13-F</t>
  </si>
  <si>
    <t>IRORPEA11700P</t>
  </si>
  <si>
    <t>Emprunt 6MEUR Taux fixe 2,003317%</t>
  </si>
  <si>
    <t>BBVA14-F</t>
  </si>
  <si>
    <t>IRORPEA11715P</t>
  </si>
  <si>
    <t>Emprunt 3,56MEUR Taux fixe 2,037914%</t>
  </si>
  <si>
    <t>BBVA15-F</t>
  </si>
  <si>
    <t>IRORPEA11720P</t>
  </si>
  <si>
    <t>Emprunt 3,3MEUR Taux fixe 2,037917%</t>
  </si>
  <si>
    <t>BBVA17-F</t>
  </si>
  <si>
    <t>IRORPEA11854P</t>
  </si>
  <si>
    <t>Emprunt Standard 5,5 M EUR,Taux Fixe</t>
  </si>
  <si>
    <t>BBVA1-F</t>
  </si>
  <si>
    <t>IRORPEA11354P</t>
  </si>
  <si>
    <t>BBVA2-F</t>
  </si>
  <si>
    <t>IRORPEA11355P</t>
  </si>
  <si>
    <t>BBVA4-F</t>
  </si>
  <si>
    <t>IRORPEA11396P</t>
  </si>
  <si>
    <t>GRUPO CARE - Emprunt amortissable</t>
  </si>
  <si>
    <t>IRORPEA11447P</t>
  </si>
  <si>
    <t>BBVA5-F</t>
  </si>
  <si>
    <t>IRORPEA11513P</t>
  </si>
  <si>
    <t>Espagne</t>
  </si>
  <si>
    <t>BBVA6-F</t>
  </si>
  <si>
    <t>IRORPEA11536P</t>
  </si>
  <si>
    <t>Regroupé 1228;1229;1230</t>
  </si>
  <si>
    <t>BBVA9-F</t>
  </si>
  <si>
    <t>IRORPEA11565P</t>
  </si>
  <si>
    <t>BCF01-F</t>
  </si>
  <si>
    <t>IRORPEA11629P</t>
  </si>
  <si>
    <t>Emprunt 25MCHF Taux fixe 1.8%</t>
  </si>
  <si>
    <t>BCF</t>
  </si>
  <si>
    <t>CHF</t>
  </si>
  <si>
    <t>BECM14-F</t>
  </si>
  <si>
    <t>IRORPEA11612P</t>
  </si>
  <si>
    <t>BECM</t>
  </si>
  <si>
    <t>BECM15-F</t>
  </si>
  <si>
    <t>IRORPEA11615P</t>
  </si>
  <si>
    <t>BECM16-F</t>
  </si>
  <si>
    <t>IRORPEA11622P</t>
  </si>
  <si>
    <t>BECM17-F</t>
  </si>
  <si>
    <t>IRORPEA11640P</t>
  </si>
  <si>
    <t>BECM18-F</t>
  </si>
  <si>
    <t>IRORPEA11669P</t>
  </si>
  <si>
    <t>BEL01-F</t>
  </si>
  <si>
    <t>IRORPEA11314P</t>
  </si>
  <si>
    <t>Emprunt 50ME Taux Fixe 2,506%</t>
  </si>
  <si>
    <t>BELFIUS Bank&amp;Insurance</t>
  </si>
  <si>
    <t>BEL02-F</t>
  </si>
  <si>
    <t>IRORPEA11363P</t>
  </si>
  <si>
    <t>Belgique - CBM</t>
  </si>
  <si>
    <t>BELFIUS Lease</t>
  </si>
  <si>
    <t>BEL03-F</t>
  </si>
  <si>
    <t>IRORPEA11364P</t>
  </si>
  <si>
    <t>BIL01-F</t>
  </si>
  <si>
    <t>IRORPEA11761P</t>
  </si>
  <si>
    <t>ORPEA Emprunt standard - 854</t>
  </si>
  <si>
    <t>Banque Internationale Luxembourg</t>
  </si>
  <si>
    <t>BIL1-F</t>
  </si>
  <si>
    <t>IRORPEA11492P</t>
  </si>
  <si>
    <t>Banque Internationale du Luxembourg</t>
  </si>
  <si>
    <t>BIL</t>
  </si>
  <si>
    <t>BKB1-F</t>
  </si>
  <si>
    <t>IRORPEA11336P</t>
  </si>
  <si>
    <t>C.E.E.C.S.H - Emprunt amortissable</t>
  </si>
  <si>
    <t>BKB</t>
  </si>
  <si>
    <t>BKB2-F</t>
  </si>
  <si>
    <t>IRORPEA11337P</t>
  </si>
  <si>
    <t>BKB3-F</t>
  </si>
  <si>
    <t>IRORPEA11418P</t>
  </si>
  <si>
    <t>ORPEA VITALIS HOLDING GMBH - Emprunt amortissable</t>
  </si>
  <si>
    <t>BKB4-F</t>
  </si>
  <si>
    <t>IRORPEA11419P</t>
  </si>
  <si>
    <t>BLB01-F</t>
  </si>
  <si>
    <t>IRORPEA11310P</t>
  </si>
  <si>
    <t>Emprunt 9,21ME Taux Fixe 2,15%</t>
  </si>
  <si>
    <t>Bremer Landesbank</t>
  </si>
  <si>
    <t>BLB02-F</t>
  </si>
  <si>
    <t>IRORPEA11311P</t>
  </si>
  <si>
    <t>Emprunt 12,79ME Taux Fixe 2,55%</t>
  </si>
  <si>
    <t>BMPB03-F</t>
  </si>
  <si>
    <t>IRORPEA11760P</t>
  </si>
  <si>
    <t>Emprunt 1,73ME Taux fixe 2,2313%</t>
  </si>
  <si>
    <t>Banca Monte Paschi Belgio</t>
  </si>
  <si>
    <t>BMPB04-F</t>
  </si>
  <si>
    <t>IRORPEA11871P</t>
  </si>
  <si>
    <t>Emprunt Standard 5,5M EUR, Taux variable</t>
  </si>
  <si>
    <t>BNP24-F</t>
  </si>
  <si>
    <t>IRORPEA11290P</t>
  </si>
  <si>
    <t>BNP 40MCHF</t>
  </si>
  <si>
    <t>BNP30-F</t>
  </si>
  <si>
    <t>IRORPEA11435P</t>
  </si>
  <si>
    <t>Belgique - Emprunt amortissable</t>
  </si>
  <si>
    <t>BNP PARIBAS</t>
  </si>
  <si>
    <t>BNP31-F</t>
  </si>
  <si>
    <t>IRORPEA11401P</t>
  </si>
  <si>
    <t>CBI SCI Abbaye</t>
  </si>
  <si>
    <t>IRORPEA11436P</t>
  </si>
  <si>
    <t>Belgique Emprunt amortissable</t>
  </si>
  <si>
    <t>BNP32-F</t>
  </si>
  <si>
    <t>IRORPEA11437P</t>
  </si>
  <si>
    <t>BNP33-F</t>
  </si>
  <si>
    <t>IRORPEA11438P</t>
  </si>
  <si>
    <t>BNP34-F</t>
  </si>
  <si>
    <t>IRORPEA11439P</t>
  </si>
  <si>
    <t>BNP38-F</t>
  </si>
  <si>
    <t>IRORPEA11557P</t>
  </si>
  <si>
    <t>BNP44-F</t>
  </si>
  <si>
    <t>IRORPEA11596P</t>
  </si>
  <si>
    <t>BNP Fortis</t>
  </si>
  <si>
    <t>BNP45-F</t>
  </si>
  <si>
    <t>IRORPEA11657P</t>
  </si>
  <si>
    <t>BNP46-F</t>
  </si>
  <si>
    <t>IRORPEA11723P</t>
  </si>
  <si>
    <t>Emprunt 3,36MEUR Taux fixe 4,79%</t>
  </si>
  <si>
    <t>BNP47-F</t>
  </si>
  <si>
    <t>IRORPEA11727P</t>
  </si>
  <si>
    <t>Emprunt 4,1MEUR Taux fixe 2,120266%</t>
  </si>
  <si>
    <t>BNP48-F</t>
  </si>
  <si>
    <t>IRORPEA11733P</t>
  </si>
  <si>
    <t>Emprunt 3,5MEUR Taux fixe 2,23244%</t>
  </si>
  <si>
    <t>BNP49-F</t>
  </si>
  <si>
    <t>IRORPEA11746P</t>
  </si>
  <si>
    <t>ORPEA Emprunt standard - 1581</t>
  </si>
  <si>
    <t>BNP50-F</t>
  </si>
  <si>
    <t>IRORPEA11862P</t>
  </si>
  <si>
    <t>Emprunt Standard 45,97M PLN,Taux variable</t>
  </si>
  <si>
    <t>BNP Paribas Bank Polska Spolka Akcyjna</t>
  </si>
  <si>
    <t>PLN</t>
  </si>
  <si>
    <t>BNP51-F</t>
  </si>
  <si>
    <t>IRORPEA11865P</t>
  </si>
  <si>
    <t>Emprunt Standard 9,7M PLN,Taux variable</t>
  </si>
  <si>
    <t>BNP52-F</t>
  </si>
  <si>
    <t>IRORPEA11868P</t>
  </si>
  <si>
    <t>BNP53-F</t>
  </si>
  <si>
    <t>IRORPEA11878P</t>
  </si>
  <si>
    <t>Emprunt Standard 50M EUR, Taux variable</t>
  </si>
  <si>
    <t>BNP Paribas S.A Niederlassung Deutschland</t>
  </si>
  <si>
    <t>BNPA1-F</t>
  </si>
  <si>
    <t>IRORPEA11335P</t>
  </si>
  <si>
    <t>BNP Allemagne</t>
  </si>
  <si>
    <t>BOC01-F</t>
  </si>
  <si>
    <t>IRORPEA11295P</t>
  </si>
  <si>
    <t>Emprunt 30ME Amort. Euribor 3m + 1.75 % + 0.25%</t>
  </si>
  <si>
    <t>Bank of China</t>
  </si>
  <si>
    <t>BOC05-F</t>
  </si>
  <si>
    <t>IRORPEA11858P</t>
  </si>
  <si>
    <t>Emprunt Standard 40M EUR,Taux variable</t>
  </si>
  <si>
    <t>THE EXPORT-IMPORT BANK OK CHINA</t>
  </si>
  <si>
    <t>BOC2-F</t>
  </si>
  <si>
    <t>IRORPEA11586P</t>
  </si>
  <si>
    <t>ORPEA SA - Emprunt in fine</t>
  </si>
  <si>
    <t>BOC3-F</t>
  </si>
  <si>
    <t>IRORPEA11587P</t>
  </si>
  <si>
    <t>BOC4-F</t>
  </si>
  <si>
    <t>IRORPEA11588P</t>
  </si>
  <si>
    <t>BP04-F</t>
  </si>
  <si>
    <t>IRORPEA11683P</t>
  </si>
  <si>
    <t>Emprunt 23MEUR Taux fixe 1,5978%</t>
  </si>
  <si>
    <t>Banque Postale</t>
  </si>
  <si>
    <t>BP05-F</t>
  </si>
  <si>
    <t>IRORPEA11701P</t>
  </si>
  <si>
    <t>Emprunt 4MEUR Taux fixe 0,9491%</t>
  </si>
  <si>
    <t>BP06-F</t>
  </si>
  <si>
    <t>IRORPEA11780P</t>
  </si>
  <si>
    <t>Emprunt 15 ME Taux fixe 1,155191%</t>
  </si>
  <si>
    <t>BP07-F</t>
  </si>
  <si>
    <t>IRORPEA11781P</t>
  </si>
  <si>
    <t>Emprunt 5 ME Taux fixe 1,243234%</t>
  </si>
  <si>
    <t>BP08-F</t>
  </si>
  <si>
    <t>IRORPEA11797P</t>
  </si>
  <si>
    <t>Emprunt Standard 27.5M EUR, Taux variable</t>
  </si>
  <si>
    <t>BP09-F</t>
  </si>
  <si>
    <t>IRORPEA11798P</t>
  </si>
  <si>
    <t>Emprunt Standard 19.1M EUR, Taux variable</t>
  </si>
  <si>
    <t>BP10-F</t>
  </si>
  <si>
    <t>IRORPEA11800P</t>
  </si>
  <si>
    <t>Emprunt Standard 26M EUR, Taux variable</t>
  </si>
  <si>
    <t>BP11-F</t>
  </si>
  <si>
    <t>IRORPEA11820P</t>
  </si>
  <si>
    <t>Emprunt Standard 8,8M EUR,Taux variable</t>
  </si>
  <si>
    <t>BANQUE POSTALE</t>
  </si>
  <si>
    <t>BP12-F</t>
  </si>
  <si>
    <t>IRORPEA11827P</t>
  </si>
  <si>
    <t>Emprunt Standard 658K EUR,Taux variable</t>
  </si>
  <si>
    <t>BP13-F</t>
  </si>
  <si>
    <t>IRORPEA11848P</t>
  </si>
  <si>
    <t>Emprunt Standard 17.681M EUR,Taux variable</t>
  </si>
  <si>
    <t>BPCA7-F</t>
  </si>
  <si>
    <t>IRORPEA11440P</t>
  </si>
  <si>
    <t>SA ORPEA - Emprunt amortissable</t>
  </si>
  <si>
    <t>BPCA</t>
  </si>
  <si>
    <t>BPI10-F</t>
  </si>
  <si>
    <t>IRORPEA11531P</t>
  </si>
  <si>
    <t>1054 - SCI ORPEA LES TAMARIS</t>
  </si>
  <si>
    <t>BPI France</t>
  </si>
  <si>
    <t>IRORPEA11637P</t>
  </si>
  <si>
    <t>ORPEA SA - CBI</t>
  </si>
  <si>
    <t>BPI11-F</t>
  </si>
  <si>
    <t>IRORPEA11617P</t>
  </si>
  <si>
    <t>Emprunt 10ME Taux fixe 0,55%</t>
  </si>
  <si>
    <t>BPI12-F</t>
  </si>
  <si>
    <t>IRORPEA11643P</t>
  </si>
  <si>
    <t>BPI</t>
  </si>
  <si>
    <t>BPI13-F</t>
  </si>
  <si>
    <t>IRORPEA11645P</t>
  </si>
  <si>
    <t>BPI14-F</t>
  </si>
  <si>
    <t>IRORPEA11648P</t>
  </si>
  <si>
    <t>BPI15-F</t>
  </si>
  <si>
    <t>IRORPEA11653P</t>
  </si>
  <si>
    <t>BPI16-F</t>
  </si>
  <si>
    <t>IRORPEA11654P</t>
  </si>
  <si>
    <t>BPI17-F</t>
  </si>
  <si>
    <t>IRORPEA11656P</t>
  </si>
  <si>
    <t>BPI19-F</t>
  </si>
  <si>
    <t>IRORPEA11668P</t>
  </si>
  <si>
    <t>BPI20-F</t>
  </si>
  <si>
    <t>IRORPEA11671P</t>
  </si>
  <si>
    <t>BPI21-F</t>
  </si>
  <si>
    <t>IRORPEA11759P</t>
  </si>
  <si>
    <t>ORPEA Emprunt standard - 36B</t>
  </si>
  <si>
    <t>BPI22-F</t>
  </si>
  <si>
    <t>IRORPEA11763P</t>
  </si>
  <si>
    <t>ORPEA Emprunt standard - 35B</t>
  </si>
  <si>
    <t>BPI23-F</t>
  </si>
  <si>
    <t>IRORPEA11830P</t>
  </si>
  <si>
    <t>Location financière 1,23M EUR,Taux variable</t>
  </si>
  <si>
    <t>BPI FRANCE FINANCEMENT</t>
  </si>
  <si>
    <t>BPI2-F</t>
  </si>
  <si>
    <t>IRORPEA11394P</t>
  </si>
  <si>
    <t>CBI FAMILISANTE</t>
  </si>
  <si>
    <t>BPI3-F</t>
  </si>
  <si>
    <t>IRORPEA11395P</t>
  </si>
  <si>
    <t>BPI5-F</t>
  </si>
  <si>
    <t>IRORPEA11511P</t>
  </si>
  <si>
    <t>1368 - SAS AUR</t>
  </si>
  <si>
    <t>BPI6-F</t>
  </si>
  <si>
    <t>IRORPEA11512P</t>
  </si>
  <si>
    <t>BPI7-F</t>
  </si>
  <si>
    <t>IRORPEA11515P</t>
  </si>
  <si>
    <t>177 - RESIDENCE LES MAGNOLIAS</t>
  </si>
  <si>
    <t>BPI8-F</t>
  </si>
  <si>
    <t>IRORPEA11516P</t>
  </si>
  <si>
    <t>1213 - SARL REINE BELLEVUE</t>
  </si>
  <si>
    <t>BPI9-F</t>
  </si>
  <si>
    <t>IRORPEA11517P</t>
  </si>
  <si>
    <t>BPIPORT01-F</t>
  </si>
  <si>
    <t>IRORPEA11620P</t>
  </si>
  <si>
    <t>Emprunt 2.38ME Taux fixe 2%</t>
  </si>
  <si>
    <t>BPI Portugal</t>
  </si>
  <si>
    <t>BPOP6-F</t>
  </si>
  <si>
    <t>IRORPEA10088P</t>
  </si>
  <si>
    <t>Emprunt 5.65ME Amort. Euribor 3m +1.20%</t>
  </si>
  <si>
    <t>BPOP</t>
  </si>
  <si>
    <t>BPOP8-F</t>
  </si>
  <si>
    <t>IRORPEA11453P</t>
  </si>
  <si>
    <t>BANQUE POPULAIRE RIVE DE PARIS</t>
  </si>
  <si>
    <t>BSAB03-F</t>
  </si>
  <si>
    <t>IRORPEA11391P</t>
  </si>
  <si>
    <t>Banco Sabadell</t>
  </si>
  <si>
    <t>BSAB04-F</t>
  </si>
  <si>
    <t>IRORPEA11468P</t>
  </si>
  <si>
    <t>BSAB05-F</t>
  </si>
  <si>
    <t>IRORPEA11607P</t>
  </si>
  <si>
    <t>BTAR01-F</t>
  </si>
  <si>
    <t>IRORPEA11307P</t>
  </si>
  <si>
    <t>Emprunt 5ME Taux Fixe 1,90%</t>
  </si>
  <si>
    <t>Banque Tarneaud</t>
  </si>
  <si>
    <t>BTAR02-F</t>
  </si>
  <si>
    <t>IRORPEA11471P</t>
  </si>
  <si>
    <t>ORPEA SA - Siège</t>
  </si>
  <si>
    <t>BTAR</t>
  </si>
  <si>
    <t>IRORPEA11609P</t>
  </si>
  <si>
    <t>Emprunt 8ME Taux fixe 1,15%</t>
  </si>
  <si>
    <t>BTAR03-F</t>
  </si>
  <si>
    <t>IRORPEA11853P</t>
  </si>
  <si>
    <t>Emprunt Standard 8M EUR,Taux Fixe</t>
  </si>
  <si>
    <t>BANQUE TARNEAUD</t>
  </si>
  <si>
    <t>CACIB13-F</t>
  </si>
  <si>
    <t>IRORPEA11644P</t>
  </si>
  <si>
    <t>IRORPEA11665P</t>
  </si>
  <si>
    <t>CACIB14-F</t>
  </si>
  <si>
    <t>IRORPEA11676P</t>
  </si>
  <si>
    <t>CACIB15-F</t>
  </si>
  <si>
    <t>IRORPEA11841P</t>
  </si>
  <si>
    <t>Emprunt Standard 60M EUR,Taux variable</t>
  </si>
  <si>
    <t>CACIB16-F</t>
  </si>
  <si>
    <t>IRORPEA11882P</t>
  </si>
  <si>
    <t>Emprunt Standard 60M EUR, Taux variable</t>
  </si>
  <si>
    <t>CADEP10-F</t>
  </si>
  <si>
    <t>IRORPEA11304P</t>
  </si>
  <si>
    <t>Emprunt 10MEUR Euribor 3m + 1.3%</t>
  </si>
  <si>
    <t>CAISSE D'EP</t>
  </si>
  <si>
    <t>CADEP12-F</t>
  </si>
  <si>
    <t>IRORPEA11564P</t>
  </si>
  <si>
    <t>CADEP13-F</t>
  </si>
  <si>
    <t>IRORPEA11585P</t>
  </si>
  <si>
    <t>CADEP16-F</t>
  </si>
  <si>
    <t>IRORPEA11608P</t>
  </si>
  <si>
    <t>CADEP17-F</t>
  </si>
  <si>
    <t>IRORPEA11742P</t>
  </si>
  <si>
    <t>Emprunt 23MCHF Taux fixe 2,0000%</t>
  </si>
  <si>
    <t>CADEP18-F</t>
  </si>
  <si>
    <t>IRORPEA11747P</t>
  </si>
  <si>
    <t>ORPEA Emprunt standard - 1605</t>
  </si>
  <si>
    <t>CADEP19-F</t>
  </si>
  <si>
    <t>IRORPEA11790P</t>
  </si>
  <si>
    <t>CBI 139</t>
  </si>
  <si>
    <t>CADEP20-F</t>
  </si>
  <si>
    <t>IRORPEA11792P</t>
  </si>
  <si>
    <t>CBI 140B</t>
  </si>
  <si>
    <t>CADEP21-F</t>
  </si>
  <si>
    <t>IRORPEA11863P</t>
  </si>
  <si>
    <t>Emprunt Standard 20M EUR,Taux Fixe</t>
  </si>
  <si>
    <t>Caisse d'Epargne et de Prévoyance Grand Est Europe</t>
  </si>
  <si>
    <t>CADEP22-F</t>
  </si>
  <si>
    <t>IRORPEA11875P</t>
  </si>
  <si>
    <t>Emprunt Standard 20M EUR, Taux variable</t>
  </si>
  <si>
    <t>CE Rhône Alpes</t>
  </si>
  <si>
    <t>CAG17-F</t>
  </si>
  <si>
    <t>IRORPEA11869P</t>
  </si>
  <si>
    <t>Emprunt Standard 118M EUR, Taux variable</t>
  </si>
  <si>
    <t>CAG21-F</t>
  </si>
  <si>
    <t>IRORPEA11410P</t>
  </si>
  <si>
    <t>CAGR13-F</t>
  </si>
  <si>
    <t>IRORPEA11243P</t>
  </si>
  <si>
    <t>CBI n° 93 SCI Brest le Lys Blanc (manque def du coupon et des dates de fix/payment)</t>
  </si>
  <si>
    <t>CAGR15-F</t>
  </si>
  <si>
    <t>IRORPEA11301P</t>
  </si>
  <si>
    <t>Emprunt 25MEUR Euribor 3m + 1.5%</t>
  </si>
  <si>
    <t>CAGR18-F</t>
  </si>
  <si>
    <t>IRORPEA11338P</t>
  </si>
  <si>
    <t>CAGR19-F</t>
  </si>
  <si>
    <t>IRORPEA11370P</t>
  </si>
  <si>
    <t>IRORPEA11467P</t>
  </si>
  <si>
    <t>CLINEA SAS - Siège</t>
  </si>
  <si>
    <t>CAGR22-F</t>
  </si>
  <si>
    <t>IRORPEA11522P</t>
  </si>
  <si>
    <t>1316 - SCI DE LA RUE DE LONDRES</t>
  </si>
  <si>
    <t>CAGR23-F</t>
  </si>
  <si>
    <t>IRORPEA11551P</t>
  </si>
  <si>
    <t>CAGR24-F</t>
  </si>
  <si>
    <t>IRORPEA11556P</t>
  </si>
  <si>
    <t>CAGR25-F</t>
  </si>
  <si>
    <t>IRORPEA11591P</t>
  </si>
  <si>
    <t>CAGR26-F</t>
  </si>
  <si>
    <t>IRORPEA11748P</t>
  </si>
  <si>
    <t>ORPEA Emprunt standard - 116C</t>
  </si>
  <si>
    <t>CAGR27-F</t>
  </si>
  <si>
    <t>IRORPEA11752P</t>
  </si>
  <si>
    <t>Emprunt 1,35ME Taux fixe 4,9%</t>
  </si>
  <si>
    <t>CAGR28-F</t>
  </si>
  <si>
    <t>IRORPEA11754P</t>
  </si>
  <si>
    <t>Emprunt 1,2ME Taux fixe 5,466839%</t>
  </si>
  <si>
    <t>CAGR29-F</t>
  </si>
  <si>
    <t>IRORPEA11740P</t>
  </si>
  <si>
    <t>ORPEA Emprunt standard - 1598</t>
  </si>
  <si>
    <t>CAIB13-F</t>
  </si>
  <si>
    <t>IRORPEA11288P</t>
  </si>
  <si>
    <t>Central &amp; Estern Europe Care Services Holding SARL</t>
  </si>
  <si>
    <t>CAIB14-F</t>
  </si>
  <si>
    <t>IRORPEA11312P</t>
  </si>
  <si>
    <t>Emprunt 20ME Taux Fixe 2,568%</t>
  </si>
  <si>
    <t>CAIB15-F</t>
  </si>
  <si>
    <t>IRORPEA11313P</t>
  </si>
  <si>
    <t>Emprunt 6ME Taux Fixe 3,144%</t>
  </si>
  <si>
    <t>CAIB17-F</t>
  </si>
  <si>
    <t>IRORPEA11407P</t>
  </si>
  <si>
    <t>ORPEA SA - Emprunt amortissable - Tr A</t>
  </si>
  <si>
    <t>CASU01-F</t>
  </si>
  <si>
    <t>IRORPEA11291P</t>
  </si>
  <si>
    <t>CA 40MCHF</t>
  </si>
  <si>
    <t>CBI10-F</t>
  </si>
  <si>
    <t>IRORPEA11709P</t>
  </si>
  <si>
    <t>Emprunt 3,3MEUR Taux fixe 1,99667%</t>
  </si>
  <si>
    <t>CBI11-F</t>
  </si>
  <si>
    <t>IRORPEA11711P</t>
  </si>
  <si>
    <t>Emprunt 3,4MEUR Taux fixe 2%</t>
  </si>
  <si>
    <t>CBI12-F</t>
  </si>
  <si>
    <t>IRORPEA11716P</t>
  </si>
  <si>
    <t>Emprunt 2,7MEUR Taux fixe 0%</t>
  </si>
  <si>
    <t>CBI13-F</t>
  </si>
  <si>
    <t>IRORPEA11719P</t>
  </si>
  <si>
    <t>Emprunt 3,5MEUR Taux fixe 3,2779%</t>
  </si>
  <si>
    <t>CBI14-F</t>
  </si>
  <si>
    <t>IRORPEA11721P</t>
  </si>
  <si>
    <t>Emprunt 3,32MEUR Taux fixe 2,594378%</t>
  </si>
  <si>
    <t>CBI15-F</t>
  </si>
  <si>
    <t>IRORPEA11722P</t>
  </si>
  <si>
    <t>Emprunt 2,12MEUR Taux fixe 2,000004%</t>
  </si>
  <si>
    <t>CBI16-F</t>
  </si>
  <si>
    <t>IRORPEA11725P</t>
  </si>
  <si>
    <t>Emprunt 2,2MEUR Taux fixe 2,3%</t>
  </si>
  <si>
    <t>CBI17-F</t>
  </si>
  <si>
    <t>IRORPEA11891P</t>
  </si>
  <si>
    <t>CBI, 22,6 M EUR, Taux fixe</t>
  </si>
  <si>
    <t>CBI18-F</t>
  </si>
  <si>
    <t>IRORPEA11902P</t>
  </si>
  <si>
    <t>CBI, 2,3 M EUR, Taux fixe</t>
  </si>
  <si>
    <t>CBI1-F</t>
  </si>
  <si>
    <t>IRORPEA11684P</t>
  </si>
  <si>
    <t>Emprunt 18MEUR Taux fixe 2,215018%</t>
  </si>
  <si>
    <t>CBI2-F</t>
  </si>
  <si>
    <t>IRORPEA11687P</t>
  </si>
  <si>
    <t>Emprunt 14MEUR Taux fixe 2,0000%</t>
  </si>
  <si>
    <t>CBI3-F</t>
  </si>
  <si>
    <t>IRORPEA11688P</t>
  </si>
  <si>
    <t>Emprunt 14MEUR Taux fixe 1,9967%</t>
  </si>
  <si>
    <t>CBI4-F</t>
  </si>
  <si>
    <t>IRORPEA11691P</t>
  </si>
  <si>
    <t>Emprunt 10MEUR Taux fixe 4,445613%</t>
  </si>
  <si>
    <t>CBI5-F</t>
  </si>
  <si>
    <t>IRORPEA11696P</t>
  </si>
  <si>
    <t>Emprunt 8,9MEUR Taux fixe 3,6%</t>
  </si>
  <si>
    <t>CBI6-F</t>
  </si>
  <si>
    <t>IRORPEA11705P</t>
  </si>
  <si>
    <t>Emprunt 4MEUR Taux fixe 3,07%</t>
  </si>
  <si>
    <t>CBI7-F</t>
  </si>
  <si>
    <t>IRORPEA11706P</t>
  </si>
  <si>
    <t>Emprunt 3,4MEUR Taux fixe 2,2956%</t>
  </si>
  <si>
    <t>CBI8-F</t>
  </si>
  <si>
    <t>IRORPEA11707P</t>
  </si>
  <si>
    <t>Emprunt 3,1MEUR Taux fixe 0%</t>
  </si>
  <si>
    <t>CBI9-F</t>
  </si>
  <si>
    <t>IRORPEA11708P</t>
  </si>
  <si>
    <t>Emprunt 3,1MEUR Taux fixe 1,9967%</t>
  </si>
  <si>
    <t>CBM1-F</t>
  </si>
  <si>
    <t>IRORPEA11692P</t>
  </si>
  <si>
    <t>Emprunt 7MEUR Taux fixe 1,344%</t>
  </si>
  <si>
    <t>CCB01-F</t>
  </si>
  <si>
    <t>IRORPEA11855P</t>
  </si>
  <si>
    <t>Emprunt Standard 55M EUR,Taux variable</t>
  </si>
  <si>
    <t>CHINA COMMERCIAL BANK</t>
  </si>
  <si>
    <t>CECA1-F</t>
  </si>
  <si>
    <t>IRORPEA11339P</t>
  </si>
  <si>
    <t>CECA</t>
  </si>
  <si>
    <t>CECA3-F</t>
  </si>
  <si>
    <t>IRORPEA11460P</t>
  </si>
  <si>
    <t>CECA4-F</t>
  </si>
  <si>
    <t>IRORPEA11470P</t>
  </si>
  <si>
    <t>CECA5-F</t>
  </si>
  <si>
    <t>IRORPEA11717P</t>
  </si>
  <si>
    <t>Emprunt 3,9MEUR Taux fixe 1,8473%</t>
  </si>
  <si>
    <t>CECA6-F</t>
  </si>
  <si>
    <t>IRORPEA11734P</t>
  </si>
  <si>
    <t>Emprunt 1,74MEUR Taux fixe 5,3%</t>
  </si>
  <si>
    <t>CEIDF05-F</t>
  </si>
  <si>
    <t>IRORPEA11844P</t>
  </si>
  <si>
    <t>Emprunt Standard 15M EUR,Taux variable</t>
  </si>
  <si>
    <t>CEIDF</t>
  </si>
  <si>
    <t>CELCA1-F</t>
  </si>
  <si>
    <t>IRORPEA11375P</t>
  </si>
  <si>
    <t>CELR04-F</t>
  </si>
  <si>
    <t>IRORPEA11859P</t>
  </si>
  <si>
    <t>Emprunt Standard 10M EUR,Taux variable</t>
  </si>
  <si>
    <t>CAISSE D'ÉPARGNE LANGUEDOC ROUSSILLON</t>
  </si>
  <si>
    <t>CELR1-F</t>
  </si>
  <si>
    <t>IRORPEA11372P</t>
  </si>
  <si>
    <t>CELR</t>
  </si>
  <si>
    <t>CELR2-F</t>
  </si>
  <si>
    <t>IRORPEA11537P</t>
  </si>
  <si>
    <t>CELR3-F</t>
  </si>
  <si>
    <t>IRORPEA11642P</t>
  </si>
  <si>
    <t>CENFE2-F</t>
  </si>
  <si>
    <t>IRORPEA11417P</t>
  </si>
  <si>
    <t>FENINVEST SA</t>
  </si>
  <si>
    <t>CENFE</t>
  </si>
  <si>
    <t>CESK1-F</t>
  </si>
  <si>
    <t>IRORPEA11504P</t>
  </si>
  <si>
    <t>CZK sans floor</t>
  </si>
  <si>
    <t>CeskaSporitelna</t>
  </si>
  <si>
    <t>CESK2-F</t>
  </si>
  <si>
    <t>IRORPEA11505P</t>
  </si>
  <si>
    <t>CESKO01-F</t>
  </si>
  <si>
    <t>IRORPEA11876P</t>
  </si>
  <si>
    <t>Emprunt Standard 95M CZK, Taux variable</t>
  </si>
  <si>
    <t>Ceskonslovenska Obchodni Banka A.S</t>
  </si>
  <si>
    <t>CESKO02-F</t>
  </si>
  <si>
    <t>IRORPEA11881P</t>
  </si>
  <si>
    <t>Emprunt Standard 80M CZK, Taux variable</t>
  </si>
  <si>
    <t>CF1-F</t>
  </si>
  <si>
    <t>IRORPEA11142P</t>
  </si>
  <si>
    <t>Emprunt 5,1ME Taux rémunération Livret A</t>
  </si>
  <si>
    <t>CF</t>
  </si>
  <si>
    <t>CFF1-F</t>
  </si>
  <si>
    <t>IRORPEA11204P</t>
  </si>
  <si>
    <t>Emprunt 7,720ME Euribor 3m + 2,60%</t>
  </si>
  <si>
    <t>CFF</t>
  </si>
  <si>
    <t>CFF2-F</t>
  </si>
  <si>
    <t>IRORPEA11205P</t>
  </si>
  <si>
    <t>Emprunt 3,5ME 3,04%</t>
  </si>
  <si>
    <t>CIC23-F</t>
  </si>
  <si>
    <t>IRORPEA11397P</t>
  </si>
  <si>
    <t>CIC</t>
  </si>
  <si>
    <t>CIC25-F</t>
  </si>
  <si>
    <t>IRORPEA11458P</t>
  </si>
  <si>
    <t>SCI FRANCOIS RABELAIS</t>
  </si>
  <si>
    <t>CIC NORD OUEST</t>
  </si>
  <si>
    <t>IRORPEA11548P</t>
  </si>
  <si>
    <t>ORPEA Siège</t>
  </si>
  <si>
    <t>CIC26-F</t>
  </si>
  <si>
    <t>IRORPEA11459P</t>
  </si>
  <si>
    <t>CIC27-F</t>
  </si>
  <si>
    <t>IRORPEA11614P</t>
  </si>
  <si>
    <t>CIC28-F</t>
  </si>
  <si>
    <t>IRORPEA11616P</t>
  </si>
  <si>
    <t>CIC29-F</t>
  </si>
  <si>
    <t>IRORPEA11618P</t>
  </si>
  <si>
    <t>CMCIC12-F</t>
  </si>
  <si>
    <t>IRORPEA11246P</t>
  </si>
  <si>
    <t>CBI n°97 SCI Les oliviers (manque def du coupon et des dates de fix/payment)</t>
  </si>
  <si>
    <t>CMCIC13-F</t>
  </si>
  <si>
    <t>IRORPEA11247P</t>
  </si>
  <si>
    <t>CBI n°98 SCI SAS Clinéa (manque def du coupon et des dates de fix/payment)</t>
  </si>
  <si>
    <t>CMCIC14-F</t>
  </si>
  <si>
    <t>IRORPEA11382P</t>
  </si>
  <si>
    <t>Clinea SAS</t>
  </si>
  <si>
    <t>CMCIC16-F</t>
  </si>
  <si>
    <t>IRORPEA11520P</t>
  </si>
  <si>
    <t>1391 - SCI DE PEIX</t>
  </si>
  <si>
    <t>CMCIC18-F</t>
  </si>
  <si>
    <t>IRORPEA11638P</t>
  </si>
  <si>
    <t>CMCIC19-F</t>
  </si>
  <si>
    <t>IRORPEA11639P</t>
  </si>
  <si>
    <t>CMCIC20-F</t>
  </si>
  <si>
    <t>IRORPEA11647P</t>
  </si>
  <si>
    <t>CMCIC21-F</t>
  </si>
  <si>
    <t>IRORPEA11650P</t>
  </si>
  <si>
    <t>CMCIC22-F</t>
  </si>
  <si>
    <t>IRORPEA11659P</t>
  </si>
  <si>
    <t>CMCIC23-F</t>
  </si>
  <si>
    <t>IRORPEA11660P</t>
  </si>
  <si>
    <t>CMCIC24-F</t>
  </si>
  <si>
    <t>IRORPEA11661P</t>
  </si>
  <si>
    <t>CMCIC25-F</t>
  </si>
  <si>
    <t>IRORPEA11664P</t>
  </si>
  <si>
    <t>CMCIC26-F</t>
  </si>
  <si>
    <t>IRORPEA11673P</t>
  </si>
  <si>
    <t>CMCIC27-F</t>
  </si>
  <si>
    <t>IRORPEA11829P</t>
  </si>
  <si>
    <t>Location financière 1,73M EUR,Taux variable</t>
  </si>
  <si>
    <t>CM-CIC BAIL</t>
  </si>
  <si>
    <t>CMCIC3-F</t>
  </si>
  <si>
    <t>IRORPEA11096P</t>
  </si>
  <si>
    <t>Emprunt 7.18ME Taux variable + X.XX%</t>
  </si>
  <si>
    <t>CMCIC6-F</t>
  </si>
  <si>
    <t>IRORPEA11194P</t>
  </si>
  <si>
    <t>Crédit-bail Osny 9.5ME Euribor 3m + 1.40%</t>
  </si>
  <si>
    <t>CS1-F</t>
  </si>
  <si>
    <t>IRORPEA11399P</t>
  </si>
  <si>
    <t>SENEVITA AG - Emprunt amortissable</t>
  </si>
  <si>
    <t>Crédit Suisse</t>
  </si>
  <si>
    <t>CS6-F</t>
  </si>
  <si>
    <t>IRORPEA11619P</t>
  </si>
  <si>
    <t>Emprunt 8.5ME Taux fixe 1,75%</t>
  </si>
  <si>
    <t>Credit Suisse</t>
  </si>
  <si>
    <t>CS7-F</t>
  </si>
  <si>
    <t>IRORPEA11400P</t>
  </si>
  <si>
    <t>CS8-F</t>
  </si>
  <si>
    <t>IRORPEA11736P</t>
  </si>
  <si>
    <t>CS</t>
  </si>
  <si>
    <t>DB4-F</t>
  </si>
  <si>
    <t>IRORPEA11183P</t>
  </si>
  <si>
    <t>Note 90ME Taux Fixe 5.25%</t>
  </si>
  <si>
    <t>DB</t>
  </si>
  <si>
    <t>DEC5-F</t>
  </si>
  <si>
    <t>IRORPEA20012P</t>
  </si>
  <si>
    <t>Découvert Synthétique 30/06/20</t>
  </si>
  <si>
    <t>Divers</t>
  </si>
  <si>
    <t>DEXI17-F</t>
  </si>
  <si>
    <t>IRORPEA11675P</t>
  </si>
  <si>
    <t>DEXIA</t>
  </si>
  <si>
    <t>DEXI18-F</t>
  </si>
  <si>
    <t>IRORPEA11677P</t>
  </si>
  <si>
    <t>DEXI19-F</t>
  </si>
  <si>
    <t>IRORPEA11680P</t>
  </si>
  <si>
    <t>DEXI20-F</t>
  </si>
  <si>
    <t>IRORPEA11755P</t>
  </si>
  <si>
    <t>ORPEA Emprunt standard - 409</t>
  </si>
  <si>
    <t>DEXI4-F</t>
  </si>
  <si>
    <t>IRORPEA10032P</t>
  </si>
  <si>
    <t>Emprunt 4.92ME Amort. Euribor 3m +0.40% (Belgique)</t>
  </si>
  <si>
    <t>DEXI8-F</t>
  </si>
  <si>
    <t>IRORPEA11067P</t>
  </si>
  <si>
    <t>Crédit-bail 15.1ME Euribor 3m</t>
  </si>
  <si>
    <t>DEXIA16-F</t>
  </si>
  <si>
    <t>IRORPEA11157P</t>
  </si>
  <si>
    <t>EO2-F</t>
  </si>
  <si>
    <t>IRORPEA11445P</t>
  </si>
  <si>
    <t>Belgique- modification interne n°- ancien n°688</t>
  </si>
  <si>
    <t>OBLIG</t>
  </si>
  <si>
    <t>ERB4-F</t>
  </si>
  <si>
    <t>IRORPEA11786P</t>
  </si>
  <si>
    <t>ORPEA Emprunt standard -1699</t>
  </si>
  <si>
    <t>Erste Bank</t>
  </si>
  <si>
    <t>ERB5-F</t>
  </si>
  <si>
    <t>IRORPEA11816P</t>
  </si>
  <si>
    <t>Emprunt Standard 7,14M EUR, Taux fixe</t>
  </si>
  <si>
    <t>ERSTE BANK</t>
  </si>
  <si>
    <t>ERB6-F</t>
  </si>
  <si>
    <t>IRORPEA11818P</t>
  </si>
  <si>
    <t>Emprunt Manuel 3,675M EUR, Taux fixe</t>
  </si>
  <si>
    <t>ERB7-F</t>
  </si>
  <si>
    <t>IRORPEA11821P</t>
  </si>
  <si>
    <t>Emprunt Standard 5,13M EUR, Taux fixe</t>
  </si>
  <si>
    <t>ERB8-F</t>
  </si>
  <si>
    <t>IRORPEA11879P</t>
  </si>
  <si>
    <t>Emprunt Standard 11M EUR, Taux variable</t>
  </si>
  <si>
    <t>EUROPP1-F</t>
  </si>
  <si>
    <t>IRORPEA11261P</t>
  </si>
  <si>
    <t>Euro PP 7y FIX</t>
  </si>
  <si>
    <t>FINA10-F</t>
  </si>
  <si>
    <t>IRORPEA11087P</t>
  </si>
  <si>
    <t>CBI Regina Renouveau 5.3ME Euribor 3m + 1.25%</t>
  </si>
  <si>
    <t>FINA14-F</t>
  </si>
  <si>
    <t>IRORPEA11105P</t>
  </si>
  <si>
    <t>CBI Loos Rue de Londres 3.5ME Euribor 3m + 1.25%</t>
  </si>
  <si>
    <t>FINA15-F</t>
  </si>
  <si>
    <t>IRORPEA11088P</t>
  </si>
  <si>
    <t>CBI Regina Renouveau 0.7ME Euribor 3m + 1.25%</t>
  </si>
  <si>
    <t>FINA20-F</t>
  </si>
  <si>
    <t>IRORPEA11381P</t>
  </si>
  <si>
    <t>SCI RUE DE LONDRES</t>
  </si>
  <si>
    <t>FINA4-F</t>
  </si>
  <si>
    <t>IRORPEA10064P</t>
  </si>
  <si>
    <t>CBI Caen 9.5ME Amort. Euribor 3m +0.175%</t>
  </si>
  <si>
    <t>FINA6-F</t>
  </si>
  <si>
    <t>IRORPEA11025P</t>
  </si>
  <si>
    <t>CBI Rueil 12ME Euribor 3m + 0.175% per quarter</t>
  </si>
  <si>
    <t>FINA7-F</t>
  </si>
  <si>
    <t>IRORPEA11026P</t>
  </si>
  <si>
    <t>CBI Grasse 15.85ME Euribor 3m + 0.175% per quarter</t>
  </si>
  <si>
    <t>FORT10-F</t>
  </si>
  <si>
    <t>IRORPEA10021P</t>
  </si>
  <si>
    <t>Roll-Over 3.4ME Amort. Euribor 3m +1.00% (Belgique)</t>
  </si>
  <si>
    <t>FORTIS</t>
  </si>
  <si>
    <t>FORT11-F</t>
  </si>
  <si>
    <t>IRORPEA10037P</t>
  </si>
  <si>
    <t>Emprunt 3,055MEUR Taux fixe 1,8535%</t>
  </si>
  <si>
    <t>LEASECOM</t>
  </si>
  <si>
    <t>FORT13-F</t>
  </si>
  <si>
    <t>IRORPEA10045P</t>
  </si>
  <si>
    <t>Roll-Over 5ME Amort. Euribor 3m +1.00% (Belgique)</t>
  </si>
  <si>
    <t>FRUCTI1-F</t>
  </si>
  <si>
    <t>IRORPEA11197P</t>
  </si>
  <si>
    <t>Crédit-bail Livry Gargan 1.08ME Taux Fixe 4%</t>
  </si>
  <si>
    <t>FRUCTICOMI</t>
  </si>
  <si>
    <t>IRORPEA11198P</t>
  </si>
  <si>
    <t>Crédit-bail Livry Gargan 7.30ME Taux Fixe 4%</t>
  </si>
  <si>
    <t>IRORPEA11199P</t>
  </si>
  <si>
    <t>Crédit-bail Livry Gargan 3.92ME Taux Fixe 4%</t>
  </si>
  <si>
    <t>IRORPEA11200P</t>
  </si>
  <si>
    <t>IRORPEA11201P</t>
  </si>
  <si>
    <t>Crédit-bail Livry Gargan 1.70ME Taux Fixe 4%</t>
  </si>
  <si>
    <t>GENF12-F</t>
  </si>
  <si>
    <t>IRORPEA11071P</t>
  </si>
  <si>
    <t>Crédit-bail 8.45ME Euribor 3m + 1.70%</t>
  </si>
  <si>
    <t>GENF17-F</t>
  </si>
  <si>
    <t>IRORPEA11189P</t>
  </si>
  <si>
    <t>Crédit-bail Goussonville 27.5ME Euribor 3m + 2.30%</t>
  </si>
  <si>
    <t>GENF21-F</t>
  </si>
  <si>
    <t>IRORPEA11342P</t>
  </si>
  <si>
    <t>ORPEA Espagne - CBI</t>
  </si>
  <si>
    <t>GENF22-F</t>
  </si>
  <si>
    <t>IRORPEA11392P</t>
  </si>
  <si>
    <t>CBI SCI Vitor Marchan</t>
  </si>
  <si>
    <t>GENF24-F</t>
  </si>
  <si>
    <t>IRORPEA11422P</t>
  </si>
  <si>
    <t>FAMILISANTE - CBI</t>
  </si>
  <si>
    <t>GENF26-F</t>
  </si>
  <si>
    <t>IRORPEA11519P</t>
  </si>
  <si>
    <t>1293 - SCI LES ORANGERS</t>
  </si>
  <si>
    <t>GENF27-F</t>
  </si>
  <si>
    <t>IRORPEA11526P</t>
  </si>
  <si>
    <t>85 - RESIDENCE LA CHANTERELLE</t>
  </si>
  <si>
    <t>GENF28-F</t>
  </si>
  <si>
    <t>IRORPEA11527P</t>
  </si>
  <si>
    <t>CBI ORPEA Siège SA</t>
  </si>
  <si>
    <t>GENF29-F</t>
  </si>
  <si>
    <t>IRORPEA11528P</t>
  </si>
  <si>
    <t>GENF30-F</t>
  </si>
  <si>
    <t>IRORPEA11533P</t>
  </si>
  <si>
    <t>GENF31-F</t>
  </si>
  <si>
    <t>IRORPEA11655P</t>
  </si>
  <si>
    <t>GENF32-F</t>
  </si>
  <si>
    <t>IRORPEA11662P</t>
  </si>
  <si>
    <t>GENF33-F</t>
  </si>
  <si>
    <t>IRORPEA11663P</t>
  </si>
  <si>
    <t>GENF34-F</t>
  </si>
  <si>
    <t>IRORPEA11667P</t>
  </si>
  <si>
    <t>GENF35-F</t>
  </si>
  <si>
    <t>IRORPEA11670P</t>
  </si>
  <si>
    <t>GMBH1-F</t>
  </si>
  <si>
    <t>IRORPEA11424P</t>
  </si>
  <si>
    <t>PSYCHOSOMATISCHE FACHKLINIK GENGENBACH GMBH - CBM</t>
  </si>
  <si>
    <t>HW LEASING GMBH</t>
  </si>
  <si>
    <t>HSBC10-F</t>
  </si>
  <si>
    <t>IRORPEA11383P</t>
  </si>
  <si>
    <t>SCI LE VALLON</t>
  </si>
  <si>
    <t>HSBC12-F</t>
  </si>
  <si>
    <t>IRORPEA11448P</t>
  </si>
  <si>
    <t>SCI Le Vallon</t>
  </si>
  <si>
    <t>HSBC13-F</t>
  </si>
  <si>
    <t>IRORPEA11514P</t>
  </si>
  <si>
    <t>1066 - SCI le Vallon</t>
  </si>
  <si>
    <t>HSBC14-F</t>
  </si>
  <si>
    <t>IRORPEA11525P</t>
  </si>
  <si>
    <t>1066 - SCI LE VALLON</t>
  </si>
  <si>
    <t>HSBC15-F</t>
  </si>
  <si>
    <t>IRORPEA11532P</t>
  </si>
  <si>
    <t>1094 - NIORT 94 SARL</t>
  </si>
  <si>
    <t>HSBC17-F</t>
  </si>
  <si>
    <t>IRORPEA11762P</t>
  </si>
  <si>
    <t>ORPEA Emprunt standard - 96D</t>
  </si>
  <si>
    <t>HSBC18-F</t>
  </si>
  <si>
    <t>IRORPEA11838P</t>
  </si>
  <si>
    <t>Location financière 956,41K EUR,Taux variable</t>
  </si>
  <si>
    <t>HSBC19-F</t>
  </si>
  <si>
    <t>IRORPEA11883P</t>
  </si>
  <si>
    <t>Emprunt Standard 40M EUR, Taux variable</t>
  </si>
  <si>
    <t>HSBC8-F</t>
  </si>
  <si>
    <t>IRORPEA11245P</t>
  </si>
  <si>
    <t>CBI n°96 Niort 94 (manque def du coupon et des dates de fix/payment)</t>
  </si>
  <si>
    <t>HSBC9-F</t>
  </si>
  <si>
    <t>IRORPEA11289P</t>
  </si>
  <si>
    <t>HYPO1-F</t>
  </si>
  <si>
    <t>IRORPEA11455P</t>
  </si>
  <si>
    <t>Autriche - Emprunt amortissable</t>
  </si>
  <si>
    <t>HYPO LANDESBANK</t>
  </si>
  <si>
    <t>HYPO2-F</t>
  </si>
  <si>
    <t>IRORPEA11710P</t>
  </si>
  <si>
    <t>Emprunt 2,7MEUR Taux fixe 12%</t>
  </si>
  <si>
    <t>HYPO3-F</t>
  </si>
  <si>
    <t>IRORPEA11712P</t>
  </si>
  <si>
    <t>Emprunt 3MEUR Taux fixe 9%</t>
  </si>
  <si>
    <t>HYPO4-F</t>
  </si>
  <si>
    <t>IRORPEA11724P</t>
  </si>
  <si>
    <t>Emprunt 1,9MEUR Taux fixe 9,15%</t>
  </si>
  <si>
    <t>HYPO5-F</t>
  </si>
  <si>
    <t>IRORPEA11870P</t>
  </si>
  <si>
    <t>Emprunt Standard 2,15M EUR,Taux Fixe</t>
  </si>
  <si>
    <t>Hypo Landesbank Vorarlberg</t>
  </si>
  <si>
    <t>IMPULS1-F</t>
  </si>
  <si>
    <t>IRORPEA11451P</t>
  </si>
  <si>
    <t>Autriche CBM 24</t>
  </si>
  <si>
    <t>Impuls Leasing</t>
  </si>
  <si>
    <t>IMPULS2-F</t>
  </si>
  <si>
    <t>IRORPEA11750P</t>
  </si>
  <si>
    <t>Emprunt 1,079ME Taux fixe 2,650004%</t>
  </si>
  <si>
    <t>IMPULS3-F</t>
  </si>
  <si>
    <t>IRORPEA11839P</t>
  </si>
  <si>
    <t>Location financière 1,72M EUR, Taux fixe</t>
  </si>
  <si>
    <t>IMPULS LEASING</t>
  </si>
  <si>
    <t>ING12-F</t>
  </si>
  <si>
    <t>IRORPEA11860P</t>
  </si>
  <si>
    <t>Emprunt Standard 22M EUR,Taux variable</t>
  </si>
  <si>
    <t>KBC11-F</t>
  </si>
  <si>
    <t>IRORPEA11487P</t>
  </si>
  <si>
    <t>Belgique</t>
  </si>
  <si>
    <t>KBC12-F</t>
  </si>
  <si>
    <t>IRORPEA11489P</t>
  </si>
  <si>
    <t>KBC13-F</t>
  </si>
  <si>
    <t>IRORPEA11491P</t>
  </si>
  <si>
    <t>KBC15-F</t>
  </si>
  <si>
    <t>IRORPEA11636P</t>
  </si>
  <si>
    <t>KBC16-F</t>
  </si>
  <si>
    <t>IRORPEA11731P</t>
  </si>
  <si>
    <t>Emprunt 2,3MEUR Taux fixe 0,82%</t>
  </si>
  <si>
    <t>KBC17-F</t>
  </si>
  <si>
    <t>IRORPEA11743P</t>
  </si>
  <si>
    <t>ORPEA Emprunt standard - 1582</t>
  </si>
  <si>
    <t>KBC18-F</t>
  </si>
  <si>
    <t>IRORPEA11757P</t>
  </si>
  <si>
    <t>Emprunt 1,49ME Taux fixe 1,270352%</t>
  </si>
  <si>
    <t>KBC8-F</t>
  </si>
  <si>
    <t>IRORPEA11362P</t>
  </si>
  <si>
    <t>LCL16-F</t>
  </si>
  <si>
    <t>IRORPEA11266P</t>
  </si>
  <si>
    <t>Prêt n°737</t>
  </si>
  <si>
    <t>LCL17-F</t>
  </si>
  <si>
    <t>IRORPEA11294P</t>
  </si>
  <si>
    <t>Emprunt 25ME Amort. Euribor 3m + 1 %</t>
  </si>
  <si>
    <t>LCL19-F</t>
  </si>
  <si>
    <t>IRORPEA11322P</t>
  </si>
  <si>
    <t>Emprunt 20MEUR Euribor 3m + 1.60%</t>
  </si>
  <si>
    <t>LCL20-F</t>
  </si>
  <si>
    <t>IRORPEA11333P</t>
  </si>
  <si>
    <t>LCL21-F</t>
  </si>
  <si>
    <t>IRORPEA11405P</t>
  </si>
  <si>
    <t>LEAS4-F</t>
  </si>
  <si>
    <t>IRORPEA11704P</t>
  </si>
  <si>
    <t>Emprunt 4MEUR Taux fixe 1,6631%</t>
  </si>
  <si>
    <t>LEAS5-F</t>
  </si>
  <si>
    <t>IRORPEA11730P</t>
  </si>
  <si>
    <t>Emprunt 5,0MEUR Taux fixe 1,792681%</t>
  </si>
  <si>
    <t>LEAS6-F</t>
  </si>
  <si>
    <t>IRORPEA11732P</t>
  </si>
  <si>
    <t>Emprunt 3,3MEUR Taux fixe 1,739013%</t>
  </si>
  <si>
    <t>LEAS7-F</t>
  </si>
  <si>
    <t>IRORPEA11751P</t>
  </si>
  <si>
    <t>Emprunt 1,5ME Taux fixe 1,304753%</t>
  </si>
  <si>
    <t>LIBERBANK01-F</t>
  </si>
  <si>
    <t>IRORPEA11611P</t>
  </si>
  <si>
    <t>Liberbank</t>
  </si>
  <si>
    <t>MB02-F</t>
  </si>
  <si>
    <t>IRORPEA11446P</t>
  </si>
  <si>
    <t>MEDIOBANCA</t>
  </si>
  <si>
    <t>MILLE01-F</t>
  </si>
  <si>
    <t>IRORPEA11327P</t>
  </si>
  <si>
    <t>PLN 11M Wibor1m + 1.70%</t>
  </si>
  <si>
    <t>Bank Millenium</t>
  </si>
  <si>
    <t>MILLE02-F</t>
  </si>
  <si>
    <t>IRORPEA11328P</t>
  </si>
  <si>
    <t>PLN 5.4M Wibor1m + 1.75%</t>
  </si>
  <si>
    <t>MILLE04-F</t>
  </si>
  <si>
    <t>IRORPEA11726P</t>
  </si>
  <si>
    <t>Emprunt 1,9MEUR Taux fixe 1,4%</t>
  </si>
  <si>
    <t>NATIO11-F</t>
  </si>
  <si>
    <t>IRORPEA11450P</t>
  </si>
  <si>
    <t>SARL NIORT 94</t>
  </si>
  <si>
    <t>NATIO12-F</t>
  </si>
  <si>
    <t>IRORPEA11508P</t>
  </si>
  <si>
    <t>CBI-SARL Reine Bellevue</t>
  </si>
  <si>
    <t>NATIO13-F</t>
  </si>
  <si>
    <t>IRORPEA11509P</t>
  </si>
  <si>
    <t>NATIO15-F</t>
  </si>
  <si>
    <t>IRORPEA11646P</t>
  </si>
  <si>
    <t>NATIO16-F</t>
  </si>
  <si>
    <t>IRORPEA11651P</t>
  </si>
  <si>
    <t>NATIO17-F</t>
  </si>
  <si>
    <t>IRORPEA11666P</t>
  </si>
  <si>
    <t>NATIO18-F</t>
  </si>
  <si>
    <t>IRORPEA11678P</t>
  </si>
  <si>
    <t>NATIO19-F</t>
  </si>
  <si>
    <t>IRORPEA11679P</t>
  </si>
  <si>
    <t>NATIO20-F</t>
  </si>
  <si>
    <t>IRORPEA11753P</t>
  </si>
  <si>
    <t>ORPEA Emprunt standard - 89C</t>
  </si>
  <si>
    <t>NATIOCR1-F</t>
  </si>
  <si>
    <t>IRORPEA11718P</t>
  </si>
  <si>
    <t>Emprunt 2,9MEUR Taux fixe 2,2922%</t>
  </si>
  <si>
    <t>NATIOCREDIMURS</t>
  </si>
  <si>
    <t>NATX10-F</t>
  </si>
  <si>
    <t>IRORPEA11356P</t>
  </si>
  <si>
    <t>NATIXIS</t>
  </si>
  <si>
    <t>NATX11-F</t>
  </si>
  <si>
    <t>IRORPEA11411P</t>
  </si>
  <si>
    <t>NATX12-F</t>
  </si>
  <si>
    <t>IRORPEA11412P</t>
  </si>
  <si>
    <t>ORPEA SA - Emprunt obligataire</t>
  </si>
  <si>
    <t>NATX13-F</t>
  </si>
  <si>
    <t>IRORPEA11510P</t>
  </si>
  <si>
    <t>CBM-ORPEA SA - Siège</t>
  </si>
  <si>
    <t>NATX14-F</t>
  </si>
  <si>
    <t>IRORPEA11641P</t>
  </si>
  <si>
    <t>NATX15-F</t>
  </si>
  <si>
    <t>IRORPEA11682P</t>
  </si>
  <si>
    <t>Emprunt 27MEUR Taux fixe 1,3485%</t>
  </si>
  <si>
    <t>NATX16-F</t>
  </si>
  <si>
    <t>IRORPEA11685P</t>
  </si>
  <si>
    <t>Emprunt 17MEUR Taux fixe 1,659558%</t>
  </si>
  <si>
    <t>NATX17-F</t>
  </si>
  <si>
    <t>IRORPEA11686P</t>
  </si>
  <si>
    <t>Emprunt 14MEUR Taux fixe 1,659564%</t>
  </si>
  <si>
    <t>NATX18-F</t>
  </si>
  <si>
    <t>IRORPEA11779P</t>
  </si>
  <si>
    <t>Emprunt 25,6 ME Taux fixe 1,249896%</t>
  </si>
  <si>
    <t>NATX1-F</t>
  </si>
  <si>
    <t>IRORPEA10104P</t>
  </si>
  <si>
    <t>PRT Clinique de l'Ill Schiltigheim (47) (SCI du Château d'Angleterre) Euribor 3m + 0.80%</t>
  </si>
  <si>
    <t>NORB6-F</t>
  </si>
  <si>
    <t>IRORPEA11421P</t>
  </si>
  <si>
    <t>SCI Saintes BA - CBI</t>
  </si>
  <si>
    <t>NORBAIL</t>
  </si>
  <si>
    <t>IRORPEA11649P</t>
  </si>
  <si>
    <t>OB3-F</t>
  </si>
  <si>
    <t>IRORPEA11703P</t>
  </si>
  <si>
    <t>Oberbank</t>
  </si>
  <si>
    <t>OB4-F</t>
  </si>
  <si>
    <t>IRORPEA11814P</t>
  </si>
  <si>
    <t>Emprunt Manuel 2,72M EUR, Taux fixe</t>
  </si>
  <si>
    <t>OBERBANK</t>
  </si>
  <si>
    <t>OB5-F</t>
  </si>
  <si>
    <t>IRORPEA11822P</t>
  </si>
  <si>
    <t>Emprunt Manuel 1,16M EUR, Taux fixe</t>
  </si>
  <si>
    <t>OB6-F</t>
  </si>
  <si>
    <t>IRORPEA11828P</t>
  </si>
  <si>
    <t>Emprunt Manuel 1,21M EUR, Taux fixe</t>
  </si>
  <si>
    <t>OB7-F</t>
  </si>
  <si>
    <t>IRORPEA11834P</t>
  </si>
  <si>
    <t>Emprunt Standard 956,5K EUR, Taux fixe</t>
  </si>
  <si>
    <t>OB8-F</t>
  </si>
  <si>
    <t>IRORPEA11835P</t>
  </si>
  <si>
    <t>Emprunt Manuel 748K EUR, Taux fixe</t>
  </si>
  <si>
    <t>OBLIG1-F</t>
  </si>
  <si>
    <t>IRORPEA11555P</t>
  </si>
  <si>
    <t>OBLIG - BNP-HSBC-SG-CACIB</t>
  </si>
  <si>
    <t>OCE1-F</t>
  </si>
  <si>
    <t>IRORPEA11744P</t>
  </si>
  <si>
    <t>Obligation convertible OCEANE à 0.375%</t>
  </si>
  <si>
    <t>OCEANE</t>
  </si>
  <si>
    <t>OLB01-F</t>
  </si>
  <si>
    <t>IRORPEA11625P</t>
  </si>
  <si>
    <t>OLB</t>
  </si>
  <si>
    <t>OSEO11-F</t>
  </si>
  <si>
    <t>IRORPEA11065P</t>
  </si>
  <si>
    <t>OSEO</t>
  </si>
  <si>
    <t>OSEO13-F</t>
  </si>
  <si>
    <t>IRORPEA11080P</t>
  </si>
  <si>
    <t>CBI Eyguieres 12.2ME Euribor 3m + 1.00%</t>
  </si>
  <si>
    <t>OSEO21-F</t>
  </si>
  <si>
    <t>IRORPEA11160P</t>
  </si>
  <si>
    <t>Crédit-bail 17ME Euribor 3m + 1.50%</t>
  </si>
  <si>
    <t>OSEO25-F</t>
  </si>
  <si>
    <t>IRORPEA11268P</t>
  </si>
  <si>
    <t>CBI Bois Guillaume</t>
  </si>
  <si>
    <t>PALA10-F</t>
  </si>
  <si>
    <t>IRORPEA11389P</t>
  </si>
  <si>
    <t>PALATINE</t>
  </si>
  <si>
    <t>PALA11-F</t>
  </si>
  <si>
    <t>IRORPEA11623P</t>
  </si>
  <si>
    <t>Banque Palatine</t>
  </si>
  <si>
    <t>PALA12-F</t>
  </si>
  <si>
    <t>IRORPEA11873P</t>
  </si>
  <si>
    <t>Emprunt Standard 10M EUR, Taux variable</t>
  </si>
  <si>
    <t>PEKAO02-F</t>
  </si>
  <si>
    <t>IRORPEA11326P</t>
  </si>
  <si>
    <t>PLN 5.2M Wibor1m + 1.90%</t>
  </si>
  <si>
    <t>PEKAO BANK</t>
  </si>
  <si>
    <t>POL1-D</t>
  </si>
  <si>
    <t>IRORPEA11584P</t>
  </si>
  <si>
    <t>Not specified</t>
  </si>
  <si>
    <t>R02-F</t>
  </si>
  <si>
    <t>IRORPEA11373P</t>
  </si>
  <si>
    <t>Raiffeisen</t>
  </si>
  <si>
    <t>R03-F</t>
  </si>
  <si>
    <t>IRORPEA11374P</t>
  </si>
  <si>
    <t>R04-F</t>
  </si>
  <si>
    <t>IRORPEA11426P</t>
  </si>
  <si>
    <t>SENECURA - Emprunt amortissable</t>
  </si>
  <si>
    <t>Raiffeisen BANK</t>
  </si>
  <si>
    <t>R05-F</t>
  </si>
  <si>
    <t>IRORPEA11443P</t>
  </si>
  <si>
    <t>SR KLAMOVKA S.R.O - Emprunt amortissable</t>
  </si>
  <si>
    <t>RAIFFEISENBANK A.S</t>
  </si>
  <si>
    <t>R06-F</t>
  </si>
  <si>
    <t>IRORPEA11456P</t>
  </si>
  <si>
    <t>RAIFFEISEN LANDESBANK</t>
  </si>
  <si>
    <t>R07-F</t>
  </si>
  <si>
    <t>IRORPEA11473P</t>
  </si>
  <si>
    <t>Autriche</t>
  </si>
  <si>
    <t>R08-F</t>
  </si>
  <si>
    <t>IRORPEA11494P</t>
  </si>
  <si>
    <t>R09-F</t>
  </si>
  <si>
    <t>IRORPEA11495P</t>
  </si>
  <si>
    <t>R10-F</t>
  </si>
  <si>
    <t>IRORPEA11530P</t>
  </si>
  <si>
    <t>R11-F</t>
  </si>
  <si>
    <t>IRORPEA11534P</t>
  </si>
  <si>
    <t>R18-F</t>
  </si>
  <si>
    <t>IRORPEA11599P</t>
  </si>
  <si>
    <t>R19-F</t>
  </si>
  <si>
    <t>IRORPEA11600P</t>
  </si>
  <si>
    <t>R20-F</t>
  </si>
  <si>
    <t>IRORPEA11672P</t>
  </si>
  <si>
    <t>R21-F</t>
  </si>
  <si>
    <t>IRORPEA11681P</t>
  </si>
  <si>
    <t>R22-F</t>
  </si>
  <si>
    <t>IRORPEA11689P</t>
  </si>
  <si>
    <t>Emprunt 9MEUR Taux fixe 2,4948%</t>
  </si>
  <si>
    <t>R23-F</t>
  </si>
  <si>
    <t>IRORPEA11693P</t>
  </si>
  <si>
    <t>Emprunt 6MEUR Taux fixe 1,897%</t>
  </si>
  <si>
    <t>R24-F</t>
  </si>
  <si>
    <t>IRORPEA11695P</t>
  </si>
  <si>
    <t>Emprunt 7MEUR Taux fixe 2,7935%</t>
  </si>
  <si>
    <t>R25-F</t>
  </si>
  <si>
    <t>IRORPEA11699P</t>
  </si>
  <si>
    <t>Emprunt 7MEUR Taux fixe 2,48%</t>
  </si>
  <si>
    <t>R26-F</t>
  </si>
  <si>
    <t>IRORPEA11702P</t>
  </si>
  <si>
    <t>Emprunt 4MEUR Taux fixe 3%</t>
  </si>
  <si>
    <t>R27-F</t>
  </si>
  <si>
    <t>IRORPEA11728P</t>
  </si>
  <si>
    <t>Emprunt 2,1MEUR Taux fixe 1,8999996%</t>
  </si>
  <si>
    <t>R28-F</t>
  </si>
  <si>
    <t>IRORPEA11737P</t>
  </si>
  <si>
    <t>Emprunt 3,2MCHF Taux fixe 0,999380%</t>
  </si>
  <si>
    <t>R29-F</t>
  </si>
  <si>
    <t>IRORPEA11738P</t>
  </si>
  <si>
    <t>Emprunt 1,8MCHF Taux fixe 1,28041%</t>
  </si>
  <si>
    <t>R30-F</t>
  </si>
  <si>
    <t>IRORPEA11739P</t>
  </si>
  <si>
    <t>Emprunt 1,4MCHF Taux fixe 1,28041%</t>
  </si>
  <si>
    <t>Raiffeisen Landesbank</t>
  </si>
  <si>
    <t>R31-F</t>
  </si>
  <si>
    <t>IRORPEA11745P</t>
  </si>
  <si>
    <t>Emprunt 5,5MCHF Taux fixe 1,425%</t>
  </si>
  <si>
    <t>R32-F</t>
  </si>
  <si>
    <t>IRORPEA11788P</t>
  </si>
  <si>
    <t>ORPEA Emprunt standard -1701</t>
  </si>
  <si>
    <t>R33-F</t>
  </si>
  <si>
    <t>IRORPEA11789P</t>
  </si>
  <si>
    <t>ORPEA Emprunt standard -1702</t>
  </si>
  <si>
    <t>R34-F</t>
  </si>
  <si>
    <t>IRORPEA11804P</t>
  </si>
  <si>
    <t>R35-F</t>
  </si>
  <si>
    <t>IRORPEA11813P</t>
  </si>
  <si>
    <t>Emprunt Manuel 5M EUR, Taux variable</t>
  </si>
  <si>
    <t>RAIFFEISEN BANK CZ</t>
  </si>
  <si>
    <t>R37-F</t>
  </si>
  <si>
    <t>IRORPEA11817P</t>
  </si>
  <si>
    <t>Emprunt Manuel 3,1M EUR, Taux fixe</t>
  </si>
  <si>
    <t>R38-F</t>
  </si>
  <si>
    <t>IRORPEA11831P</t>
  </si>
  <si>
    <t>Emprunt Manuel 1,54M EUR,Taux variable</t>
  </si>
  <si>
    <t>RAIFFEISEN</t>
  </si>
  <si>
    <t>R39-F</t>
  </si>
  <si>
    <t>IRORPEA11846P</t>
  </si>
  <si>
    <t>Emprunt Standard 1.36M EUR,Taux variable</t>
  </si>
  <si>
    <t>RLB Niederösterreich</t>
  </si>
  <si>
    <t>R40-F</t>
  </si>
  <si>
    <t>IRORPEA11849P</t>
  </si>
  <si>
    <t>Emprunt Standard 9.35M EUR,Taux variable</t>
  </si>
  <si>
    <t>Raiffeisen Bank International AG</t>
  </si>
  <si>
    <t>R41-F</t>
  </si>
  <si>
    <t>IRORPEA11856P</t>
  </si>
  <si>
    <t>Emprunt Standard 5,5M EUR,Taux variable</t>
  </si>
  <si>
    <t>R42-F</t>
  </si>
  <si>
    <t>IRORPEA11866P</t>
  </si>
  <si>
    <t>Emprunt Standard 7M EUR,Taux variable</t>
  </si>
  <si>
    <t>R43-F</t>
  </si>
  <si>
    <t>IRORPEA11867P</t>
  </si>
  <si>
    <t>Emprunt Standard 16,096M EUR,Taux variable</t>
  </si>
  <si>
    <t>Raiffesen Landesbank Niederösterreich - Wien AG</t>
  </si>
  <si>
    <t>R44-F</t>
  </si>
  <si>
    <t>IRORPEA11885P</t>
  </si>
  <si>
    <t>Emprunt Standard 1,01M CHF,Taux Fixe</t>
  </si>
  <si>
    <t>Raiffeisen landesbank</t>
  </si>
  <si>
    <t>R45-F</t>
  </si>
  <si>
    <t>IRORPEA11877P</t>
  </si>
  <si>
    <t>Emprunt Standard 60M CZK, Taux variable</t>
  </si>
  <si>
    <t>Raiffeisen bank CZ</t>
  </si>
  <si>
    <t>R46-F</t>
  </si>
  <si>
    <t>IRORPEA11880P</t>
  </si>
  <si>
    <t>Emprunt Standard 639M CZK, Taux variable</t>
  </si>
  <si>
    <t>SANT01-F</t>
  </si>
  <si>
    <t>IRORPEA11452P</t>
  </si>
  <si>
    <t>SANTANDER</t>
  </si>
  <si>
    <t>SBER1-F</t>
  </si>
  <si>
    <t>IRORPEA11501P</t>
  </si>
  <si>
    <t>Sberbank</t>
  </si>
  <si>
    <t>SBER2-F</t>
  </si>
  <si>
    <t>IRORPEA11502P</t>
  </si>
  <si>
    <t>CZK avec floor</t>
  </si>
  <si>
    <t>SBER3-F</t>
  </si>
  <si>
    <t>IRORPEA11503P</t>
  </si>
  <si>
    <t>SBER4-F</t>
  </si>
  <si>
    <t>IRORPEA11589P</t>
  </si>
  <si>
    <t>SBER5-F</t>
  </si>
  <si>
    <t>IRORPEA11592P</t>
  </si>
  <si>
    <t>SGL1-F</t>
  </si>
  <si>
    <t>IRORPEA11427P</t>
  </si>
  <si>
    <t>CLINEA SAS - CBM</t>
  </si>
  <si>
    <t>SOGELEASE</t>
  </si>
  <si>
    <t>SGL2-F</t>
  </si>
  <si>
    <t>IRORPEA11428P</t>
  </si>
  <si>
    <t>ORPEA SA - CBM</t>
  </si>
  <si>
    <t>SGL4-F</t>
  </si>
  <si>
    <t>IRORPEA11713P</t>
  </si>
  <si>
    <t>Emprunt 4,3MEUR Taux fixe 0,6992%</t>
  </si>
  <si>
    <t>IRORPEA11714P</t>
  </si>
  <si>
    <t>Emprunt 4,3MEUR Taux fixe 3,2%</t>
  </si>
  <si>
    <t>SGL5-F</t>
  </si>
  <si>
    <t>IRORPEA11729P</t>
  </si>
  <si>
    <t>Emprunt 5,0MEUR Taux fixe 1,552003%</t>
  </si>
  <si>
    <t>SOGE11-F</t>
  </si>
  <si>
    <t>IRORPEA11292P</t>
  </si>
  <si>
    <t>SG 40MCHF</t>
  </si>
  <si>
    <t>SOGE13-F</t>
  </si>
  <si>
    <t>IRORPEA11306P</t>
  </si>
  <si>
    <t>Emprunt 20MEUR Euribor 6m + 1.6%</t>
  </si>
  <si>
    <t>SOGE15-F</t>
  </si>
  <si>
    <t>IRORPEA11388P</t>
  </si>
  <si>
    <t>SOGE16-F</t>
  </si>
  <si>
    <t>IRORPEA11409P</t>
  </si>
  <si>
    <t>SOGE9-F</t>
  </si>
  <si>
    <t>IRORPEA11262P</t>
  </si>
  <si>
    <t>Prêt n°726A</t>
  </si>
  <si>
    <t>SOZ02-F</t>
  </si>
  <si>
    <t>IRORPEA11826P</t>
  </si>
  <si>
    <t>Emprunt Standard 900K EUR,Taux variable</t>
  </si>
  <si>
    <t>BANK FÜR SOZIALWIRTSCHAFT</t>
  </si>
  <si>
    <t>SOZ03-F</t>
  </si>
  <si>
    <t>IRORPEA11833P</t>
  </si>
  <si>
    <t>Emprunt Standard 1,05M EUR, Taux fixe</t>
  </si>
  <si>
    <t>SPAR10-F</t>
  </si>
  <si>
    <t>IRORPEA11843P</t>
  </si>
  <si>
    <t>Emprunt Standard 9,673M EUR,Taux Fixe</t>
  </si>
  <si>
    <t>SPARKASSE</t>
  </si>
  <si>
    <t>IRORPEA11887P</t>
  </si>
  <si>
    <t>Emprunt Standard 1,025M eur,Taux Fixe</t>
  </si>
  <si>
    <t>Sparkasse Minden Lubbecke</t>
  </si>
  <si>
    <t>SPAR11-F</t>
  </si>
  <si>
    <t>IRORPEA11852P</t>
  </si>
  <si>
    <t>Emprunt Standard 2.3M EUR,Taux Fixe</t>
  </si>
  <si>
    <t>SPARKASSE MINDEN LÜBBECKE</t>
  </si>
  <si>
    <t>IRORPEA11888P</t>
  </si>
  <si>
    <t>Emprunt Standard 900K EUR, Taux variable</t>
  </si>
  <si>
    <t>Sparkasse</t>
  </si>
  <si>
    <t>IRORPEA11890P</t>
  </si>
  <si>
    <t>Emprunt Standard 1,27M eur,Taux Fixe</t>
  </si>
  <si>
    <t>SPAR5-F</t>
  </si>
  <si>
    <t>IRORPEA11806P</t>
  </si>
  <si>
    <t>Emprunt Standard 2,78M EUR, Taux fixe</t>
  </si>
  <si>
    <t>SPAR6-F</t>
  </si>
  <si>
    <t>IRORPEA11807P</t>
  </si>
  <si>
    <t>Emprunt Manuel 6M EUR, Taux fixe</t>
  </si>
  <si>
    <t>SPAR7-F</t>
  </si>
  <si>
    <t>IRORPEA11810P</t>
  </si>
  <si>
    <t>Emprunt Manuel 1,44M EUR, Taux fixe</t>
  </si>
  <si>
    <t>SPAR8-F</t>
  </si>
  <si>
    <t>IRORPEA11819P</t>
  </si>
  <si>
    <t>Emprunt Manuel 1,69M EUR, Taux fixe</t>
  </si>
  <si>
    <t>SPAR9-F</t>
  </si>
  <si>
    <t>IRORPEA11832P</t>
  </si>
  <si>
    <t>Taunus Sparkasse</t>
  </si>
  <si>
    <t>IRORPEA11886P</t>
  </si>
  <si>
    <t>Emprunt Standard 1,08M eur,Taux Fixe</t>
  </si>
  <si>
    <t>SSD10-F</t>
  </si>
  <si>
    <t>IRORPEA11464P</t>
  </si>
  <si>
    <t>SSD11-F</t>
  </si>
  <si>
    <t>IRORPEA11465P</t>
  </si>
  <si>
    <t>SSD12-F</t>
  </si>
  <si>
    <t>IRORPEA11466P</t>
  </si>
  <si>
    <t>SSD13-F</t>
  </si>
  <si>
    <t>IRORPEA11474P</t>
  </si>
  <si>
    <t>SSD</t>
  </si>
  <si>
    <t>SSD15-F</t>
  </si>
  <si>
    <t>IRORPEA11477P</t>
  </si>
  <si>
    <t>SGL_000001</t>
  </si>
  <si>
    <t>SSD16-F</t>
  </si>
  <si>
    <t>IRORPEA11523P</t>
  </si>
  <si>
    <t>ORPEA SA- Siège</t>
  </si>
  <si>
    <t>SSD17-F</t>
  </si>
  <si>
    <t>IRORPEA11543P</t>
  </si>
  <si>
    <t>ORPEA SA Holding</t>
  </si>
  <si>
    <t>SSD18-F</t>
  </si>
  <si>
    <t>IRORPEA11552P</t>
  </si>
  <si>
    <t>ORPEA SA - Emprunt In fine</t>
  </si>
  <si>
    <t>SSD1-F</t>
  </si>
  <si>
    <t>IRORPEA11253P</t>
  </si>
  <si>
    <t>SSD Schuldschein  4eme Tranche 15ME 6y FIX</t>
  </si>
  <si>
    <t>IRORPEA11255P</t>
  </si>
  <si>
    <t>SSD Schuldschein 6eme Tranche 8ME 7y FIX</t>
  </si>
  <si>
    <t>IRORPEA11256P</t>
  </si>
  <si>
    <t>SSD Schuldschein 7eme Tranche 6,5ME 10y FIX</t>
  </si>
  <si>
    <t>SSD25-F</t>
  </si>
  <si>
    <t>IRORPEA11601P</t>
  </si>
  <si>
    <t>ORPEA SA - Emprunt remboursable in fine</t>
  </si>
  <si>
    <t>SCHULDSCHEIN</t>
  </si>
  <si>
    <t>SSD26-F</t>
  </si>
  <si>
    <t>IRORPEA11602P</t>
  </si>
  <si>
    <t>Emprunt 10ME Taux fixe 1,9% In Fine</t>
  </si>
  <si>
    <t>SSD27-F</t>
  </si>
  <si>
    <t>IRORPEA11603P</t>
  </si>
  <si>
    <t>SSD28-F</t>
  </si>
  <si>
    <t>IRORPEA11604P</t>
  </si>
  <si>
    <t>Emprunt 35ME Taux fixe 2,229% In Fine</t>
  </si>
  <si>
    <t>SSD29-F</t>
  </si>
  <si>
    <t>IRORPEA11605P</t>
  </si>
  <si>
    <t>Emprunt 37.5ME Taux fixe 1,633% In Fine</t>
  </si>
  <si>
    <t>SSD2-F</t>
  </si>
  <si>
    <t>IRORPEA11277P</t>
  </si>
  <si>
    <t>SSD Schuldschein 8y  40M FIX</t>
  </si>
  <si>
    <t>SSD30-F</t>
  </si>
  <si>
    <t>IRORPEA11606P</t>
  </si>
  <si>
    <t>SSD31-F</t>
  </si>
  <si>
    <t>IRORPEA11631P</t>
  </si>
  <si>
    <t>SSD32-F</t>
  </si>
  <si>
    <t>IRORPEA11632P</t>
  </si>
  <si>
    <t>SSD33-F</t>
  </si>
  <si>
    <t>IRORPEA11633P</t>
  </si>
  <si>
    <t>SSD34-F</t>
  </si>
  <si>
    <t>IRORPEA11634P</t>
  </si>
  <si>
    <t>SSD35-F</t>
  </si>
  <si>
    <t>IRORPEA11635P</t>
  </si>
  <si>
    <t>SSD36-F</t>
  </si>
  <si>
    <t>IRORPEA11795P</t>
  </si>
  <si>
    <t>SCHULDSCHEIN  7M EUR,Taux variable</t>
  </si>
  <si>
    <t>SSD37-F</t>
  </si>
  <si>
    <t>IRORPEA11796P</t>
  </si>
  <si>
    <t>SCHULDSCHEIN 8M EUR, Taux fixe 1.4%</t>
  </si>
  <si>
    <t>SCHULDSCHEIN </t>
  </si>
  <si>
    <t>SSD38-F</t>
  </si>
  <si>
    <t>IRORPEA11799P</t>
  </si>
  <si>
    <t>SCHULDSCHEIN  8.5M EUR, Taux fixe 1.7%</t>
  </si>
  <si>
    <t>SSD39-F</t>
  </si>
  <si>
    <t>IRORPEA11802P</t>
  </si>
  <si>
    <t>SCHULDSCHEIN  10M EUR,Taux variable</t>
  </si>
  <si>
    <t>SSD3-F</t>
  </si>
  <si>
    <t>IRORPEA11279P</t>
  </si>
  <si>
    <t>SSD Schuldschein 1ere Tranche 141,5ME 5y FRN</t>
  </si>
  <si>
    <t>IRORPEA11280P</t>
  </si>
  <si>
    <t>SSD Schuldschein 2eme Tranche 5ME 5y FIX</t>
  </si>
  <si>
    <t>IRORPEA11281P</t>
  </si>
  <si>
    <t>SSD Schuldschein 3eme Tranche 45,5ME 6y FRN</t>
  </si>
  <si>
    <t>IRORPEA11282P</t>
  </si>
  <si>
    <t>SSD Schuldschein 4eme Tranche 25ME 6y FIX</t>
  </si>
  <si>
    <t>IRORPEA11283P</t>
  </si>
  <si>
    <t>SSD Schuldschein 5eme Tranche 24ME 7y FRN</t>
  </si>
  <si>
    <t>IRORPEA11284P</t>
  </si>
  <si>
    <t>SSD Schuldschein 6eme Tranche 67,5ME 7y FIX</t>
  </si>
  <si>
    <t>IRORPEA11285P</t>
  </si>
  <si>
    <t>SSD Schuldschein 7eme Tranche 2ME 8y FRN</t>
  </si>
  <si>
    <t>SSD40-F</t>
  </si>
  <si>
    <t>IRORPEA11803P</t>
  </si>
  <si>
    <t>SCHULDSCHEIN  20M EUR,Taux variable</t>
  </si>
  <si>
    <t>SSD41-F</t>
  </si>
  <si>
    <t>IRORPEA11805P</t>
  </si>
  <si>
    <t>SCHULDSCHEIN  115,5M EUR,Taux variable</t>
  </si>
  <si>
    <t>SSD42-F</t>
  </si>
  <si>
    <t>IRORPEA11808P</t>
  </si>
  <si>
    <t>SCHULDSCHEIN  4.5M EUR, Taux fixe 1.4%</t>
  </si>
  <si>
    <t>SSD43-F</t>
  </si>
  <si>
    <t>IRORPEA11812P</t>
  </si>
  <si>
    <t>SSD4-F</t>
  </si>
  <si>
    <t>IRORPEA11347P</t>
  </si>
  <si>
    <t>SSD Schuldschein 1ere Tranche 99ME 5y FRM</t>
  </si>
  <si>
    <t>IRORPEA11348P</t>
  </si>
  <si>
    <t>SSD Schuldschein 2eme Tranche 20ME 5y FIX</t>
  </si>
  <si>
    <t>IRORPEA11349P</t>
  </si>
  <si>
    <t>SSD Schuldschein 3eme Tranche 48ME 6y FRN</t>
  </si>
  <si>
    <t>IRORPEA11350P</t>
  </si>
  <si>
    <t>SSD Schuldschein 4eme Tranche 10ME 6y FIX</t>
  </si>
  <si>
    <t>IRORPEA11351P</t>
  </si>
  <si>
    <t>SSD Schuldschein 5eme Tranche 79,5ME 7y FRN</t>
  </si>
  <si>
    <t>IRORPEA11352P</t>
  </si>
  <si>
    <t>SSD Schuldschein 6eme Tranche 20ME 7y FIX</t>
  </si>
  <si>
    <t>SSD5-F</t>
  </si>
  <si>
    <t>IRORPEA11371P</t>
  </si>
  <si>
    <t>ORPEA SA - Schuldschein BNP/SG</t>
  </si>
  <si>
    <t>SSD6-F</t>
  </si>
  <si>
    <t>IRORPEA11384P</t>
  </si>
  <si>
    <t>SSD Schuldschein 1ere Tranche 15ME 5y FIX</t>
  </si>
  <si>
    <t>IRORPEA11385P</t>
  </si>
  <si>
    <t>SSD Schuldschein 2eme Tranche 15.5ME 5y FRN</t>
  </si>
  <si>
    <t>IRORPEA11386P</t>
  </si>
  <si>
    <t>SSD Schuldschein 3eme Tranche 9ME 6y FRN</t>
  </si>
  <si>
    <t>IRORPEA11387P</t>
  </si>
  <si>
    <t>SSD Schuldschein 4eme Tranche 12ME 7y FIX</t>
  </si>
  <si>
    <t>SSD7-F</t>
  </si>
  <si>
    <t>IRORPEA11461P</t>
  </si>
  <si>
    <t>SSD8-F</t>
  </si>
  <si>
    <t>IRORPEA11462P</t>
  </si>
  <si>
    <t>SSD9-F</t>
  </si>
  <si>
    <t>IRORPEA11463P</t>
  </si>
  <si>
    <t>TRIO1-F</t>
  </si>
  <si>
    <t>IRORPEA11423P</t>
  </si>
  <si>
    <t>SODEIM SA - Emprunt amortissable</t>
  </si>
  <si>
    <t>TRIODOS</t>
  </si>
  <si>
    <t>IRORPEA11593P</t>
  </si>
  <si>
    <t>TRIO2-F</t>
  </si>
  <si>
    <t>IRORPEA11488P</t>
  </si>
  <si>
    <t>TRIO3-F</t>
  </si>
  <si>
    <t>IRORPEA11698P</t>
  </si>
  <si>
    <t>Emprunt 4,75MEUR Taux fixe 1,35%</t>
  </si>
  <si>
    <t>UBI1-F</t>
  </si>
  <si>
    <t>IRORPEA11694P</t>
  </si>
  <si>
    <t>Emprunt 6MEUR Taux fixe 4,5133%</t>
  </si>
  <si>
    <t>UBI Leasing</t>
  </si>
  <si>
    <t>UBI2-F</t>
  </si>
  <si>
    <t>IRORPEA11697P</t>
  </si>
  <si>
    <t>Emprunt 5,9MEUR Taux fixe 4,460028%</t>
  </si>
  <si>
    <t>ULST01-D</t>
  </si>
  <si>
    <t>IRORPEA11892P</t>
  </si>
  <si>
    <t>Emprunt Standard 1,05 MEUR, Taux variable</t>
  </si>
  <si>
    <t>ULSTER BANK</t>
  </si>
  <si>
    <t>ULST02-D</t>
  </si>
  <si>
    <t>IRORPEA11893P</t>
  </si>
  <si>
    <t>Emprunt Standard 2,2 MEUR, Taux variable</t>
  </si>
  <si>
    <t>ULST03-D</t>
  </si>
  <si>
    <t>IRORPEA11894P</t>
  </si>
  <si>
    <t>Emprunt Standard 704 KEUR, Taux variable</t>
  </si>
  <si>
    <t>ULST04-D</t>
  </si>
  <si>
    <t>IRORPEA11895P</t>
  </si>
  <si>
    <t>Emprunt Standard 5,9 MEUR, Taux variable</t>
  </si>
  <si>
    <t>ULST05-D</t>
  </si>
  <si>
    <t>IRORPEA11896P</t>
  </si>
  <si>
    <t>Emprunt Standard 2,4 MEUR, Taux variable</t>
  </si>
  <si>
    <t>ULST06-D</t>
  </si>
  <si>
    <t>IRORPEA11897P</t>
  </si>
  <si>
    <t>Emprunt Standard 17 MEUR, Taux variable</t>
  </si>
  <si>
    <t>ULST07-D</t>
  </si>
  <si>
    <t>IRORPEA11898P</t>
  </si>
  <si>
    <t>Emprunt Standard 1,999 MEUR, Taux variable</t>
  </si>
  <si>
    <t>ULST08-D</t>
  </si>
  <si>
    <t>IRORPEA11899P</t>
  </si>
  <si>
    <t>Emprunt Standard 7,03 MEUR, Taux variable</t>
  </si>
  <si>
    <t>ULST09-D</t>
  </si>
  <si>
    <t>IRORPEA11900P</t>
  </si>
  <si>
    <t>Emprunt Standard 17,6 MEUR, Taux variable</t>
  </si>
  <si>
    <t>ULST10-D</t>
  </si>
  <si>
    <t>IRORPEA11901P</t>
  </si>
  <si>
    <t>Emprunt Standard 8,65 MEUR, Taux variable</t>
  </si>
  <si>
    <t>UNI01-F</t>
  </si>
  <si>
    <t>IRORPEA11393P</t>
  </si>
  <si>
    <t>ORPEA RESIDENZ HOLDING GMBH</t>
  </si>
  <si>
    <t>UNICREDIT BANK AG</t>
  </si>
  <si>
    <t>UNI02-F</t>
  </si>
  <si>
    <t>IRORPEA11741P</t>
  </si>
  <si>
    <t>ORPEA Emprunt standard - 1599</t>
  </si>
  <si>
    <t>UNI03-F</t>
  </si>
  <si>
    <t>IRORPEA11787P</t>
  </si>
  <si>
    <t>ORPEA Emprunt standard -1700</t>
  </si>
  <si>
    <t>VAL1-F</t>
  </si>
  <si>
    <t>IRORPEA11442P</t>
  </si>
  <si>
    <t>VALIANT</t>
  </si>
  <si>
    <t>VAL2-F</t>
  </si>
  <si>
    <t>IRORPEA11630P</t>
  </si>
  <si>
    <t>Emprunt 32MCHF Taux fixe 1.35%</t>
  </si>
  <si>
    <t>Valiant</t>
  </si>
  <si>
    <t>VOLKS2-F</t>
  </si>
  <si>
    <t>IRORPEA11545P</t>
  </si>
  <si>
    <t>VOLKSBANK</t>
  </si>
  <si>
    <t>ZACH01-F</t>
  </si>
  <si>
    <t>IRORPEA11330P</t>
  </si>
  <si>
    <t>PLN 5.4M Wibor1m + 1.8%</t>
  </si>
  <si>
    <t>Bank Zachodnim</t>
  </si>
  <si>
    <t>Value Date: 30.06.2020</t>
  </si>
  <si>
    <t>Calculation Date: 06.07.2020</t>
  </si>
  <si>
    <t>IR Accrued Interests - Financing - ORPEA</t>
  </si>
  <si>
    <t>Acc. after 30.06.2020</t>
  </si>
  <si>
    <t xml:space="preserve"> Total EUR </t>
  </si>
  <si>
    <t xml:space="preserve"> Total CZK </t>
  </si>
  <si>
    <t xml:space="preserve"> Total CHF </t>
  </si>
  <si>
    <t xml:space="preserve"> Total PLN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</si>
</sst>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 numFmtId="170" formatCode="0.000%"/>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2">
    <xf numFmtId="0" fontId="0" fillId="0" borderId="0" xfId="0"/>
    <xf numFmtId="0" fontId="42" fillId="27" borderId="0" xfId="0" applyFont="1" applyFill="1" applyBorder="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applyBorder="1"/>
    <xf numFmtId="0" fontId="42" fillId="27" borderId="0" xfId="0" applyFont="1" applyFill="1" applyBorder="1"/>
    <xf numFmtId="0" fontId="42" fillId="27" borderId="0" xfId="0" applyFont="1" applyFill="1" applyBorder="1" applyAlignment="1">
      <alignment horizontal="center"/>
    </xf>
    <xf numFmtId="165" fontId="42" fillId="27" borderId="0" xfId="0" applyNumberFormat="1" applyFont="1" applyFill="1" applyBorder="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Border="1" applyAlignment="1">
      <alignment horizontal="left"/>
    </xf>
    <xf numFmtId="165" fontId="3" fillId="27" borderId="0" xfId="0" applyNumberFormat="1" applyFont="1" applyFill="1" applyBorder="1" applyAlignment="1">
      <alignment horizontal="center"/>
    </xf>
    <xf numFmtId="164" fontId="45" fillId="27" borderId="0" xfId="97" applyFont="1" applyFill="1"/>
    <xf numFmtId="0" fontId="3" fillId="27" borderId="0" xfId="0" applyFont="1" applyFill="1" applyBorder="1" applyAlignment="1">
      <alignment horizontal="left"/>
    </xf>
    <xf numFmtId="0" fontId="3" fillId="27" borderId="0" xfId="0" applyFont="1" applyFill="1" applyBorder="1" applyAlignment="1">
      <alignment horizontal="center"/>
    </xf>
    <xf numFmtId="0" fontId="40" fillId="27" borderId="0" xfId="0" applyFont="1" applyFill="1" applyBorder="1" applyAlignment="1" applyProtection="1">
      <alignment horizontal="center"/>
      <protection locked="0"/>
    </xf>
    <xf numFmtId="0" fontId="40" fillId="27" borderId="0" xfId="0" applyFont="1" applyFill="1" applyBorder="1" applyAlignment="1" applyProtection="1">
      <alignment horizontal="left"/>
      <protection locked="0"/>
    </xf>
    <xf numFmtId="165" fontId="40" fillId="27" borderId="0" xfId="0" applyNumberFormat="1" applyFont="1" applyFill="1" applyBorder="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165" fontId="0" fillId="27" borderId="0" xfId="0" applyNumberFormat="1" applyFont="1" applyFill="1" applyBorder="1" applyAlignment="1">
      <alignment horizontal="left"/>
    </xf>
    <xf numFmtId="165" fontId="3" fillId="27" borderId="0" xfId="0" applyNumberFormat="1" applyFont="1" applyFill="1" applyBorder="1" applyAlignment="1">
      <alignment horizontal="left"/>
    </xf>
    <xf numFmtId="0" fontId="3" fillId="27" borderId="0" xfId="0" applyFont="1" applyFill="1" applyBorder="1" applyAlignment="1">
      <alignment horizontal="left"/>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Border="1" applyAlignment="1">
      <alignment horizontal="center"/>
    </xf>
    <xf numFmtId="169" fontId="46" fillId="0" borderId="0" xfId="0" applyNumberFormat="1" applyFont="1" applyBorder="1" applyAlignment="1">
      <alignment horizontal="center"/>
    </xf>
    <xf numFmtId="169" fontId="49" fillId="0" borderId="0" xfId="121" applyNumberFormat="1" applyFont="1" applyBorder="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70" fontId="1" fillId="0" borderId="0" xfId="104" applyNumberFormat="1" applyFont="1" applyAlignment="1">
      <alignment horizontal="center"/>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373537DB-8550-42F4-AE3B-D0D7E2F66141}"/>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1009"/>
  <sheetViews>
    <sheetView tabSelected="1" workbookViewId="0">
      <selection activeCell="A512" sqref="A512:XFD512"/>
    </sheetView>
  </sheetViews>
  <sheetFormatPr baseColWidth="10" defaultColWidth="8.85546875" defaultRowHeight="12.75" x14ac:dyDescent="0.2"/>
  <cols>
    <col min="1" max="1" width="9" style="5" bestFit="1" customWidth="1"/>
    <col min="2" max="2" width="14.42578125" style="5" bestFit="1" customWidth="1"/>
    <col min="3" max="3" width="24.85546875" style="5" bestFit="1" customWidth="1"/>
    <col min="4" max="4" width="22.42578125" style="6" bestFit="1" customWidth="1"/>
    <col min="5" max="5" width="13.85546875" style="6" bestFit="1" customWidth="1"/>
    <col min="6" max="6" width="9.140625" style="6" bestFit="1" customWidth="1"/>
    <col min="7" max="7" width="8.85546875" style="7"/>
    <col min="8" max="8" width="8.85546875" style="6"/>
    <col min="9" max="9" width="8.85546875" style="2"/>
    <col min="10" max="11" width="8.85546875" style="8"/>
    <col min="12" max="12" width="8.85546875" style="32"/>
    <col min="13" max="14" width="8.85546875" style="9"/>
    <col min="15" max="16" width="8.85546875" style="2"/>
  </cols>
  <sheetData>
    <row r="1" spans="1:6" x14ac:dyDescent="0.2">
      <c r="A1" s="34" t="s">
        <v>4</v>
      </c>
      <c r="B1" s="34" t="s">
        <v>0</v>
      </c>
      <c r="C1" s="34" t="s">
        <v>6</v>
      </c>
      <c r="D1" s="34" t="s">
        <v>7</v>
      </c>
      <c r="E1" s="34" t="s">
        <v>3</v>
      </c>
      <c r="F1" s="34" t="s">
        <v>5</v>
      </c>
    </row>
    <row r="2" spans="1:6" ht="15" x14ac:dyDescent="0.25">
      <c r="A2" s="40" t="s">
        <v>19</v>
      </c>
      <c r="B2" s="40" t="s">
        <v>285</v>
      </c>
      <c r="C2" s="33">
        <f ca="1">SUMIF('Cash Flows - Financing'!B:B,'Payments - Financing'!B85,'Cash Flows - Financing'!Q:Q)</f>
        <v>-1206.2499999999995</v>
      </c>
      <c r="D2" s="33">
        <f ca="1">SUMIF('Cash Flows - Financing'!B:B,'Payments - Financing'!B85,'Cash Flows - Financing'!R:R)</f>
        <v>-109768.74999999997</v>
      </c>
      <c r="E2" s="33">
        <f ca="1">C2+D2</f>
        <v>-110974.99999999997</v>
      </c>
      <c r="F2" s="39" t="s">
        <v>289</v>
      </c>
    </row>
    <row r="3" spans="1:6" ht="15" x14ac:dyDescent="0.25">
      <c r="A3" s="40" t="s">
        <v>19</v>
      </c>
      <c r="B3" s="40" t="s">
        <v>344</v>
      </c>
      <c r="C3" s="33">
        <f ca="1">SUMIF('Cash Flows - Financing'!B:B,'Payments - Financing'!B104,'Cash Flows - Financing'!Q:Q)</f>
        <v>-6500</v>
      </c>
      <c r="D3" s="33">
        <f ca="1">SUMIF('Cash Flows - Financing'!B:B,'Payments - Financing'!B104,'Cash Flows - Financing'!R:R)</f>
        <v>-13433.333333333332</v>
      </c>
      <c r="E3" s="33">
        <f ca="1">C3+D3</f>
        <v>-19933.333333333332</v>
      </c>
      <c r="F3" s="39" t="s">
        <v>289</v>
      </c>
    </row>
    <row r="4" spans="1:6" ht="15" x14ac:dyDescent="0.25">
      <c r="A4" s="40" t="s">
        <v>19</v>
      </c>
      <c r="B4" s="40" t="s">
        <v>626</v>
      </c>
      <c r="C4" s="33">
        <f ca="1">SUMIF('Cash Flows - Financing'!B:B,'Payments - Financing'!B200,'Cash Flows - Financing'!Q:Q)</f>
        <v>-7811.1111111111104</v>
      </c>
      <c r="D4" s="33">
        <f ca="1">SUMIF('Cash Flows - Financing'!B:B,'Payments - Financing'!B200,'Cash Flows - Financing'!R:R)</f>
        <v>-11611.111111111109</v>
      </c>
      <c r="E4" s="33">
        <f ca="1">C4+D4</f>
        <v>-19422.222222222219</v>
      </c>
      <c r="F4" s="39" t="s">
        <v>289</v>
      </c>
    </row>
    <row r="5" spans="1:6" ht="15" x14ac:dyDescent="0.25">
      <c r="A5" s="40" t="s">
        <v>19</v>
      </c>
      <c r="B5" s="40" t="s">
        <v>805</v>
      </c>
      <c r="C5" s="33">
        <f ca="1">SUMIF('Cash Flows - Financing'!B:B,'Payments - Financing'!B262,'Cash Flows - Financing'!Q:Q)</f>
        <v>-333.33333333333331</v>
      </c>
      <c r="D5" s="33">
        <f ca="1">SUMIF('Cash Flows - Financing'!B:B,'Payments - Financing'!B262,'Cash Flows - Financing'!R:R)</f>
        <v>-30333.333333333328</v>
      </c>
      <c r="E5" s="33">
        <f ca="1">C5+D5</f>
        <v>-30666.666666666661</v>
      </c>
      <c r="F5" s="39" t="s">
        <v>289</v>
      </c>
    </row>
    <row r="6" spans="1:6" ht="15" x14ac:dyDescent="0.25">
      <c r="A6" s="40" t="s">
        <v>19</v>
      </c>
      <c r="B6" s="40" t="s">
        <v>813</v>
      </c>
      <c r="C6" s="33">
        <f ca="1">SUMIF('Cash Flows - Financing'!B:B,'Payments - Financing'!B264,'Cash Flows - Financing'!Q:Q)</f>
        <v>-597.22222222222217</v>
      </c>
      <c r="D6" s="33">
        <f ca="1">SUMIF('Cash Flows - Financing'!B:B,'Payments - Financing'!B264,'Cash Flows - Financing'!R:R)</f>
        <v>-54347.222222222212</v>
      </c>
      <c r="E6" s="33">
        <f ca="1">C6+D6</f>
        <v>-54944.444444444431</v>
      </c>
      <c r="F6" s="39" t="s">
        <v>289</v>
      </c>
    </row>
    <row r="7" spans="1:6" ht="15" x14ac:dyDescent="0.25">
      <c r="A7" s="40" t="s">
        <v>19</v>
      </c>
      <c r="B7" s="40" t="s">
        <v>815</v>
      </c>
      <c r="C7" s="33">
        <f ca="1">SUMIF('Cash Flows - Financing'!B:B,'Payments - Financing'!B265,'Cash Flows - Financing'!Q:Q)</f>
        <v>-355.83333333333331</v>
      </c>
      <c r="D7" s="33">
        <f ca="1">SUMIF('Cash Flows - Financing'!B:B,'Payments - Financing'!B265,'Cash Flows - Financing'!R:R)</f>
        <v>-32380.833333333328</v>
      </c>
      <c r="E7" s="33">
        <f ca="1">C7+D7</f>
        <v>-32736.666666666661</v>
      </c>
      <c r="F7" s="39" t="s">
        <v>289</v>
      </c>
    </row>
    <row r="8" spans="1:6" ht="15" x14ac:dyDescent="0.25">
      <c r="A8" s="40" t="s">
        <v>19</v>
      </c>
      <c r="B8" s="40" t="s">
        <v>1242</v>
      </c>
      <c r="C8" s="33">
        <f ca="1">SUMIF('Cash Flows - Financing'!B:B,'Payments - Financing'!B409,'Cash Flows - Financing'!Q:Q)</f>
        <v>-26.396100886722223</v>
      </c>
      <c r="D8" s="33">
        <f ca="1">SUMIF('Cash Flows - Financing'!B:B,'Payments - Financing'!B409,'Cash Flows - Financing'!R:R)</f>
        <v>-2402.0451806917222</v>
      </c>
      <c r="E8" s="33">
        <f ca="1">C8+D8</f>
        <v>-2428.4412815784444</v>
      </c>
      <c r="F8" s="39" t="s">
        <v>289</v>
      </c>
    </row>
    <row r="9" spans="1:6" ht="15" x14ac:dyDescent="0.25">
      <c r="A9" s="40" t="s">
        <v>19</v>
      </c>
      <c r="B9" s="40" t="s">
        <v>1245</v>
      </c>
      <c r="C9" s="33">
        <f ca="1">SUMIF('Cash Flows - Financing'!B:B,'Payments - Financing'!B410,'Cash Flows - Financing'!Q:Q)</f>
        <v>-1226.16398454</v>
      </c>
      <c r="D9" s="33">
        <f ca="1">SUMIF('Cash Flows - Financing'!B:B,'Payments - Financing'!B410,'Cash Flows - Financing'!R:R)</f>
        <v>0</v>
      </c>
      <c r="E9" s="33">
        <f ca="1">C9+D9</f>
        <v>-1226.16398454</v>
      </c>
      <c r="F9" s="39" t="s">
        <v>289</v>
      </c>
    </row>
    <row r="10" spans="1:6" ht="15" x14ac:dyDescent="0.25">
      <c r="A10" s="40" t="s">
        <v>19</v>
      </c>
      <c r="B10" s="40" t="s">
        <v>1248</v>
      </c>
      <c r="C10" s="33">
        <f ca="1">SUMIF('Cash Flows - Financing'!B:B,'Payments - Financing'!B411,'Cash Flows - Financing'!Q:Q)</f>
        <v>-58.706542083333332</v>
      </c>
      <c r="D10" s="33">
        <f ca="1">SUMIF('Cash Flows - Financing'!B:B,'Payments - Financing'!B411,'Cash Flows - Financing'!R:R)</f>
        <v>-2641.7943937499999</v>
      </c>
      <c r="E10" s="33">
        <f ca="1">C10+D10</f>
        <v>-2700.5009358333332</v>
      </c>
      <c r="F10" s="39" t="s">
        <v>289</v>
      </c>
    </row>
    <row r="11" spans="1:6" ht="15" x14ac:dyDescent="0.25">
      <c r="A11" s="40" t="s">
        <v>19</v>
      </c>
      <c r="B11" s="40" t="s">
        <v>1252</v>
      </c>
      <c r="C11" s="33">
        <f ca="1">SUMIF('Cash Flows - Financing'!B:B,'Payments - Financing'!B412,'Cash Flows - Financing'!Q:Q)</f>
        <v>-326.56249999999994</v>
      </c>
      <c r="D11" s="33">
        <f ca="1">SUMIF('Cash Flows - Financing'!B:B,'Payments - Financing'!B412,'Cash Flows - Financing'!R:R)</f>
        <v>-29717.187499999996</v>
      </c>
      <c r="E11" s="33">
        <f ca="1">C11+D11</f>
        <v>-30043.749999999996</v>
      </c>
      <c r="F11" s="39" t="s">
        <v>289</v>
      </c>
    </row>
    <row r="12" spans="1:6" ht="15" x14ac:dyDescent="0.25">
      <c r="A12" s="40" t="s">
        <v>19</v>
      </c>
      <c r="B12" s="40" t="s">
        <v>1292</v>
      </c>
      <c r="C12" s="33">
        <f ca="1">SUMIF('Cash Flows - Financing'!B:B,'Payments - Financing'!B424,'Cash Flows - Financing'!Q:Q)</f>
        <v>-42.432261250000003</v>
      </c>
      <c r="D12" s="33">
        <f ca="1">SUMIF('Cash Flows - Financing'!B:B,'Payments - Financing'!B424,'Cash Flows - Financing'!R:R)</f>
        <v>-1909.45175625</v>
      </c>
      <c r="E12" s="33">
        <f ca="1">C12+D12</f>
        <v>-1951.8840175</v>
      </c>
      <c r="F12" s="39" t="s">
        <v>289</v>
      </c>
    </row>
    <row r="13" spans="1:6" ht="15" x14ac:dyDescent="0.25">
      <c r="A13" s="40" t="s">
        <v>19</v>
      </c>
      <c r="B13" s="40" t="s">
        <v>1333</v>
      </c>
      <c r="C13" s="33">
        <f ca="1">SUMIF('Cash Flows - Financing'!B:B,'Payments - Financing'!B437,'Cash Flows - Financing'!Q:Q)</f>
        <v>-4822.2222222222217</v>
      </c>
      <c r="D13" s="33">
        <f ca="1">SUMIF('Cash Flows - Financing'!B:B,'Payments - Financing'!B437,'Cash Flows - Financing'!R:R)</f>
        <v>-2255.5555555555552</v>
      </c>
      <c r="E13" s="33">
        <f ca="1">C13+D13</f>
        <v>-7077.7777777777774</v>
      </c>
      <c r="F13" s="39" t="s">
        <v>289</v>
      </c>
    </row>
    <row r="14" spans="1:6" ht="15" x14ac:dyDescent="0.25">
      <c r="A14" s="40" t="s">
        <v>19</v>
      </c>
      <c r="B14" s="40" t="s">
        <v>1572</v>
      </c>
      <c r="C14" s="33">
        <f ca="1">SUMIF('Cash Flows - Financing'!B:B,'Payments - Financing'!B507,'Cash Flows - Financing'!Q:Q)</f>
        <v>-273.75</v>
      </c>
      <c r="D14" s="33">
        <f ca="1">SUMIF('Cash Flows - Financing'!B:B,'Payments - Financing'!B507,'Cash Flows - Financing'!R:R)</f>
        <v>-24911.25</v>
      </c>
      <c r="E14" s="33">
        <f ca="1">C14+D14</f>
        <v>-25185</v>
      </c>
      <c r="F14" s="39" t="s">
        <v>289</v>
      </c>
    </row>
    <row r="15" spans="1:6" ht="15" x14ac:dyDescent="0.25">
      <c r="A15" s="40" t="s">
        <v>19</v>
      </c>
      <c r="B15" s="40" t="s">
        <v>1575</v>
      </c>
      <c r="C15" s="33">
        <f ca="1">SUMIF('Cash Flows - Financing'!B:B,'Payments - Financing'!B508,'Cash Flows - Financing'!Q:Q)</f>
        <v>-1178.8124999999998</v>
      </c>
      <c r="D15" s="33">
        <f ca="1">SUMIF('Cash Flows - Financing'!B:B,'Payments - Financing'!B508,'Cash Flows - Financing'!R:R)</f>
        <v>-107271.93749999999</v>
      </c>
      <c r="E15" s="33">
        <f ca="1">C15+D15</f>
        <v>-108450.74999999999</v>
      </c>
      <c r="F15" s="39" t="s">
        <v>289</v>
      </c>
    </row>
    <row r="16" spans="1:6" ht="15" x14ac:dyDescent="0.25">
      <c r="A16" s="48"/>
      <c r="B16" s="48" t="s">
        <v>1592</v>
      </c>
      <c r="C16" s="49">
        <f ca="1">SUM(C2:C15)</f>
        <v>-24758.796110982275</v>
      </c>
      <c r="D16" s="49">
        <f ca="1">SUM(D2:D15)</f>
        <v>-422983.80521958059</v>
      </c>
      <c r="E16" s="49">
        <f ca="1">SUM(E2:E15)</f>
        <v>-447742.60133056273</v>
      </c>
      <c r="F16" s="50"/>
    </row>
    <row r="17" spans="1:6" ht="15" x14ac:dyDescent="0.25">
      <c r="A17" s="45"/>
      <c r="B17" s="45"/>
      <c r="C17" s="46"/>
      <c r="D17" s="46"/>
      <c r="E17" s="46"/>
      <c r="F17" s="47"/>
    </row>
    <row r="18" spans="1:6" ht="15" x14ac:dyDescent="0.25">
      <c r="A18" s="40" t="s">
        <v>19</v>
      </c>
      <c r="B18" s="40" t="s">
        <v>724</v>
      </c>
      <c r="C18" s="33">
        <f ca="1">SUMIF('Cash Flows - Financing'!B:B,'Payments - Financing'!B233,'Cash Flows - Financing'!Q:Q)</f>
        <v>-100473.14027916666</v>
      </c>
      <c r="D18" s="33">
        <f ca="1">SUMIF('Cash Flows - Financing'!B:B,'Payments - Financing'!B233,'Cash Flows - Financing'!R:R)</f>
        <v>0</v>
      </c>
      <c r="E18" s="33">
        <f ca="1">C18+D18</f>
        <v>-100473.14027916666</v>
      </c>
      <c r="F18" s="39" t="s">
        <v>30</v>
      </c>
    </row>
    <row r="19" spans="1:6" ht="15" x14ac:dyDescent="0.25">
      <c r="A19" s="40" t="s">
        <v>19</v>
      </c>
      <c r="B19" s="40" t="s">
        <v>728</v>
      </c>
      <c r="C19" s="33">
        <f ca="1">SUMIF('Cash Flows - Financing'!B:B,'Payments - Financing'!B234,'Cash Flows - Financing'!Q:Q)</f>
        <v>-65897.521799999988</v>
      </c>
      <c r="D19" s="33">
        <f ca="1">SUMIF('Cash Flows - Financing'!B:B,'Payments - Financing'!B234,'Cash Flows - Financing'!R:R)</f>
        <v>0</v>
      </c>
      <c r="E19" s="33">
        <f ca="1">C19+D19</f>
        <v>-65897.521799999988</v>
      </c>
      <c r="F19" s="39" t="s">
        <v>30</v>
      </c>
    </row>
    <row r="20" spans="1:6" ht="15" x14ac:dyDescent="0.25">
      <c r="A20" s="40" t="s">
        <v>19</v>
      </c>
      <c r="B20" s="40" t="s">
        <v>730</v>
      </c>
      <c r="C20" s="33">
        <f ca="1">SUMIF('Cash Flows - Financing'!B:B,'Payments - Financing'!B235,'Cash Flows - Financing'!Q:Q)</f>
        <v>-5588.6872777777771</v>
      </c>
      <c r="D20" s="33">
        <f ca="1">SUMIF('Cash Flows - Financing'!B:B,'Payments - Financing'!B235,'Cash Flows - Financing'!R:R)</f>
        <v>-508570.54227777768</v>
      </c>
      <c r="E20" s="33">
        <f ca="1">C20+D20</f>
        <v>-514159.22955555544</v>
      </c>
      <c r="F20" s="39" t="s">
        <v>30</v>
      </c>
    </row>
    <row r="21" spans="1:6" ht="15" x14ac:dyDescent="0.25">
      <c r="A21" s="40" t="s">
        <v>19</v>
      </c>
      <c r="B21" s="40" t="s">
        <v>734</v>
      </c>
      <c r="C21" s="33">
        <f ca="1">SUMIF('Cash Flows - Financing'!B:B,'Payments - Financing'!B236,'Cash Flows - Financing'!Q:Q)</f>
        <v>-4609.2241388888879</v>
      </c>
      <c r="D21" s="33">
        <f ca="1">SUMIF('Cash Flows - Financing'!B:B,'Payments - Financing'!B236,'Cash Flows - Financing'!R:R)</f>
        <v>-419439.39663888881</v>
      </c>
      <c r="E21" s="33">
        <f ca="1">C21+D21</f>
        <v>-424048.62077777769</v>
      </c>
      <c r="F21" s="39" t="s">
        <v>30</v>
      </c>
    </row>
    <row r="22" spans="1:6" ht="15" x14ac:dyDescent="0.25">
      <c r="A22" s="40" t="s">
        <v>19</v>
      </c>
      <c r="B22" s="40" t="s">
        <v>1198</v>
      </c>
      <c r="C22" s="33">
        <f ca="1">SUMIF('Cash Flows - Financing'!B:B,'Payments - Financing'!B392,'Cash Flows - Financing'!Q:Q)</f>
        <v>-8934.1866666666683</v>
      </c>
      <c r="D22" s="33">
        <f ca="1">SUMIF('Cash Flows - Financing'!B:B,'Payments - Financing'!B392,'Cash Flows - Financing'!R:R)</f>
        <v>-813010.98666666669</v>
      </c>
      <c r="E22" s="33">
        <f ca="1">C22+D22</f>
        <v>-821945.17333333334</v>
      </c>
      <c r="F22" s="39" t="s">
        <v>30</v>
      </c>
    </row>
    <row r="23" spans="1:6" ht="15" x14ac:dyDescent="0.25">
      <c r="A23" s="40" t="s">
        <v>19</v>
      </c>
      <c r="B23" s="40" t="s">
        <v>1296</v>
      </c>
      <c r="C23" s="33">
        <f ca="1">SUMIF('Cash Flows - Financing'!B:B,'Payments - Financing'!B425,'Cash Flows - Financing'!Q:Q)</f>
        <v>-3498.9936599999996</v>
      </c>
      <c r="D23" s="33">
        <f ca="1">SUMIF('Cash Flows - Financing'!B:B,'Payments - Financing'!B425,'Cash Flows - Financing'!R:R)</f>
        <v>-318408.42305999994</v>
      </c>
      <c r="E23" s="33">
        <f ca="1">C23+D23</f>
        <v>-321907.41671999992</v>
      </c>
      <c r="F23" s="39" t="s">
        <v>30</v>
      </c>
    </row>
    <row r="24" spans="1:6" ht="15" x14ac:dyDescent="0.25">
      <c r="A24" s="40" t="s">
        <v>19</v>
      </c>
      <c r="B24" s="40" t="s">
        <v>1300</v>
      </c>
      <c r="C24" s="33">
        <f ca="1">SUMIF('Cash Flows - Financing'!B:B,'Payments - Financing'!B426,'Cash Flows - Financing'!Q:Q)</f>
        <v>-43418.472222222219</v>
      </c>
      <c r="D24" s="33">
        <f ca="1">SUMIF('Cash Flows - Financing'!B:B,'Payments - Financing'!B426,'Cash Flows - Financing'!R:R)</f>
        <v>-3951080.9722222215</v>
      </c>
      <c r="E24" s="33">
        <f ca="1">C24+D24</f>
        <v>-3994499.4444444436</v>
      </c>
      <c r="F24" s="39" t="s">
        <v>30</v>
      </c>
    </row>
    <row r="25" spans="1:6" ht="15" x14ac:dyDescent="0.25">
      <c r="A25" s="40" t="s">
        <v>19</v>
      </c>
      <c r="B25" s="40" t="s">
        <v>1306</v>
      </c>
      <c r="C25" s="33">
        <f ca="1">SUMIF('Cash Flows - Financing'!B:B,'Payments - Financing'!B428,'Cash Flows - Financing'!Q:Q)</f>
        <v>-63796.296329999997</v>
      </c>
      <c r="D25" s="33">
        <f ca="1">SUMIF('Cash Flows - Financing'!B:B,'Payments - Financing'!B428,'Cash Flows - Financing'!R:R)</f>
        <v>0</v>
      </c>
      <c r="E25" s="33">
        <f ca="1">C25+D25</f>
        <v>-63796.296329999997</v>
      </c>
      <c r="F25" s="39" t="s">
        <v>30</v>
      </c>
    </row>
    <row r="26" spans="1:6" ht="15" x14ac:dyDescent="0.25">
      <c r="A26" s="40" t="s">
        <v>19</v>
      </c>
      <c r="B26" s="40" t="s">
        <v>1309</v>
      </c>
      <c r="C26" s="33">
        <f ca="1">SUMIF('Cash Flows - Financing'!B:B,'Payments - Financing'!B429,'Cash Flows - Financing'!Q:Q)</f>
        <v>-94796.968987499989</v>
      </c>
      <c r="D26" s="33">
        <f ca="1">SUMIF('Cash Flows - Financing'!B:B,'Payments - Financing'!B429,'Cash Flows - Financing'!R:R)</f>
        <v>0</v>
      </c>
      <c r="E26" s="33">
        <f ca="1">C26+D26</f>
        <v>-94796.968987499989</v>
      </c>
      <c r="F26" s="39" t="s">
        <v>30</v>
      </c>
    </row>
    <row r="27" spans="1:6" ht="15" x14ac:dyDescent="0.25">
      <c r="A27" s="40" t="s">
        <v>19</v>
      </c>
      <c r="B27" s="40" t="s">
        <v>1312</v>
      </c>
      <c r="C27" s="33">
        <f ca="1">SUMIF('Cash Flows - Financing'!B:B,'Payments - Financing'!B430,'Cash Flows - Financing'!Q:Q)</f>
        <v>-81957.403124999997</v>
      </c>
      <c r="D27" s="33">
        <f ca="1">SUMIF('Cash Flows - Financing'!B:B,'Payments - Financing'!B430,'Cash Flows - Financing'!R:R)</f>
        <v>0</v>
      </c>
      <c r="E27" s="33">
        <f ca="1">C27+D27</f>
        <v>-81957.403124999997</v>
      </c>
      <c r="F27" s="39" t="s">
        <v>30</v>
      </c>
    </row>
    <row r="28" spans="1:6" ht="15" x14ac:dyDescent="0.25">
      <c r="A28" s="40" t="s">
        <v>19</v>
      </c>
      <c r="B28" s="40" t="s">
        <v>1314</v>
      </c>
      <c r="C28" s="33">
        <f ca="1">SUMIF('Cash Flows - Financing'!B:B,'Payments - Financing'!B431,'Cash Flows - Financing'!Q:Q)</f>
        <v>-3112.4247916666668</v>
      </c>
      <c r="D28" s="33">
        <f ca="1">SUMIF('Cash Flows - Financing'!B:B,'Payments - Financing'!B431,'Cash Flows - Financing'!R:R)</f>
        <v>-93372.743750000009</v>
      </c>
      <c r="E28" s="33">
        <f ca="1">C28+D28</f>
        <v>-96485.168541666673</v>
      </c>
      <c r="F28" s="39" t="s">
        <v>30</v>
      </c>
    </row>
    <row r="29" spans="1:6" ht="15" x14ac:dyDescent="0.25">
      <c r="A29" s="40" t="s">
        <v>19</v>
      </c>
      <c r="B29" s="40" t="s">
        <v>1316</v>
      </c>
      <c r="C29" s="33">
        <f ca="1">SUMIF('Cash Flows - Financing'!B:B,'Payments - Financing'!B432,'Cash Flows - Financing'!Q:Q)</f>
        <v>-7330.2879895666656</v>
      </c>
      <c r="D29" s="33">
        <f ca="1">SUMIF('Cash Flows - Financing'!B:B,'Payments - Financing'!B432,'Cash Flows - Financing'!R:R)</f>
        <v>-219908.63968699999</v>
      </c>
      <c r="E29" s="33">
        <f ca="1">C29+D29</f>
        <v>-227238.92767656664</v>
      </c>
      <c r="F29" s="39" t="s">
        <v>30</v>
      </c>
    </row>
    <row r="30" spans="1:6" ht="15" x14ac:dyDescent="0.25">
      <c r="A30" s="40" t="s">
        <v>19</v>
      </c>
      <c r="B30" s="40" t="s">
        <v>1438</v>
      </c>
      <c r="C30" s="33">
        <f ca="1">SUMIF('Cash Flows - Financing'!B:B,'Payments - Financing'!B469,'Cash Flows - Financing'!Q:Q)</f>
        <v>-369600.00000000006</v>
      </c>
      <c r="D30" s="33">
        <f ca="1">SUMIF('Cash Flows - Financing'!B:B,'Payments - Financing'!B469,'Cash Flows - Financing'!R:R)</f>
        <v>-574933.33333333337</v>
      </c>
      <c r="E30" s="33">
        <f ca="1">C30+D30</f>
        <v>-944533.33333333349</v>
      </c>
      <c r="F30" s="39" t="s">
        <v>30</v>
      </c>
    </row>
    <row r="31" spans="1:6" ht="15" x14ac:dyDescent="0.25">
      <c r="A31" s="48"/>
      <c r="B31" s="48" t="s">
        <v>1591</v>
      </c>
      <c r="C31" s="49">
        <f ca="1">SUM(C18:C30)</f>
        <v>-853013.60726845567</v>
      </c>
      <c r="D31" s="49">
        <f ca="1">SUM(D18:D30)</f>
        <v>-6898725.037635888</v>
      </c>
      <c r="E31" s="49">
        <f ca="1">SUM(E18:E30)</f>
        <v>-7751738.6449043453</v>
      </c>
      <c r="F31" s="50"/>
    </row>
    <row r="32" spans="1:6" ht="15" x14ac:dyDescent="0.25">
      <c r="A32" s="45"/>
      <c r="B32" s="45"/>
      <c r="C32" s="46"/>
      <c r="D32" s="46"/>
      <c r="E32" s="46"/>
      <c r="F32" s="47"/>
    </row>
    <row r="33" spans="1:6" ht="15" x14ac:dyDescent="0.25">
      <c r="A33" s="40" t="s">
        <v>34</v>
      </c>
      <c r="B33" s="40" t="s">
        <v>35</v>
      </c>
      <c r="C33" s="33">
        <f ca="1">SUMIF('Cash Flows - Financing'!B:B,'Payments - Financing'!B2,'Cash Flows - Financing'!Q:Q)</f>
        <v>-4009.9636558799989</v>
      </c>
      <c r="D33" s="33">
        <f ca="1">SUMIF('Cash Flows - Financing'!B:B,'Payments - Financing'!B2,'Cash Flows - Financing'!R:R)</f>
        <v>-26733.09103919999</v>
      </c>
      <c r="E33" s="33">
        <f ca="1">C33+D33</f>
        <v>-30743.054695079987</v>
      </c>
      <c r="F33" s="39" t="s">
        <v>20</v>
      </c>
    </row>
    <row r="34" spans="1:6" ht="15" x14ac:dyDescent="0.25">
      <c r="A34" s="40" t="s">
        <v>34</v>
      </c>
      <c r="B34" s="40" t="s">
        <v>40</v>
      </c>
      <c r="C34" s="33">
        <f ca="1">SUMIF('Cash Flows - Financing'!B:B,'Payments - Financing'!B3,'Cash Flows - Financing'!Q:Q)</f>
        <v>-41001.10364382861</v>
      </c>
      <c r="D34" s="33">
        <f ca="1">SUMIF('Cash Flows - Financing'!B:B,'Payments - Financing'!B3,'Cash Flows - Financing'!R:R)</f>
        <v>0</v>
      </c>
      <c r="E34" s="33">
        <f ca="1">C34+D34</f>
        <v>-41001.10364382861</v>
      </c>
      <c r="F34" s="39" t="s">
        <v>20</v>
      </c>
    </row>
    <row r="35" spans="1:6" ht="15" x14ac:dyDescent="0.25">
      <c r="A35" s="40" t="s">
        <v>34</v>
      </c>
      <c r="B35" s="40" t="s">
        <v>43</v>
      </c>
      <c r="C35" s="33">
        <f ca="1">SUMIF('Cash Flows - Financing'!B:B,'Payments - Financing'!B4,'Cash Flows - Financing'!Q:Q)</f>
        <v>-31334.331158661113</v>
      </c>
      <c r="D35" s="33">
        <f ca="1">SUMIF('Cash Flows - Financing'!B:B,'Payments - Financing'!B4,'Cash Flows - Financing'!R:R)</f>
        <v>-10564.982463464445</v>
      </c>
      <c r="E35" s="33">
        <f ca="1">C35+D35</f>
        <v>-41899.313622125555</v>
      </c>
      <c r="F35" s="39" t="s">
        <v>20</v>
      </c>
    </row>
    <row r="36" spans="1:6" ht="15" x14ac:dyDescent="0.25">
      <c r="A36" s="40" t="s">
        <v>34</v>
      </c>
      <c r="B36" s="40" t="s">
        <v>46</v>
      </c>
      <c r="C36" s="33">
        <f ca="1">SUMIF('Cash Flows - Financing'!B:B,'Payments - Financing'!B5,'Cash Flows - Financing'!Q:Q)</f>
        <v>-13122.158249156662</v>
      </c>
      <c r="D36" s="33">
        <f ca="1">SUMIF('Cash Flows - Financing'!B:B,'Payments - Financing'!B5,'Cash Flows - Financing'!R:R)</f>
        <v>-1993.2392277199995</v>
      </c>
      <c r="E36" s="33">
        <f ca="1">C36+D36</f>
        <v>-15115.397476876662</v>
      </c>
      <c r="F36" s="39" t="s">
        <v>20</v>
      </c>
    </row>
    <row r="37" spans="1:6" ht="15" x14ac:dyDescent="0.25">
      <c r="A37" s="40" t="s">
        <v>34</v>
      </c>
      <c r="B37" s="40" t="s">
        <v>50</v>
      </c>
      <c r="C37" s="33">
        <f ca="1">SUMIF('Cash Flows - Financing'!B:B,'Payments - Financing'!B6,'Cash Flows - Financing'!Q:Q)</f>
        <v>-29611.481677454442</v>
      </c>
      <c r="D37" s="33">
        <f ca="1">SUMIF('Cash Flows - Financing'!B:B,'Payments - Financing'!B6,'Cash Flows - Financing'!R:R)</f>
        <v>0</v>
      </c>
      <c r="E37" s="33">
        <f ca="1">C37+D37</f>
        <v>-29611.481677454442</v>
      </c>
      <c r="F37" s="39" t="s">
        <v>20</v>
      </c>
    </row>
    <row r="38" spans="1:6" ht="15" x14ac:dyDescent="0.25">
      <c r="A38" s="40" t="s">
        <v>34</v>
      </c>
      <c r="B38" s="40" t="s">
        <v>53</v>
      </c>
      <c r="C38" s="33">
        <f ca="1">SUMIF('Cash Flows - Financing'!B:B,'Payments - Financing'!B7,'Cash Flows - Financing'!Q:Q)</f>
        <v>345.84134241999988</v>
      </c>
      <c r="D38" s="33">
        <f ca="1">SUMIF('Cash Flows - Financing'!B:B,'Payments - Financing'!B7,'Cash Flows - Financing'!R:R)</f>
        <v>7.7717155599999979</v>
      </c>
      <c r="E38" s="33">
        <f ca="1">C38+D38</f>
        <v>353.61305797999989</v>
      </c>
      <c r="F38" s="39" t="s">
        <v>20</v>
      </c>
    </row>
    <row r="39" spans="1:6" ht="15" x14ac:dyDescent="0.25">
      <c r="A39" s="40" t="s">
        <v>34</v>
      </c>
      <c r="B39" s="40" t="s">
        <v>57</v>
      </c>
      <c r="C39" s="33">
        <f ca="1">SUMIF('Cash Flows - Financing'!B:B,'Payments - Financing'!B8,'Cash Flows - Financing'!Q:Q)</f>
        <v>-485.18616361805533</v>
      </c>
      <c r="D39" s="33">
        <f ca="1">SUMIF('Cash Flows - Financing'!B:B,'Payments - Financing'!B8,'Cash Flows - Financing'!R:R)</f>
        <v>-44151.940889243037</v>
      </c>
      <c r="E39" s="33">
        <f ca="1">C39+D39</f>
        <v>-44637.127052861091</v>
      </c>
      <c r="F39" s="39" t="s">
        <v>20</v>
      </c>
    </row>
    <row r="40" spans="1:6" ht="15" x14ac:dyDescent="0.25">
      <c r="A40" s="40" t="s">
        <v>34</v>
      </c>
      <c r="B40" s="40" t="s">
        <v>60</v>
      </c>
      <c r="C40" s="33">
        <f ca="1">SUMIF('Cash Flows - Financing'!B:B,'Payments - Financing'!B9,'Cash Flows - Financing'!Q:Q)</f>
        <v>-4650.0976414822235</v>
      </c>
      <c r="D40" s="33">
        <f ca="1">SUMIF('Cash Flows - Financing'!B:B,'Payments - Financing'!B9,'Cash Flows - Financing'!R:R)</f>
        <v>0</v>
      </c>
      <c r="E40" s="33">
        <f ca="1">C40+D40</f>
        <v>-4650.0976414822235</v>
      </c>
      <c r="F40" s="39" t="s">
        <v>20</v>
      </c>
    </row>
    <row r="41" spans="1:6" ht="15" x14ac:dyDescent="0.25">
      <c r="A41" s="40" t="s">
        <v>34</v>
      </c>
      <c r="B41" s="40" t="s">
        <v>63</v>
      </c>
      <c r="C41" s="33">
        <f ca="1">SUMIF('Cash Flows - Financing'!B:B,'Payments - Financing'!B10,'Cash Flows - Financing'!Q:Q)</f>
        <v>-12197.38422351</v>
      </c>
      <c r="D41" s="33">
        <f ca="1">SUMIF('Cash Flows - Financing'!B:B,'Payments - Financing'!B10,'Cash Flows - Financing'!R:R)</f>
        <v>-5705.228104544999</v>
      </c>
      <c r="E41" s="33">
        <f ca="1">C41+D41</f>
        <v>-17902.612328054998</v>
      </c>
      <c r="F41" s="39" t="s">
        <v>20</v>
      </c>
    </row>
    <row r="42" spans="1:6" ht="15" x14ac:dyDescent="0.25">
      <c r="A42" s="40" t="s">
        <v>34</v>
      </c>
      <c r="B42" s="40" t="s">
        <v>66</v>
      </c>
      <c r="C42" s="33">
        <f ca="1">SUMIF('Cash Flows - Financing'!B:B,'Payments - Financing'!B11,'Cash Flows - Financing'!Q:Q)</f>
        <v>-30397.152578570549</v>
      </c>
      <c r="D42" s="33">
        <f ca="1">SUMIF('Cash Flows - Financing'!B:B,'Payments - Financing'!B11,'Cash Flows - Financing'!R:R)</f>
        <v>0</v>
      </c>
      <c r="E42" s="33">
        <f ca="1">C42+D42</f>
        <v>-30397.152578570549</v>
      </c>
      <c r="F42" s="39" t="s">
        <v>20</v>
      </c>
    </row>
    <row r="43" spans="1:6" ht="15" x14ac:dyDescent="0.25">
      <c r="A43" s="40" t="s">
        <v>34</v>
      </c>
      <c r="B43" s="40" t="s">
        <v>70</v>
      </c>
      <c r="C43" s="33">
        <f ca="1">SUMIF('Cash Flows - Financing'!B:B,'Payments - Financing'!B12,'Cash Flows - Financing'!Q:Q)</f>
        <v>-765.28749380500017</v>
      </c>
      <c r="D43" s="33">
        <f ca="1">SUMIF('Cash Flows - Financing'!B:B,'Payments - Financing'!B12,'Cash Flows - Financing'!R:R)</f>
        <v>-1785.6708188783336</v>
      </c>
      <c r="E43" s="33">
        <f ca="1">C43+D43</f>
        <v>-2550.958312683334</v>
      </c>
      <c r="F43" s="39" t="s">
        <v>20</v>
      </c>
    </row>
    <row r="44" spans="1:6" ht="15" x14ac:dyDescent="0.25">
      <c r="A44" s="40" t="s">
        <v>34</v>
      </c>
      <c r="B44" s="40" t="s">
        <v>73</v>
      </c>
      <c r="C44" s="33">
        <f ca="1">SUMIF('Cash Flows - Financing'!B:B,'Payments - Financing'!B13,'Cash Flows - Financing'!Q:Q)</f>
        <v>-1449.9344222333336</v>
      </c>
      <c r="D44" s="33">
        <f ca="1">SUMIF('Cash Flows - Financing'!B:B,'Payments - Financing'!B13,'Cash Flows - Financing'!R:R)</f>
        <v>-1449.9344222333336</v>
      </c>
      <c r="E44" s="33">
        <f ca="1">C44+D44</f>
        <v>-2899.8688444666673</v>
      </c>
      <c r="F44" s="39" t="s">
        <v>20</v>
      </c>
    </row>
    <row r="45" spans="1:6" ht="15" x14ac:dyDescent="0.25">
      <c r="A45" s="40" t="s">
        <v>34</v>
      </c>
      <c r="B45" s="40" t="s">
        <v>76</v>
      </c>
      <c r="C45" s="33">
        <f ca="1">SUMIF('Cash Flows - Financing'!B:B,'Payments - Financing'!B14,'Cash Flows - Financing'!Q:Q)</f>
        <v>-25376.154516768613</v>
      </c>
      <c r="D45" s="33">
        <f ca="1">SUMIF('Cash Flows - Financing'!B:B,'Payments - Financing'!B14,'Cash Flows - Financing'!R:R)</f>
        <v>0</v>
      </c>
      <c r="E45" s="33">
        <f ca="1">C45+D45</f>
        <v>-25376.154516768613</v>
      </c>
      <c r="F45" s="39" t="s">
        <v>20</v>
      </c>
    </row>
    <row r="46" spans="1:6" ht="15" x14ac:dyDescent="0.25">
      <c r="A46" s="40" t="s">
        <v>34</v>
      </c>
      <c r="B46" s="40" t="s">
        <v>80</v>
      </c>
      <c r="C46" s="33">
        <f ca="1">SUMIF('Cash Flows - Financing'!B:B,'Payments - Financing'!B15,'Cash Flows - Financing'!Q:Q)</f>
        <v>305.70829917833333</v>
      </c>
      <c r="D46" s="33">
        <f ca="1">SUMIF('Cash Flows - Financing'!B:B,'Payments - Financing'!B15,'Cash Flows - Financing'!R:R)</f>
        <v>115.79859817361113</v>
      </c>
      <c r="E46" s="33">
        <f ca="1">C46+D46</f>
        <v>421.50689735194447</v>
      </c>
      <c r="F46" s="39" t="s">
        <v>20</v>
      </c>
    </row>
    <row r="47" spans="1:6" ht="15" x14ac:dyDescent="0.25">
      <c r="A47" s="40" t="s">
        <v>34</v>
      </c>
      <c r="B47" s="40" t="s">
        <v>83</v>
      </c>
      <c r="C47" s="33">
        <f ca="1">SUMIF('Cash Flows - Financing'!B:B,'Payments - Financing'!B18,'Cash Flows - Financing'!Q:Q)</f>
        <v>-23515.97900421972</v>
      </c>
      <c r="D47" s="33">
        <f ca="1">SUMIF('Cash Flows - Financing'!B:B,'Payments - Financing'!B18,'Cash Flows - Financing'!R:R)</f>
        <v>0</v>
      </c>
      <c r="E47" s="33">
        <f ca="1">C47+D47</f>
        <v>-23515.97900421972</v>
      </c>
      <c r="F47" s="39" t="s">
        <v>20</v>
      </c>
    </row>
    <row r="48" spans="1:6" ht="15" x14ac:dyDescent="0.25">
      <c r="A48" s="40" t="s">
        <v>34</v>
      </c>
      <c r="B48" s="40" t="s">
        <v>87</v>
      </c>
      <c r="C48" s="33">
        <f ca="1">SUMIF('Cash Flows - Financing'!B:B,'Payments - Financing'!B19,'Cash Flows - Financing'!Q:Q)</f>
        <v>-3398.8888888888887</v>
      </c>
      <c r="D48" s="33">
        <f ca="1">SUMIF('Cash Flows - Financing'!B:B,'Payments - Financing'!B19,'Cash Flows - Financing'!R:R)</f>
        <v>-1588.6111111111111</v>
      </c>
      <c r="E48" s="33">
        <f ca="1">C48+D48</f>
        <v>-4987.5</v>
      </c>
      <c r="F48" s="39" t="s">
        <v>20</v>
      </c>
    </row>
    <row r="49" spans="1:6" ht="15" x14ac:dyDescent="0.25">
      <c r="A49" s="40" t="s">
        <v>19</v>
      </c>
      <c r="B49" s="40" t="s">
        <v>90</v>
      </c>
      <c r="C49" s="33">
        <f ca="1">SUMIF('Cash Flows - Financing'!B:B,'Payments - Financing'!B20,'Cash Flows - Financing'!Q:Q)</f>
        <v>-105.46875</v>
      </c>
      <c r="D49" s="33">
        <f ca="1">SUMIF('Cash Flows - Financing'!B:B,'Payments - Financing'!B20,'Cash Flows - Financing'!R:R)</f>
        <v>-3164.0625</v>
      </c>
      <c r="E49" s="33">
        <f ca="1">C49+D49</f>
        <v>-3269.53125</v>
      </c>
      <c r="F49" s="39" t="s">
        <v>20</v>
      </c>
    </row>
    <row r="50" spans="1:6" ht="15" x14ac:dyDescent="0.25">
      <c r="A50" s="40" t="s">
        <v>19</v>
      </c>
      <c r="B50" s="40" t="s">
        <v>94</v>
      </c>
      <c r="C50" s="33">
        <f ca="1">SUMIF('Cash Flows - Financing'!B:B,'Payments - Financing'!B21,'Cash Flows - Financing'!Q:Q)</f>
        <v>-98000</v>
      </c>
      <c r="D50" s="33">
        <f ca="1">SUMIF('Cash Flows - Financing'!B:B,'Payments - Financing'!B21,'Cash Flows - Financing'!R:R)</f>
        <v>-149722.22222222222</v>
      </c>
      <c r="E50" s="33">
        <f ca="1">C50+D50</f>
        <v>-247722.22222222222</v>
      </c>
      <c r="F50" s="39" t="s">
        <v>20</v>
      </c>
    </row>
    <row r="51" spans="1:6" ht="15" x14ac:dyDescent="0.25">
      <c r="A51" s="40" t="s">
        <v>19</v>
      </c>
      <c r="B51" s="40" t="s">
        <v>98</v>
      </c>
      <c r="C51" s="33">
        <f ca="1">SUMIF('Cash Flows - Financing'!B:B,'Payments - Financing'!B22,'Cash Flows - Financing'!Q:Q)</f>
        <v>-15200.7653104725</v>
      </c>
      <c r="D51" s="33">
        <f ca="1">SUMIF('Cash Flows - Financing'!B:B,'Payments - Financing'!B22,'Cash Flows - Financing'!R:R)</f>
        <v>0</v>
      </c>
      <c r="E51" s="33">
        <f ca="1">C51+D51</f>
        <v>-15200.7653104725</v>
      </c>
      <c r="F51" s="39" t="s">
        <v>20</v>
      </c>
    </row>
    <row r="52" spans="1:6" ht="15" x14ac:dyDescent="0.25">
      <c r="A52" s="40" t="s">
        <v>19</v>
      </c>
      <c r="B52" s="40" t="s">
        <v>102</v>
      </c>
      <c r="C52" s="33">
        <f ca="1">SUMIF('Cash Flows - Financing'!B:B,'Payments - Financing'!B23,'Cash Flows - Financing'!Q:Q)</f>
        <v>-6745.8583377777768</v>
      </c>
      <c r="D52" s="33">
        <f ca="1">SUMIF('Cash Flows - Financing'!B:B,'Payments - Financing'!B23,'Cash Flows - Financing'!R:R)</f>
        <v>-55316.038369777772</v>
      </c>
      <c r="E52" s="33">
        <f ca="1">C52+D52</f>
        <v>-62061.896707555548</v>
      </c>
      <c r="F52" s="39" t="s">
        <v>20</v>
      </c>
    </row>
    <row r="53" spans="1:6" ht="15" x14ac:dyDescent="0.25">
      <c r="A53" s="40" t="s">
        <v>19</v>
      </c>
      <c r="B53" s="40" t="s">
        <v>106</v>
      </c>
      <c r="C53" s="33">
        <f ca="1">SUMIF('Cash Flows - Financing'!B:B,'Payments - Financing'!B24,'Cash Flows - Financing'!Q:Q)</f>
        <v>-2137.5</v>
      </c>
      <c r="D53" s="33">
        <f ca="1">SUMIF('Cash Flows - Financing'!B:B,'Payments - Financing'!B24,'Cash Flows - Financing'!R:R)</f>
        <v>-19475</v>
      </c>
      <c r="E53" s="33">
        <f ca="1">C53+D53</f>
        <v>-21612.5</v>
      </c>
      <c r="F53" s="39" t="s">
        <v>20</v>
      </c>
    </row>
    <row r="54" spans="1:6" ht="15" x14ac:dyDescent="0.25">
      <c r="A54" s="40" t="s">
        <v>19</v>
      </c>
      <c r="B54" s="40" t="s">
        <v>108</v>
      </c>
      <c r="C54" s="33">
        <f ca="1">SUMIF('Cash Flows - Financing'!B:B,'Payments - Financing'!B25,'Cash Flows - Financing'!Q:Q)</f>
        <v>-3795.5729166666665</v>
      </c>
      <c r="D54" s="33">
        <f ca="1">SUMIF('Cash Flows - Financing'!B:B,'Payments - Financing'!B25,'Cash Flows - Financing'!R:R)</f>
        <v>-7844.1840277777774</v>
      </c>
      <c r="E54" s="33">
        <f ca="1">C54+D54</f>
        <v>-11639.756944444443</v>
      </c>
      <c r="F54" s="39" t="s">
        <v>20</v>
      </c>
    </row>
    <row r="55" spans="1:6" ht="15" x14ac:dyDescent="0.25">
      <c r="A55" s="40" t="s">
        <v>19</v>
      </c>
      <c r="B55" s="40" t="s">
        <v>112</v>
      </c>
      <c r="C55" s="33">
        <f ca="1">SUMIF('Cash Flows - Financing'!B:B,'Payments - Financing'!B26,'Cash Flows - Financing'!Q:Q)</f>
        <v>-18150</v>
      </c>
      <c r="D55" s="33">
        <f ca="1">SUMIF('Cash Flows - Financing'!B:B,'Payments - Financing'!B26,'Cash Flows - Financing'!R:R)</f>
        <v>-16637.5</v>
      </c>
      <c r="E55" s="33">
        <f ca="1">C55+D55</f>
        <v>-34787.5</v>
      </c>
      <c r="F55" s="39" t="s">
        <v>20</v>
      </c>
    </row>
    <row r="56" spans="1:6" ht="15" x14ac:dyDescent="0.25">
      <c r="A56" s="40" t="s">
        <v>19</v>
      </c>
      <c r="B56" s="40" t="s">
        <v>114</v>
      </c>
      <c r="C56" s="33">
        <f ca="1">SUMIF('Cash Flows - Financing'!B:B,'Payments - Financing'!B27,'Cash Flows - Financing'!Q:Q)</f>
        <v>-20453.125000000004</v>
      </c>
      <c r="D56" s="33">
        <f ca="1">SUMIF('Cash Flows - Financing'!B:B,'Payments - Financing'!B27,'Cash Flows - Financing'!R:R)</f>
        <v>-94208.333333333343</v>
      </c>
      <c r="E56" s="33">
        <f ca="1">C56+D56</f>
        <v>-114661.45833333334</v>
      </c>
      <c r="F56" s="39" t="s">
        <v>20</v>
      </c>
    </row>
    <row r="57" spans="1:6" ht="15" x14ac:dyDescent="0.25">
      <c r="A57" s="40" t="s">
        <v>19</v>
      </c>
      <c r="B57" s="40" t="s">
        <v>116</v>
      </c>
      <c r="C57" s="33">
        <f ca="1">SUMIF('Cash Flows - Financing'!B:B,'Payments - Financing'!B28,'Cash Flows - Financing'!Q:Q)</f>
        <v>-45017.129629667936</v>
      </c>
      <c r="D57" s="33">
        <f ca="1">SUMIF('Cash Flows - Financing'!B:B,'Payments - Financing'!B28,'Cash Flows - Financing'!R:R)</f>
        <v>-60993.981481443203</v>
      </c>
      <c r="E57" s="33">
        <f ca="1">C57+D57</f>
        <v>-106011.11111111114</v>
      </c>
      <c r="F57" s="39" t="s">
        <v>20</v>
      </c>
    </row>
    <row r="58" spans="1:6" ht="15" x14ac:dyDescent="0.25">
      <c r="A58" s="40" t="s">
        <v>19</v>
      </c>
      <c r="B58" s="40" t="s">
        <v>119</v>
      </c>
      <c r="C58" s="33">
        <f ca="1">SUMIF('Cash Flows - Financing'!B:B,'Payments - Financing'!B29,'Cash Flows - Financing'!Q:Q)</f>
        <v>-4202.849230057499</v>
      </c>
      <c r="D58" s="33">
        <f ca="1">SUMIF('Cash Flows - Financing'!B:B,'Payments - Financing'!B29,'Cash Flows - Financing'!R:R)</f>
        <v>0</v>
      </c>
      <c r="E58" s="33">
        <f ca="1">C58+D58</f>
        <v>-4202.849230057499</v>
      </c>
      <c r="F58" s="39" t="s">
        <v>20</v>
      </c>
    </row>
    <row r="59" spans="1:6" ht="15" x14ac:dyDescent="0.25">
      <c r="A59" s="40" t="s">
        <v>19</v>
      </c>
      <c r="B59" s="40" t="s">
        <v>123</v>
      </c>
      <c r="C59" s="33">
        <f ca="1">SUMIF('Cash Flows - Financing'!B:B,'Payments - Financing'!B30,'Cash Flows - Financing'!Q:Q)</f>
        <v>-190.1133748194444</v>
      </c>
      <c r="D59" s="33">
        <f ca="1">SUMIF('Cash Flows - Financing'!B:B,'Payments - Financing'!B30,'Cash Flows - Financing'!R:R)</f>
        <v>-5703.4012445833323</v>
      </c>
      <c r="E59" s="33">
        <f ca="1">C59+D59</f>
        <v>-5893.5146194027766</v>
      </c>
      <c r="F59" s="39" t="s">
        <v>20</v>
      </c>
    </row>
    <row r="60" spans="1:6" ht="15" x14ac:dyDescent="0.25">
      <c r="A60" s="40" t="s">
        <v>19</v>
      </c>
      <c r="B60" s="40" t="s">
        <v>126</v>
      </c>
      <c r="C60" s="33">
        <f ca="1">SUMIF('Cash Flows - Financing'!B:B,'Payments - Financing'!B33,'Cash Flows - Financing'!Q:Q)</f>
        <v>-20401.875</v>
      </c>
      <c r="D60" s="33">
        <f ca="1">SUMIF('Cash Flows - Financing'!B:B,'Payments - Financing'!B33,'Cash Flows - Financing'!R:R)</f>
        <v>-226.68750000000003</v>
      </c>
      <c r="E60" s="33">
        <f ca="1">C60+D60</f>
        <v>-20628.5625</v>
      </c>
      <c r="F60" s="39" t="s">
        <v>20</v>
      </c>
    </row>
    <row r="61" spans="1:6" ht="15" x14ac:dyDescent="0.25">
      <c r="A61" s="40" t="s">
        <v>19</v>
      </c>
      <c r="B61" s="40" t="s">
        <v>129</v>
      </c>
      <c r="C61" s="33">
        <f ca="1">SUMIF('Cash Flows - Financing'!B:B,'Payments - Financing'!B34,'Cash Flows - Financing'!Q:Q)</f>
        <v>-4417.5</v>
      </c>
      <c r="D61" s="33">
        <f ca="1">SUMIF('Cash Flows - Financing'!B:B,'Payments - Financing'!B34,'Cash Flows - Financing'!R:R)</f>
        <v>-36223.5</v>
      </c>
      <c r="E61" s="33">
        <f ca="1">C61+D61</f>
        <v>-40641</v>
      </c>
      <c r="F61" s="39" t="s">
        <v>20</v>
      </c>
    </row>
    <row r="62" spans="1:6" ht="15" x14ac:dyDescent="0.25">
      <c r="A62" s="40" t="s">
        <v>19</v>
      </c>
      <c r="B62" s="40" t="s">
        <v>132</v>
      </c>
      <c r="C62" s="33">
        <f ca="1">SUMIF('Cash Flows - Financing'!B:B,'Payments - Financing'!B35,'Cash Flows - Financing'!Q:Q)</f>
        <v>-2849.9999999999995</v>
      </c>
      <c r="D62" s="33">
        <f ca="1">SUMIF('Cash Flows - Financing'!B:B,'Payments - Financing'!B35,'Cash Flows - Financing'!R:R)</f>
        <v>-23369.999999999996</v>
      </c>
      <c r="E62" s="33">
        <f ca="1">C62+D62</f>
        <v>-26219.999999999996</v>
      </c>
      <c r="F62" s="39" t="s">
        <v>20</v>
      </c>
    </row>
    <row r="63" spans="1:6" ht="15" x14ac:dyDescent="0.25">
      <c r="A63" s="40" t="s">
        <v>19</v>
      </c>
      <c r="B63" s="40" t="s">
        <v>135</v>
      </c>
      <c r="C63" s="33">
        <f ca="1">SUMIF('Cash Flows - Financing'!B:B,'Payments - Financing'!B36,'Cash Flows - Financing'!Q:Q)</f>
        <v>-5806.8749999999991</v>
      </c>
      <c r="D63" s="33">
        <f ca="1">SUMIF('Cash Flows - Financing'!B:B,'Payments - Financing'!B36,'Cash Flows - Financing'!R:R)</f>
        <v>-47616.374999999993</v>
      </c>
      <c r="E63" s="33">
        <f ca="1">C63+D63</f>
        <v>-53423.249999999993</v>
      </c>
      <c r="F63" s="39" t="s">
        <v>20</v>
      </c>
    </row>
    <row r="64" spans="1:6" ht="15" x14ac:dyDescent="0.25">
      <c r="A64" s="40" t="s">
        <v>19</v>
      </c>
      <c r="B64" s="40" t="s">
        <v>138</v>
      </c>
      <c r="C64" s="33">
        <f ca="1">SUMIF('Cash Flows - Financing'!B:B,'Payments - Financing'!B37,'Cash Flows - Financing'!Q:Q)</f>
        <v>-2066.25</v>
      </c>
      <c r="D64" s="33">
        <f ca="1">SUMIF('Cash Flows - Financing'!B:B,'Payments - Financing'!B37,'Cash Flows - Financing'!R:R)</f>
        <v>-16943.25</v>
      </c>
      <c r="E64" s="33">
        <f ca="1">C64+D64</f>
        <v>-19009.5</v>
      </c>
      <c r="F64" s="39" t="s">
        <v>20</v>
      </c>
    </row>
    <row r="65" spans="1:6" ht="15" x14ac:dyDescent="0.25">
      <c r="A65" s="40" t="s">
        <v>19</v>
      </c>
      <c r="B65" s="40" t="s">
        <v>141</v>
      </c>
      <c r="C65" s="33">
        <f ca="1">SUMIF('Cash Flows - Financing'!B:B,'Payments - Financing'!B38,'Cash Flows - Financing'!Q:Q)</f>
        <v>-5450.6249999999991</v>
      </c>
      <c r="D65" s="33">
        <f ca="1">SUMIF('Cash Flows - Financing'!B:B,'Payments - Financing'!B38,'Cash Flows - Financing'!R:R)</f>
        <v>-44695.124999999993</v>
      </c>
      <c r="E65" s="33">
        <f ca="1">C65+D65</f>
        <v>-50145.749999999993</v>
      </c>
      <c r="F65" s="39" t="s">
        <v>20</v>
      </c>
    </row>
    <row r="66" spans="1:6" ht="15" x14ac:dyDescent="0.25">
      <c r="A66" s="40" t="s">
        <v>19</v>
      </c>
      <c r="B66" s="40" t="s">
        <v>144</v>
      </c>
      <c r="C66" s="33">
        <f ca="1">SUMIF('Cash Flows - Financing'!B:B,'Payments - Financing'!B39,'Cash Flows - Financing'!Q:Q)</f>
        <v>-3419.9999999999995</v>
      </c>
      <c r="D66" s="33">
        <f ca="1">SUMIF('Cash Flows - Financing'!B:B,'Payments - Financing'!B39,'Cash Flows - Financing'!R:R)</f>
        <v>-28043.999999999996</v>
      </c>
      <c r="E66" s="33">
        <f ca="1">C66+D66</f>
        <v>-31463.999999999996</v>
      </c>
      <c r="F66" s="39" t="s">
        <v>20</v>
      </c>
    </row>
    <row r="67" spans="1:6" ht="15" x14ac:dyDescent="0.25">
      <c r="A67" s="40" t="s">
        <v>19</v>
      </c>
      <c r="B67" s="40" t="s">
        <v>147</v>
      </c>
      <c r="C67" s="33">
        <f ca="1">SUMIF('Cash Flows - Financing'!B:B,'Payments - Financing'!B40,'Cash Flows - Financing'!Q:Q)</f>
        <v>-3776.25</v>
      </c>
      <c r="D67" s="33">
        <f ca="1">SUMIF('Cash Flows - Financing'!B:B,'Payments - Financing'!B40,'Cash Flows - Financing'!R:R)</f>
        <v>-30965.25</v>
      </c>
      <c r="E67" s="33">
        <f ca="1">C67+D67</f>
        <v>-34741.5</v>
      </c>
      <c r="F67" s="39" t="s">
        <v>20</v>
      </c>
    </row>
    <row r="68" spans="1:6" ht="15" x14ac:dyDescent="0.25">
      <c r="A68" s="40" t="s">
        <v>19</v>
      </c>
      <c r="B68" s="40" t="s">
        <v>150</v>
      </c>
      <c r="C68" s="33">
        <f ca="1">SUMIF('Cash Flows - Financing'!B:B,'Payments - Financing'!B41,'Cash Flows - Financing'!Q:Q)</f>
        <v>-3633.75</v>
      </c>
      <c r="D68" s="33">
        <f ca="1">SUMIF('Cash Flows - Financing'!B:B,'Payments - Financing'!B41,'Cash Flows - Financing'!R:R)</f>
        <v>-29796.75</v>
      </c>
      <c r="E68" s="33">
        <f ca="1">C68+D68</f>
        <v>-33430.5</v>
      </c>
      <c r="F68" s="39" t="s">
        <v>20</v>
      </c>
    </row>
    <row r="69" spans="1:6" ht="15" x14ac:dyDescent="0.25">
      <c r="A69" s="40" t="s">
        <v>19</v>
      </c>
      <c r="B69" s="40" t="s">
        <v>153</v>
      </c>
      <c r="C69" s="33">
        <f ca="1">SUMIF('Cash Flows - Financing'!B:B,'Payments - Financing'!B42,'Cash Flows - Financing'!Q:Q)</f>
        <v>-5058.75</v>
      </c>
      <c r="D69" s="33">
        <f ca="1">SUMIF('Cash Flows - Financing'!B:B,'Payments - Financing'!B42,'Cash Flows - Financing'!R:R)</f>
        <v>-41481.75</v>
      </c>
      <c r="E69" s="33">
        <f ca="1">C69+D69</f>
        <v>-46540.5</v>
      </c>
      <c r="F69" s="39" t="s">
        <v>20</v>
      </c>
    </row>
    <row r="70" spans="1:6" ht="15" x14ac:dyDescent="0.25">
      <c r="A70" s="40" t="s">
        <v>19</v>
      </c>
      <c r="B70" s="40" t="s">
        <v>156</v>
      </c>
      <c r="C70" s="33">
        <f ca="1">SUMIF('Cash Flows - Financing'!B:B,'Payments - Financing'!B43,'Cash Flows - Financing'!Q:Q)</f>
        <v>-3206.2499999999995</v>
      </c>
      <c r="D70" s="33">
        <f ca="1">SUMIF('Cash Flows - Financing'!B:B,'Payments - Financing'!B43,'Cash Flows - Financing'!R:R)</f>
        <v>-26291.249999999996</v>
      </c>
      <c r="E70" s="33">
        <f ca="1">C70+D70</f>
        <v>-29497.499999999996</v>
      </c>
      <c r="F70" s="39" t="s">
        <v>20</v>
      </c>
    </row>
    <row r="71" spans="1:6" ht="15" x14ac:dyDescent="0.25">
      <c r="A71" s="40" t="s">
        <v>19</v>
      </c>
      <c r="B71" s="40" t="s">
        <v>159</v>
      </c>
      <c r="C71" s="33">
        <f ca="1">SUMIF('Cash Flows - Financing'!B:B,'Payments - Financing'!B44,'Cash Flows - Financing'!Q:Q)</f>
        <v>-26325</v>
      </c>
      <c r="D71" s="33">
        <f ca="1">SUMIF('Cash Flows - Financing'!B:B,'Payments - Financing'!B44,'Cash Flows - Financing'!R:R)</f>
        <v>-292.5</v>
      </c>
      <c r="E71" s="33">
        <f ca="1">C71+D71</f>
        <v>-26617.5</v>
      </c>
      <c r="F71" s="39" t="s">
        <v>20</v>
      </c>
    </row>
    <row r="72" spans="1:6" ht="15" x14ac:dyDescent="0.25">
      <c r="A72" s="40" t="s">
        <v>19</v>
      </c>
      <c r="B72" s="40" t="s">
        <v>162</v>
      </c>
      <c r="C72" s="33">
        <f ca="1">SUMIF('Cash Flows - Financing'!B:B,'Payments - Financing'!B45,'Cash Flows - Financing'!Q:Q)</f>
        <v>-3918.75</v>
      </c>
      <c r="D72" s="33">
        <f ca="1">SUMIF('Cash Flows - Financing'!B:B,'Payments - Financing'!B45,'Cash Flows - Financing'!R:R)</f>
        <v>-32133.75</v>
      </c>
      <c r="E72" s="33">
        <f ca="1">C72+D72</f>
        <v>-36052.5</v>
      </c>
      <c r="F72" s="39" t="s">
        <v>20</v>
      </c>
    </row>
    <row r="73" spans="1:6" ht="15" x14ac:dyDescent="0.25">
      <c r="A73" s="40" t="s">
        <v>19</v>
      </c>
      <c r="B73" s="40" t="s">
        <v>165</v>
      </c>
      <c r="C73" s="33">
        <f ca="1">SUMIF('Cash Flows - Financing'!B:B,'Payments - Financing'!B46,'Cash Flows - Financing'!Q:Q)</f>
        <v>-8884.6875</v>
      </c>
      <c r="D73" s="33">
        <f ca="1">SUMIF('Cash Flows - Financing'!B:B,'Payments - Financing'!B46,'Cash Flows - Financing'!R:R)</f>
        <v>-98.718750000000014</v>
      </c>
      <c r="E73" s="33">
        <f ca="1">C73+D73</f>
        <v>-8983.40625</v>
      </c>
      <c r="F73" s="39" t="s">
        <v>20</v>
      </c>
    </row>
    <row r="74" spans="1:6" ht="15" x14ac:dyDescent="0.25">
      <c r="A74" s="40" t="s">
        <v>19</v>
      </c>
      <c r="B74" s="40" t="s">
        <v>168</v>
      </c>
      <c r="C74" s="33">
        <f ca="1">SUMIF('Cash Flows - Financing'!B:B,'Payments - Financing'!B47,'Cash Flows - Financing'!Q:Q)</f>
        <v>-4275</v>
      </c>
      <c r="D74" s="33">
        <f ca="1">SUMIF('Cash Flows - Financing'!B:B,'Payments - Financing'!B47,'Cash Flows - Financing'!R:R)</f>
        <v>-35055</v>
      </c>
      <c r="E74" s="33">
        <f ca="1">C74+D74</f>
        <v>-39330</v>
      </c>
      <c r="F74" s="39" t="s">
        <v>20</v>
      </c>
    </row>
    <row r="75" spans="1:6" ht="15" x14ac:dyDescent="0.25">
      <c r="A75" s="40" t="s">
        <v>19</v>
      </c>
      <c r="B75" s="40" t="s">
        <v>171</v>
      </c>
      <c r="C75" s="33">
        <f ca="1">SUMIF('Cash Flows - Financing'!B:B,'Payments - Financing'!B48,'Cash Flows - Financing'!Q:Q)</f>
        <v>-2315.625</v>
      </c>
      <c r="D75" s="33">
        <f ca="1">SUMIF('Cash Flows - Financing'!B:B,'Payments - Financing'!B48,'Cash Flows - Financing'!R:R)</f>
        <v>-18988.125</v>
      </c>
      <c r="E75" s="33">
        <f ca="1">C75+D75</f>
        <v>-21303.75</v>
      </c>
      <c r="F75" s="39" t="s">
        <v>20</v>
      </c>
    </row>
    <row r="76" spans="1:6" ht="15" x14ac:dyDescent="0.25">
      <c r="A76" s="40" t="s">
        <v>19</v>
      </c>
      <c r="B76" s="40" t="s">
        <v>174</v>
      </c>
      <c r="C76" s="33">
        <f ca="1">SUMIF('Cash Flows - Financing'!B:B,'Payments - Financing'!B49,'Cash Flows - Financing'!Q:Q)</f>
        <v>-3206.2499999999995</v>
      </c>
      <c r="D76" s="33">
        <f ca="1">SUMIF('Cash Flows - Financing'!B:B,'Payments - Financing'!B49,'Cash Flows - Financing'!R:R)</f>
        <v>-26291.249999999996</v>
      </c>
      <c r="E76" s="33">
        <f ca="1">C76+D76</f>
        <v>-29497.499999999996</v>
      </c>
      <c r="F76" s="39" t="s">
        <v>20</v>
      </c>
    </row>
    <row r="77" spans="1:6" ht="15" x14ac:dyDescent="0.25">
      <c r="A77" s="40" t="s">
        <v>19</v>
      </c>
      <c r="B77" s="40" t="s">
        <v>177</v>
      </c>
      <c r="C77" s="33">
        <f ca="1">SUMIF('Cash Flows - Financing'!B:B,'Payments - Financing'!B50,'Cash Flows - Financing'!Q:Q)</f>
        <v>-476.30022656791658</v>
      </c>
      <c r="D77" s="33">
        <f ca="1">SUMIF('Cash Flows - Financing'!B:B,'Payments - Financing'!B50,'Cash Flows - Financing'!R:R)</f>
        <v>-13812.706570469581</v>
      </c>
      <c r="E77" s="33">
        <f ca="1">C77+D77</f>
        <v>-14289.006797037498</v>
      </c>
      <c r="F77" s="39" t="s">
        <v>20</v>
      </c>
    </row>
    <row r="78" spans="1:6" ht="15" x14ac:dyDescent="0.25">
      <c r="A78" s="40" t="s">
        <v>19</v>
      </c>
      <c r="B78" s="40" t="s">
        <v>180</v>
      </c>
      <c r="C78" s="33">
        <f ca="1">SUMIF('Cash Flows - Financing'!B:B,'Payments - Financing'!B51,'Cash Flows - Financing'!Q:Q)</f>
        <v>-369.63798166666669</v>
      </c>
      <c r="D78" s="33">
        <f ca="1">SUMIF('Cash Flows - Financing'!B:B,'Payments - Financing'!B51,'Cash Flows - Financing'!R:R)</f>
        <v>-33637.056331666667</v>
      </c>
      <c r="E78" s="33">
        <f ca="1">C78+D78</f>
        <v>-34006.694313333333</v>
      </c>
      <c r="F78" s="39" t="s">
        <v>20</v>
      </c>
    </row>
    <row r="79" spans="1:6" ht="15" x14ac:dyDescent="0.25">
      <c r="A79" s="40" t="s">
        <v>19</v>
      </c>
      <c r="B79" s="40" t="s">
        <v>183</v>
      </c>
      <c r="C79" s="33">
        <f ca="1">SUMIF('Cash Flows - Financing'!B:B,'Payments - Financing'!B52,'Cash Flows - Financing'!Q:Q)</f>
        <v>-1150684.9315068496</v>
      </c>
      <c r="D79" s="33">
        <f ca="1">SUMIF('Cash Flows - Financing'!B:B,'Payments - Financing'!B52,'Cash Flows - Financing'!R:R)</f>
        <v>-103025.11415513487</v>
      </c>
      <c r="E79" s="33">
        <f ca="1">C79+D79</f>
        <v>-1253710.0456619845</v>
      </c>
      <c r="F79" s="39" t="s">
        <v>20</v>
      </c>
    </row>
    <row r="80" spans="1:6" ht="15" x14ac:dyDescent="0.25">
      <c r="A80" s="40" t="s">
        <v>19</v>
      </c>
      <c r="B80" s="40" t="s">
        <v>186</v>
      </c>
      <c r="C80" s="33">
        <f ca="1">SUMIF('Cash Flows - Financing'!B:B,'Payments - Financing'!B53,'Cash Flows - Financing'!Q:Q)</f>
        <v>-2216.1870475702635</v>
      </c>
      <c r="D80" s="33">
        <f ca="1">SUMIF('Cash Flows - Financing'!B:B,'Payments - Financing'!B53,'Cash Flows - Financing'!R:R)</f>
        <v>22.10159340359645</v>
      </c>
      <c r="E80" s="33">
        <f ca="1">C80+D80</f>
        <v>-2194.0854541666672</v>
      </c>
      <c r="F80" s="39" t="s">
        <v>20</v>
      </c>
    </row>
    <row r="81" spans="1:6" ht="15" x14ac:dyDescent="0.25">
      <c r="A81" s="40" t="s">
        <v>19</v>
      </c>
      <c r="B81" s="40" t="s">
        <v>189</v>
      </c>
      <c r="C81" s="33">
        <f ca="1">SUMIF('Cash Flows - Financing'!B:B,'Payments - Financing'!B54,'Cash Flows - Financing'!Q:Q)</f>
        <v>-5061.6875000027749</v>
      </c>
      <c r="D81" s="33">
        <f ca="1">SUMIF('Cash Flows - Financing'!B:B,'Payments - Financing'!B54,'Cash Flows - Financing'!R:R)</f>
        <v>-9976.9062500027758</v>
      </c>
      <c r="E81" s="33">
        <f ca="1">C81+D81</f>
        <v>-15038.593750005552</v>
      </c>
      <c r="F81" s="39" t="s">
        <v>20</v>
      </c>
    </row>
    <row r="82" spans="1:6" ht="15" x14ac:dyDescent="0.25">
      <c r="A82" s="40" t="s">
        <v>19</v>
      </c>
      <c r="B82" s="40" t="s">
        <v>192</v>
      </c>
      <c r="C82" s="33">
        <f ca="1">SUMIF('Cash Flows - Financing'!B:B,'Payments - Financing'!B55,'Cash Flows - Financing'!Q:Q)</f>
        <v>-4083.0534670185234</v>
      </c>
      <c r="D82" s="33">
        <f ca="1">SUMIF('Cash Flows - Financing'!B:B,'Payments - Financing'!B55,'Cash Flows - Financing'!R:R)</f>
        <v>125.10748785185638</v>
      </c>
      <c r="E82" s="33">
        <f ca="1">C82+D82</f>
        <v>-3957.9459791666668</v>
      </c>
      <c r="F82" s="39" t="s">
        <v>20</v>
      </c>
    </row>
    <row r="83" spans="1:6" ht="15" x14ac:dyDescent="0.25">
      <c r="A83" s="40" t="s">
        <v>19</v>
      </c>
      <c r="B83" s="40" t="s">
        <v>195</v>
      </c>
      <c r="C83" s="33">
        <f ca="1">SUMIF('Cash Flows - Financing'!B:B,'Payments - Financing'!B56,'Cash Flows - Financing'!Q:Q)</f>
        <v>-2402.5074155362081</v>
      </c>
      <c r="D83" s="33">
        <f ca="1">SUMIF('Cash Flows - Financing'!B:B,'Payments - Financing'!B56,'Cash Flows - Financing'!R:R)</f>
        <v>-6.692221210458416</v>
      </c>
      <c r="E83" s="33">
        <f ca="1">C83+D83</f>
        <v>-2409.1996367466663</v>
      </c>
      <c r="F83" s="39" t="s">
        <v>20</v>
      </c>
    </row>
    <row r="84" spans="1:6" ht="15" x14ac:dyDescent="0.25">
      <c r="A84" s="40" t="s">
        <v>19</v>
      </c>
      <c r="B84" s="40" t="s">
        <v>198</v>
      </c>
      <c r="C84" s="33">
        <f ca="1">SUMIF('Cash Flows - Financing'!B:B,'Payments - Financing'!B57,'Cash Flows - Financing'!Q:Q)</f>
        <v>-2318.9335284655945</v>
      </c>
      <c r="D84" s="33">
        <f ca="1">SUMIF('Cash Flows - Financing'!B:B,'Payments - Financing'!B57,'Cash Flows - Financing'!R:R)</f>
        <v>-6.4594248677384538</v>
      </c>
      <c r="E84" s="33">
        <f ca="1">C84+D84</f>
        <v>-2325.392953333333</v>
      </c>
      <c r="F84" s="39" t="s">
        <v>20</v>
      </c>
    </row>
    <row r="85" spans="1:6" ht="15" x14ac:dyDescent="0.25">
      <c r="A85" s="40" t="s">
        <v>19</v>
      </c>
      <c r="B85" s="40" t="s">
        <v>201</v>
      </c>
      <c r="C85" s="33">
        <f ca="1">SUMIF('Cash Flows - Financing'!B:B,'Payments - Financing'!B58,'Cash Flows - Financing'!Q:Q)</f>
        <v>-40425</v>
      </c>
      <c r="D85" s="33">
        <f ca="1">SUMIF('Cash Flows - Financing'!B:B,'Payments - Financing'!B58,'Cash Flows - Financing'!R:R)</f>
        <v>-7350</v>
      </c>
      <c r="E85" s="33">
        <f ca="1">C85+D85</f>
        <v>-47775</v>
      </c>
      <c r="F85" s="39" t="s">
        <v>20</v>
      </c>
    </row>
    <row r="86" spans="1:6" ht="15" x14ac:dyDescent="0.25">
      <c r="A86" s="40" t="s">
        <v>19</v>
      </c>
      <c r="B86" s="40" t="s">
        <v>204</v>
      </c>
      <c r="C86" s="33">
        <f ca="1">SUMIF('Cash Flows - Financing'!B:B,'Payments - Financing'!B59,'Cash Flows - Financing'!Q:Q)</f>
        <v>-22522.5</v>
      </c>
      <c r="D86" s="33">
        <f ca="1">SUMIF('Cash Flows - Financing'!B:B,'Payments - Financing'!B59,'Cash Flows - Financing'!R:R)</f>
        <v>-4095</v>
      </c>
      <c r="E86" s="33">
        <f ca="1">C86+D86</f>
        <v>-26617.5</v>
      </c>
      <c r="F86" s="39" t="s">
        <v>20</v>
      </c>
    </row>
    <row r="87" spans="1:6" ht="15" x14ac:dyDescent="0.25">
      <c r="A87" s="40" t="s">
        <v>19</v>
      </c>
      <c r="B87" s="40" t="s">
        <v>207</v>
      </c>
      <c r="C87" s="33">
        <f ca="1">SUMIF('Cash Flows - Financing'!B:B,'Payments - Financing'!B60,'Cash Flows - Financing'!Q:Q)</f>
        <v>-258.26993500000003</v>
      </c>
      <c r="D87" s="33">
        <f ca="1">SUMIF('Cash Flows - Financing'!B:B,'Payments - Financing'!B60,'Cash Flows - Financing'!R:R)</f>
        <v>-7748.0980500000014</v>
      </c>
      <c r="E87" s="33">
        <f ca="1">C87+D87</f>
        <v>-8006.3679850000017</v>
      </c>
      <c r="F87" s="39" t="s">
        <v>20</v>
      </c>
    </row>
    <row r="88" spans="1:6" ht="15" x14ac:dyDescent="0.25">
      <c r="A88" s="40" t="s">
        <v>19</v>
      </c>
      <c r="B88" s="40" t="s">
        <v>210</v>
      </c>
      <c r="C88" s="33">
        <f ca="1">SUMIF('Cash Flows - Financing'!B:B,'Payments - Financing'!B61,'Cash Flows - Financing'!Q:Q)</f>
        <v>-45608.0625</v>
      </c>
      <c r="D88" s="33">
        <f ca="1">SUMIF('Cash Flows - Financing'!B:B,'Payments - Financing'!B61,'Cash Flows - Financing'!R:R)</f>
        <v>-8292.375</v>
      </c>
      <c r="E88" s="33">
        <f ca="1">C88+D88</f>
        <v>-53900.4375</v>
      </c>
      <c r="F88" s="39" t="s">
        <v>20</v>
      </c>
    </row>
    <row r="89" spans="1:6" ht="15" x14ac:dyDescent="0.25">
      <c r="A89" s="40" t="s">
        <v>19</v>
      </c>
      <c r="B89" s="40" t="s">
        <v>213</v>
      </c>
      <c r="C89" s="33">
        <f ca="1">SUMIF('Cash Flows - Financing'!B:B,'Payments - Financing'!B62,'Cash Flows - Financing'!Q:Q)</f>
        <v>-128444.44444444442</v>
      </c>
      <c r="D89" s="33">
        <f ca="1">SUMIF('Cash Flows - Financing'!B:B,'Payments - Financing'!B62,'Cash Flows - Financing'!R:R)</f>
        <v>-219111.11111111109</v>
      </c>
      <c r="E89" s="33">
        <f ca="1">C89+D89</f>
        <v>-347555.5555555555</v>
      </c>
      <c r="F89" s="39" t="s">
        <v>20</v>
      </c>
    </row>
    <row r="90" spans="1:6" ht="15" x14ac:dyDescent="0.25">
      <c r="A90" s="40" t="s">
        <v>19</v>
      </c>
      <c r="B90" s="40" t="s">
        <v>216</v>
      </c>
      <c r="C90" s="33">
        <f ca="1">SUMIF('Cash Flows - Financing'!B:B,'Payments - Financing'!B63,'Cash Flows - Financing'!Q:Q)</f>
        <v>-21.601424999999999</v>
      </c>
      <c r="D90" s="33">
        <f ca="1">SUMIF('Cash Flows - Financing'!B:B,'Payments - Financing'!B63,'Cash Flows - Financing'!R:R)</f>
        <v>-1965.7296749999998</v>
      </c>
      <c r="E90" s="33">
        <f ca="1">C90+D90</f>
        <v>-1987.3310999999999</v>
      </c>
      <c r="F90" s="39" t="s">
        <v>20</v>
      </c>
    </row>
    <row r="91" spans="1:6" ht="15" x14ac:dyDescent="0.25">
      <c r="A91" s="40" t="s">
        <v>19</v>
      </c>
      <c r="B91" s="40" t="s">
        <v>220</v>
      </c>
      <c r="C91" s="33">
        <f ca="1">SUMIF('Cash Flows - Financing'!B:B,'Payments - Financing'!B64,'Cash Flows - Financing'!Q:Q)</f>
        <v>-52.97932909499999</v>
      </c>
      <c r="D91" s="33">
        <f ca="1">SUMIF('Cash Flows - Financing'!B:B,'Payments - Financing'!B64,'Cash Flows - Financing'!R:R)</f>
        <v>-4821.118947644999</v>
      </c>
      <c r="E91" s="33">
        <f ca="1">C91+D91</f>
        <v>-4874.0982767399992</v>
      </c>
      <c r="F91" s="39" t="s">
        <v>20</v>
      </c>
    </row>
    <row r="92" spans="1:6" ht="15" x14ac:dyDescent="0.25">
      <c r="A92" s="40" t="s">
        <v>19</v>
      </c>
      <c r="B92" s="40" t="s">
        <v>224</v>
      </c>
      <c r="C92" s="33">
        <f ca="1">SUMIF('Cash Flows - Financing'!B:B,'Payments - Financing'!B65,'Cash Flows - Financing'!Q:Q)</f>
        <v>-87.859042500000001</v>
      </c>
      <c r="D92" s="33">
        <f ca="1">SUMIF('Cash Flows - Financing'!B:B,'Payments - Financing'!B65,'Cash Flows - Financing'!R:R)</f>
        <v>-7995.1728674999995</v>
      </c>
      <c r="E92" s="33">
        <f ca="1">C92+D92</f>
        <v>-8083.0319099999997</v>
      </c>
      <c r="F92" s="39" t="s">
        <v>20</v>
      </c>
    </row>
    <row r="93" spans="1:6" ht="15" x14ac:dyDescent="0.25">
      <c r="A93" s="40" t="s">
        <v>19</v>
      </c>
      <c r="B93" s="40" t="s">
        <v>228</v>
      </c>
      <c r="C93" s="33">
        <f ca="1">SUMIF('Cash Flows - Financing'!B:B,'Payments - Financing'!B66,'Cash Flows - Financing'!Q:Q)</f>
        <v>-1653.8726495958333</v>
      </c>
      <c r="D93" s="33">
        <f ca="1">SUMIF('Cash Flows - Financing'!B:B,'Payments - Financing'!B66,'Cash Flows - Financing'!R:R)</f>
        <v>-2162.7565417791666</v>
      </c>
      <c r="E93" s="33">
        <f ca="1">C93+D93</f>
        <v>-3816.6291913750001</v>
      </c>
      <c r="F93" s="39" t="s">
        <v>20</v>
      </c>
    </row>
    <row r="94" spans="1:6" ht="15" x14ac:dyDescent="0.25">
      <c r="A94" s="40" t="s">
        <v>19</v>
      </c>
      <c r="B94" s="40" t="s">
        <v>231</v>
      </c>
      <c r="C94" s="33">
        <f ca="1">SUMIF('Cash Flows - Financing'!B:B,'Payments - Financing'!B67,'Cash Flows - Financing'!Q:Q)</f>
        <v>-4130.1961264199999</v>
      </c>
      <c r="D94" s="33">
        <f ca="1">SUMIF('Cash Flows - Financing'!B:B,'Payments - Financing'!B67,'Cash Flows - Financing'!R:R)</f>
        <v>0</v>
      </c>
      <c r="E94" s="33">
        <f ca="1">C94+D94</f>
        <v>-4130.1961264199999</v>
      </c>
      <c r="F94" s="39" t="s">
        <v>20</v>
      </c>
    </row>
    <row r="95" spans="1:6" ht="15" x14ac:dyDescent="0.25">
      <c r="A95" s="40" t="s">
        <v>19</v>
      </c>
      <c r="B95" s="40" t="s">
        <v>235</v>
      </c>
      <c r="C95" s="33">
        <f ca="1">SUMIF('Cash Flows - Financing'!B:B,'Payments - Financing'!B68,'Cash Flows - Financing'!Q:Q)</f>
        <v>-523.08767249999994</v>
      </c>
      <c r="D95" s="33">
        <f ca="1">SUMIF('Cash Flows - Financing'!B:B,'Payments - Financing'!B68,'Cash Flows - Financing'!R:R)</f>
        <v>-4824.0307574999997</v>
      </c>
      <c r="E95" s="33">
        <f ca="1">C95+D95</f>
        <v>-5347.1184299999995</v>
      </c>
      <c r="F95" s="39" t="s">
        <v>20</v>
      </c>
    </row>
    <row r="96" spans="1:6" ht="15" x14ac:dyDescent="0.25">
      <c r="A96" s="40" t="s">
        <v>19</v>
      </c>
      <c r="B96" s="40" t="s">
        <v>238</v>
      </c>
      <c r="C96" s="33">
        <f ca="1">SUMIF('Cash Flows - Financing'!B:B,'Payments - Financing'!B69,'Cash Flows - Financing'!Q:Q)</f>
        <v>-23786.720787375001</v>
      </c>
      <c r="D96" s="33">
        <f ca="1">SUMIF('Cash Flows - Financing'!B:B,'Payments - Financing'!B69,'Cash Flows - Financing'!R:R)</f>
        <v>0</v>
      </c>
      <c r="E96" s="33">
        <f ca="1">C96+D96</f>
        <v>-23786.720787375001</v>
      </c>
      <c r="F96" s="39" t="s">
        <v>20</v>
      </c>
    </row>
    <row r="97" spans="1:6" ht="15" x14ac:dyDescent="0.25">
      <c r="A97" s="40" t="s">
        <v>19</v>
      </c>
      <c r="B97" s="40" t="s">
        <v>242</v>
      </c>
      <c r="C97" s="33">
        <f ca="1">SUMIF('Cash Flows - Financing'!B:B,'Payments - Financing'!B70,'Cash Flows - Financing'!Q:Q)</f>
        <v>-180.37394444444442</v>
      </c>
      <c r="D97" s="33">
        <f ca="1">SUMIF('Cash Flows - Financing'!B:B,'Payments - Financing'!B70,'Cash Flows - Financing'!R:R)</f>
        <v>-33008.431833333329</v>
      </c>
      <c r="E97" s="33">
        <f ca="1">C97+D97</f>
        <v>-33188.805777777772</v>
      </c>
      <c r="F97" s="39" t="s">
        <v>20</v>
      </c>
    </row>
    <row r="98" spans="1:6" ht="15" x14ac:dyDescent="0.25">
      <c r="A98" s="40" t="s">
        <v>19</v>
      </c>
      <c r="B98" s="40" t="s">
        <v>246</v>
      </c>
      <c r="C98" s="33">
        <f ca="1">SUMIF('Cash Flows - Financing'!B:B,'Payments - Financing'!B71,'Cash Flows - Financing'!Q:Q)</f>
        <v>-99.19297777777777</v>
      </c>
      <c r="D98" s="33">
        <f ca="1">SUMIF('Cash Flows - Financing'!B:B,'Payments - Financing'!B71,'Cash Flows - Financing'!R:R)</f>
        <v>-36106.243911111109</v>
      </c>
      <c r="E98" s="33">
        <f ca="1">C98+D98</f>
        <v>-36205.436888888886</v>
      </c>
      <c r="F98" s="39" t="s">
        <v>20</v>
      </c>
    </row>
    <row r="99" spans="1:6" ht="15" x14ac:dyDescent="0.25">
      <c r="A99" s="40" t="s">
        <v>19</v>
      </c>
      <c r="B99" s="40" t="s">
        <v>249</v>
      </c>
      <c r="C99" s="33">
        <f ca="1">SUMIF('Cash Flows - Financing'!B:B,'Payments - Financing'!B72,'Cash Flows - Financing'!Q:Q)</f>
        <v>-1635.7602554999999</v>
      </c>
      <c r="D99" s="33">
        <f ca="1">SUMIF('Cash Flows - Financing'!B:B,'Payments - Financing'!B72,'Cash Flows - Financing'!R:R)</f>
        <v>-3816.7739294999992</v>
      </c>
      <c r="E99" s="33">
        <f ca="1">C99+D99</f>
        <v>-5452.5341849999986</v>
      </c>
      <c r="F99" s="39" t="s">
        <v>20</v>
      </c>
    </row>
    <row r="100" spans="1:6" ht="15" x14ac:dyDescent="0.25">
      <c r="A100" s="40" t="s">
        <v>19</v>
      </c>
      <c r="B100" s="40" t="s">
        <v>253</v>
      </c>
      <c r="C100" s="33">
        <f ca="1">SUMIF('Cash Flows - Financing'!B:B,'Payments - Financing'!B73,'Cash Flows - Financing'!Q:Q)</f>
        <v>-1263.3172829999999</v>
      </c>
      <c r="D100" s="33">
        <f ca="1">SUMIF('Cash Flows - Financing'!B:B,'Payments - Financing'!B73,'Cash Flows - Financing'!R:R)</f>
        <v>-2947.7403269999995</v>
      </c>
      <c r="E100" s="33">
        <f ca="1">C100+D100</f>
        <v>-4211.0576099999998</v>
      </c>
      <c r="F100" s="39" t="s">
        <v>20</v>
      </c>
    </row>
    <row r="101" spans="1:6" ht="15" x14ac:dyDescent="0.25">
      <c r="A101" s="40" t="s">
        <v>19</v>
      </c>
      <c r="B101" s="40" t="s">
        <v>255</v>
      </c>
      <c r="C101" s="33">
        <f ca="1">SUMIF('Cash Flows - Financing'!B:B,'Payments - Financing'!B74,'Cash Flows - Financing'!Q:Q)</f>
        <v>-861.18698699999993</v>
      </c>
      <c r="D101" s="33">
        <f ca="1">SUMIF('Cash Flows - Financing'!B:B,'Payments - Financing'!B74,'Cash Flows - Financing'!R:R)</f>
        <v>-3444.7479479999997</v>
      </c>
      <c r="E101" s="33">
        <f ca="1">C101+D101</f>
        <v>-4305.9349349999993</v>
      </c>
      <c r="F101" s="39" t="s">
        <v>20</v>
      </c>
    </row>
    <row r="102" spans="1:6" ht="15" x14ac:dyDescent="0.25">
      <c r="A102" s="40" t="s">
        <v>19</v>
      </c>
      <c r="B102" s="40" t="s">
        <v>257</v>
      </c>
      <c r="C102" s="33">
        <f ca="1">SUMIF('Cash Flows - Financing'!B:B,'Payments - Financing'!B75,'Cash Flows - Financing'!Q:Q)</f>
        <v>-2099.4490212171659</v>
      </c>
      <c r="D102" s="33">
        <f ca="1">SUMIF('Cash Flows - Financing'!B:B,'Payments - Financing'!B75,'Cash Flows - Financing'!R:R)</f>
        <v>-3626.321036647832</v>
      </c>
      <c r="E102" s="33">
        <f ca="1">C102+D102</f>
        <v>-5725.7700578649983</v>
      </c>
      <c r="F102" s="39" t="s">
        <v>20</v>
      </c>
    </row>
    <row r="103" spans="1:6" ht="15" x14ac:dyDescent="0.25">
      <c r="A103" s="40" t="s">
        <v>19</v>
      </c>
      <c r="B103" s="40" t="s">
        <v>260</v>
      </c>
      <c r="C103" s="33">
        <f ca="1">SUMIF('Cash Flows - Financing'!B:B,'Payments - Financing'!B76,'Cash Flows - Financing'!Q:Q)</f>
        <v>-1149.9885018215</v>
      </c>
      <c r="D103" s="33">
        <f ca="1">SUMIF('Cash Flows - Financing'!B:B,'Payments - Financing'!B76,'Cash Flows - Financing'!R:R)</f>
        <v>-1986.3437758734999</v>
      </c>
      <c r="E103" s="33">
        <f ca="1">C103+D103</f>
        <v>-3136.3322776949999</v>
      </c>
      <c r="F103" s="39" t="s">
        <v>20</v>
      </c>
    </row>
    <row r="104" spans="1:6" ht="15" x14ac:dyDescent="0.25">
      <c r="A104" s="40" t="s">
        <v>19</v>
      </c>
      <c r="B104" s="40" t="s">
        <v>263</v>
      </c>
      <c r="C104" s="33">
        <f ca="1">SUMIF('Cash Flows - Financing'!B:B,'Payments - Financing'!B77,'Cash Flows - Financing'!Q:Q)</f>
        <v>-1073.5894337969166</v>
      </c>
      <c r="D104" s="33">
        <f ca="1">SUMIF('Cash Flows - Financing'!B:B,'Payments - Financing'!B77,'Cash Flows - Financing'!R:R)</f>
        <v>-1854.3817492855835</v>
      </c>
      <c r="E104" s="33">
        <f ca="1">C104+D104</f>
        <v>-2927.9711830824999</v>
      </c>
      <c r="F104" s="39" t="s">
        <v>20</v>
      </c>
    </row>
    <row r="105" spans="1:6" ht="15" x14ac:dyDescent="0.25">
      <c r="A105" s="40" t="s">
        <v>19</v>
      </c>
      <c r="B105" s="40" t="s">
        <v>266</v>
      </c>
      <c r="C105" s="33">
        <f ca="1">SUMIF('Cash Flows - Financing'!B:B,'Payments - Financing'!B78,'Cash Flows - Financing'!Q:Q)</f>
        <v>-3718.3218366666665</v>
      </c>
      <c r="D105" s="33">
        <f ca="1">SUMIF('Cash Flows - Financing'!B:B,'Payments - Financing'!B78,'Cash Flows - Financing'!R:R)</f>
        <v>-4862.4208633333328</v>
      </c>
      <c r="E105" s="33">
        <f ca="1">C105+D105</f>
        <v>-8580.7426999999989</v>
      </c>
      <c r="F105" s="39" t="s">
        <v>20</v>
      </c>
    </row>
    <row r="106" spans="1:6" ht="15" x14ac:dyDescent="0.25">
      <c r="A106" s="40" t="s">
        <v>19</v>
      </c>
      <c r="B106" s="40" t="s">
        <v>269</v>
      </c>
      <c r="C106" s="33">
        <f ca="1">SUMIF('Cash Flows - Financing'!B:B,'Payments - Financing'!B79,'Cash Flows - Financing'!Q:Q)</f>
        <v>-262.50000000000006</v>
      </c>
      <c r="D106" s="33">
        <f ca="1">SUMIF('Cash Flows - Financing'!B:B,'Payments - Financing'!B79,'Cash Flows - Financing'!R:R)</f>
        <v>-3543.7500000000009</v>
      </c>
      <c r="E106" s="33">
        <f ca="1">C106+D106</f>
        <v>-3806.2500000000009</v>
      </c>
      <c r="F106" s="39" t="s">
        <v>20</v>
      </c>
    </row>
    <row r="107" spans="1:6" ht="15" x14ac:dyDescent="0.25">
      <c r="A107" s="40" t="s">
        <v>19</v>
      </c>
      <c r="B107" s="40" t="s">
        <v>271</v>
      </c>
      <c r="C107" s="33">
        <f ca="1">SUMIF('Cash Flows - Financing'!B:B,'Payments - Financing'!B80,'Cash Flows - Financing'!Q:Q)</f>
        <v>-262.50000000000006</v>
      </c>
      <c r="D107" s="33">
        <f ca="1">SUMIF('Cash Flows - Financing'!B:B,'Payments - Financing'!B80,'Cash Flows - Financing'!R:R)</f>
        <v>-3543.7500000000009</v>
      </c>
      <c r="E107" s="33">
        <f ca="1">C107+D107</f>
        <v>-3806.2500000000009</v>
      </c>
      <c r="F107" s="39" t="s">
        <v>20</v>
      </c>
    </row>
    <row r="108" spans="1:6" ht="15" x14ac:dyDescent="0.25">
      <c r="A108" s="40" t="s">
        <v>19</v>
      </c>
      <c r="B108" s="40" t="s">
        <v>273</v>
      </c>
      <c r="C108" s="33">
        <f ca="1">SUMIF('Cash Flows - Financing'!B:B,'Payments - Financing'!B81,'Cash Flows - Financing'!Q:Q)</f>
        <v>-3256.8791102648993</v>
      </c>
      <c r="D108" s="33">
        <f ca="1">SUMIF('Cash Flows - Financing'!B:B,'Payments - Financing'!B81,'Cash Flows - Financing'!R:R)</f>
        <v>-66310.475125682089</v>
      </c>
      <c r="E108" s="33">
        <f ca="1">C108+D108</f>
        <v>-69567.354235946987</v>
      </c>
      <c r="F108" s="39" t="s">
        <v>20</v>
      </c>
    </row>
    <row r="109" spans="1:6" ht="15" x14ac:dyDescent="0.25">
      <c r="A109" s="40" t="s">
        <v>19</v>
      </c>
      <c r="B109" s="40" t="s">
        <v>277</v>
      </c>
      <c r="C109" s="33">
        <f ca="1">SUMIF('Cash Flows - Financing'!B:B,'Payments - Financing'!B82,'Cash Flows - Financing'!Q:Q)</f>
        <v>-1526.6496579412503</v>
      </c>
      <c r="D109" s="33">
        <f ca="1">SUMIF('Cash Flows - Financing'!B:B,'Payments - Financing'!B82,'Cash Flows - Financing'!R:R)</f>
        <v>-3222.9270556537508</v>
      </c>
      <c r="E109" s="33">
        <f ca="1">C109+D109</f>
        <v>-4749.5767135950009</v>
      </c>
      <c r="F109" s="39" t="s">
        <v>20</v>
      </c>
    </row>
    <row r="110" spans="1:6" ht="15" x14ac:dyDescent="0.25">
      <c r="A110" s="40" t="s">
        <v>19</v>
      </c>
      <c r="B110" s="40" t="s">
        <v>280</v>
      </c>
      <c r="C110" s="33">
        <f ca="1">SUMIF('Cash Flows - Financing'!B:B,'Payments - Financing'!B83,'Cash Flows - Financing'!Q:Q)</f>
        <v>-687.49881249999987</v>
      </c>
      <c r="D110" s="33">
        <f ca="1">SUMIF('Cash Flows - Financing'!B:B,'Payments - Financing'!B83,'Cash Flows - Financing'!R:R)</f>
        <v>-20624.964374999996</v>
      </c>
      <c r="E110" s="33">
        <f ca="1">C110+D110</f>
        <v>-21312.463187499994</v>
      </c>
      <c r="F110" s="39" t="s">
        <v>20</v>
      </c>
    </row>
    <row r="111" spans="1:6" ht="15" x14ac:dyDescent="0.25">
      <c r="A111" s="40" t="s">
        <v>19</v>
      </c>
      <c r="B111" s="40" t="s">
        <v>283</v>
      </c>
      <c r="C111" s="33">
        <f ca="1">SUMIF('Cash Flows - Financing'!B:B,'Payments - Financing'!B84,'Cash Flows - Financing'!Q:Q)</f>
        <v>-1859.9157674999997</v>
      </c>
      <c r="D111" s="33">
        <f ca="1">SUMIF('Cash Flows - Financing'!B:B,'Payments - Financing'!B84,'Cash Flows - Financing'!R:R)</f>
        <v>-4339.8034574999992</v>
      </c>
      <c r="E111" s="33">
        <f ca="1">C111+D111</f>
        <v>-6199.7192249999989</v>
      </c>
      <c r="F111" s="39" t="s">
        <v>20</v>
      </c>
    </row>
    <row r="112" spans="1:6" ht="15" x14ac:dyDescent="0.25">
      <c r="A112" s="40" t="s">
        <v>19</v>
      </c>
      <c r="B112" s="40" t="s">
        <v>290</v>
      </c>
      <c r="C112" s="33">
        <f ca="1">SUMIF('Cash Flows - Financing'!B:B,'Payments - Financing'!B86,'Cash Flows - Financing'!Q:Q)</f>
        <v>-40833.333333333336</v>
      </c>
      <c r="D112" s="33">
        <f ca="1">SUMIF('Cash Flows - Financing'!B:B,'Payments - Financing'!B86,'Cash Flows - Financing'!R:R)</f>
        <v>-84388.888888888891</v>
      </c>
      <c r="E112" s="33">
        <f ca="1">C112+D112</f>
        <v>-125222.22222222222</v>
      </c>
      <c r="F112" s="39" t="s">
        <v>20</v>
      </c>
    </row>
    <row r="113" spans="1:6" ht="15" x14ac:dyDescent="0.25">
      <c r="A113" s="40" t="s">
        <v>19</v>
      </c>
      <c r="B113" s="40" t="s">
        <v>293</v>
      </c>
      <c r="C113" s="33">
        <f ca="1">SUMIF('Cash Flows - Financing'!B:B,'Payments - Financing'!B87,'Cash Flows - Financing'!Q:Q)</f>
        <v>-368.0555554083333</v>
      </c>
      <c r="D113" s="33">
        <f ca="1">SUMIF('Cash Flows - Financing'!B:B,'Payments - Financing'!B87,'Cash Flows - Financing'!R:R)</f>
        <v>-33493.055542158334</v>
      </c>
      <c r="E113" s="33">
        <f ca="1">C113+D113</f>
        <v>-33861.111097566667</v>
      </c>
      <c r="F113" s="39" t="s">
        <v>20</v>
      </c>
    </row>
    <row r="114" spans="1:6" ht="15" x14ac:dyDescent="0.25">
      <c r="A114" s="40" t="s">
        <v>19</v>
      </c>
      <c r="B114" s="40" t="s">
        <v>295</v>
      </c>
      <c r="C114" s="33">
        <f ca="1">SUMIF('Cash Flows - Financing'!B:B,'Payments - Financing'!B88,'Cash Flows - Financing'!Q:Q)</f>
        <v>-40833.333333333336</v>
      </c>
      <c r="D114" s="33">
        <f ca="1">SUMIF('Cash Flows - Financing'!B:B,'Payments - Financing'!B88,'Cash Flows - Financing'!R:R)</f>
        <v>-84388.888888888891</v>
      </c>
      <c r="E114" s="33">
        <f ca="1">C114+D114</f>
        <v>-125222.22222222222</v>
      </c>
      <c r="F114" s="39" t="s">
        <v>20</v>
      </c>
    </row>
    <row r="115" spans="1:6" ht="15" x14ac:dyDescent="0.25">
      <c r="A115" s="40" t="s">
        <v>19</v>
      </c>
      <c r="B115" s="40" t="s">
        <v>297</v>
      </c>
      <c r="C115" s="33">
        <f ca="1">SUMIF('Cash Flows - Financing'!B:B,'Payments - Financing'!B89,'Cash Flows - Financing'!Q:Q)</f>
        <v>-6933.3333402666658</v>
      </c>
      <c r="D115" s="33">
        <f ca="1">SUMIF('Cash Flows - Financing'!B:B,'Payments - Financing'!B89,'Cash Flows - Financing'!R:R)</f>
        <v>-32933.333366266663</v>
      </c>
      <c r="E115" s="33">
        <f ca="1">C115+D115</f>
        <v>-39866.666706533331</v>
      </c>
      <c r="F115" s="39" t="s">
        <v>20</v>
      </c>
    </row>
    <row r="116" spans="1:6" ht="15" x14ac:dyDescent="0.25">
      <c r="A116" s="40" t="s">
        <v>19</v>
      </c>
      <c r="B116" s="40" t="s">
        <v>299</v>
      </c>
      <c r="C116" s="33">
        <f ca="1">SUMIF('Cash Flows - Financing'!B:B,'Payments - Financing'!B90,'Cash Flows - Financing'!Q:Q)</f>
        <v>-638</v>
      </c>
      <c r="D116" s="33">
        <f ca="1">SUMIF('Cash Flows - Financing'!B:B,'Payments - Financing'!B90,'Cash Flows - Financing'!R:R)</f>
        <v>-4698</v>
      </c>
      <c r="E116" s="33">
        <f ca="1">C116+D116</f>
        <v>-5336</v>
      </c>
      <c r="F116" s="39" t="s">
        <v>20</v>
      </c>
    </row>
    <row r="117" spans="1:6" ht="15" x14ac:dyDescent="0.25">
      <c r="A117" s="40" t="s">
        <v>19</v>
      </c>
      <c r="B117" s="40" t="s">
        <v>301</v>
      </c>
      <c r="C117" s="33">
        <f ca="1">SUMIF('Cash Flows - Financing'!B:B,'Payments - Financing'!B91,'Cash Flows - Financing'!Q:Q)</f>
        <v>-653932.15147143113</v>
      </c>
      <c r="D117" s="33">
        <f ca="1">SUMIF('Cash Flows - Financing'!B:B,'Payments - Financing'!B91,'Cash Flows - Financing'!R:R)</f>
        <v>-595728.76626193209</v>
      </c>
      <c r="E117" s="33">
        <f ca="1">C117+D117</f>
        <v>-1249660.9177333633</v>
      </c>
      <c r="F117" s="39" t="s">
        <v>20</v>
      </c>
    </row>
    <row r="118" spans="1:6" ht="15" x14ac:dyDescent="0.25">
      <c r="A118" s="40" t="s">
        <v>19</v>
      </c>
      <c r="B118" s="40" t="s">
        <v>305</v>
      </c>
      <c r="C118" s="33">
        <f ca="1">SUMIF('Cash Flows - Financing'!B:B,'Payments - Financing'!B92,'Cash Flows - Financing'!Q:Q)</f>
        <v>-138.15614795675</v>
      </c>
      <c r="D118" s="33">
        <f ca="1">SUMIF('Cash Flows - Financing'!B:B,'Payments - Financing'!B92,'Cash Flows - Financing'!R:R)</f>
        <v>-291.66297901980556</v>
      </c>
      <c r="E118" s="33">
        <f ca="1">C118+D118</f>
        <v>-429.81912697655559</v>
      </c>
      <c r="F118" s="39" t="s">
        <v>20</v>
      </c>
    </row>
    <row r="119" spans="1:6" ht="15" x14ac:dyDescent="0.25">
      <c r="A119" s="40" t="s">
        <v>19</v>
      </c>
      <c r="B119" s="40" t="s">
        <v>309</v>
      </c>
      <c r="C119" s="33">
        <f ca="1">SUMIF('Cash Flows - Financing'!B:B,'Payments - Financing'!B93,'Cash Flows - Financing'!Q:Q)</f>
        <v>-172.95323720674998</v>
      </c>
      <c r="D119" s="33">
        <f ca="1">SUMIF('Cash Flows - Financing'!B:B,'Payments - Financing'!B93,'Cash Flows - Financing'!R:R)</f>
        <v>-365.1235007698055</v>
      </c>
      <c r="E119" s="33">
        <f ca="1">C119+D119</f>
        <v>-538.07673797655548</v>
      </c>
      <c r="F119" s="39" t="s">
        <v>20</v>
      </c>
    </row>
    <row r="120" spans="1:6" ht="15" x14ac:dyDescent="0.25">
      <c r="A120" s="40" t="s">
        <v>19</v>
      </c>
      <c r="B120" s="40" t="s">
        <v>311</v>
      </c>
      <c r="C120" s="33">
        <f ca="1">SUMIF('Cash Flows - Financing'!B:B,'Payments - Financing'!B94,'Cash Flows - Financing'!Q:Q)</f>
        <v>-1249.4574652777781</v>
      </c>
      <c r="D120" s="33">
        <f ca="1">SUMIF('Cash Flows - Financing'!B:B,'Payments - Financing'!B94,'Cash Flows - Financing'!R:R)</f>
        <v>-1249.4574652777781</v>
      </c>
      <c r="E120" s="33">
        <f ca="1">C120+D120</f>
        <v>-2498.9149305555561</v>
      </c>
      <c r="F120" s="39" t="s">
        <v>20</v>
      </c>
    </row>
    <row r="121" spans="1:6" ht="15" x14ac:dyDescent="0.25">
      <c r="A121" s="40" t="s">
        <v>19</v>
      </c>
      <c r="B121" s="40" t="s">
        <v>315</v>
      </c>
      <c r="C121" s="33">
        <f ca="1">SUMIF('Cash Flows - Financing'!B:B,'Payments - Financing'!B95,'Cash Flows - Financing'!Q:Q)</f>
        <v>-8746.2022569444453</v>
      </c>
      <c r="D121" s="33">
        <f ca="1">SUMIF('Cash Flows - Financing'!B:B,'Payments - Financing'!B95,'Cash Flows - Financing'!R:R)</f>
        <v>-8746.2022569444453</v>
      </c>
      <c r="E121" s="33">
        <f ca="1">C121+D121</f>
        <v>-17492.404513888891</v>
      </c>
      <c r="F121" s="39" t="s">
        <v>20</v>
      </c>
    </row>
    <row r="122" spans="1:6" ht="15" x14ac:dyDescent="0.25">
      <c r="A122" s="40" t="s">
        <v>19</v>
      </c>
      <c r="B122" s="40" t="s">
        <v>319</v>
      </c>
      <c r="C122" s="33">
        <f ca="1">SUMIF('Cash Flows - Financing'!B:B,'Payments - Financing'!B96,'Cash Flows - Financing'!Q:Q)</f>
        <v>-125</v>
      </c>
      <c r="D122" s="33">
        <f ca="1">SUMIF('Cash Flows - Financing'!B:B,'Payments - Financing'!B96,'Cash Flows - Financing'!R:R)</f>
        <v>-22750</v>
      </c>
      <c r="E122" s="33">
        <f ca="1">C122+D122</f>
        <v>-22875</v>
      </c>
      <c r="F122" s="39" t="s">
        <v>20</v>
      </c>
    </row>
    <row r="123" spans="1:6" ht="15" x14ac:dyDescent="0.25">
      <c r="A123" s="40" t="s">
        <v>19</v>
      </c>
      <c r="B123" s="40" t="s">
        <v>323</v>
      </c>
      <c r="C123" s="33">
        <f ca="1">SUMIF('Cash Flows - Financing'!B:B,'Payments - Financing'!B97,'Cash Flows - Financing'!Q:Q)</f>
        <v>-125</v>
      </c>
      <c r="D123" s="33">
        <f ca="1">SUMIF('Cash Flows - Financing'!B:B,'Payments - Financing'!B97,'Cash Flows - Financing'!R:R)</f>
        <v>-22750</v>
      </c>
      <c r="E123" s="33">
        <f ca="1">C123+D123</f>
        <v>-22875</v>
      </c>
      <c r="F123" s="39" t="s">
        <v>20</v>
      </c>
    </row>
    <row r="124" spans="1:6" ht="15" x14ac:dyDescent="0.25">
      <c r="A124" s="40" t="s">
        <v>19</v>
      </c>
      <c r="B124" s="40" t="s">
        <v>325</v>
      </c>
      <c r="C124" s="33">
        <f ca="1">SUMIF('Cash Flows - Financing'!B:B,'Payments - Financing'!B98,'Cash Flows - Financing'!Q:Q)</f>
        <v>-95</v>
      </c>
      <c r="D124" s="33">
        <f ca="1">SUMIF('Cash Flows - Financing'!B:B,'Payments - Financing'!B98,'Cash Flows - Financing'!R:R)</f>
        <v>-17290</v>
      </c>
      <c r="E124" s="33">
        <f ca="1">C124+D124</f>
        <v>-17385</v>
      </c>
      <c r="F124" s="39" t="s">
        <v>20</v>
      </c>
    </row>
    <row r="125" spans="1:6" ht="15" x14ac:dyDescent="0.25">
      <c r="A125" s="40" t="s">
        <v>19</v>
      </c>
      <c r="B125" s="40" t="s">
        <v>328</v>
      </c>
      <c r="C125" s="33">
        <f ca="1">SUMIF('Cash Flows - Financing'!B:B,'Payments - Financing'!B99,'Cash Flows - Financing'!Q:Q)</f>
        <v>-95</v>
      </c>
      <c r="D125" s="33">
        <f ca="1">SUMIF('Cash Flows - Financing'!B:B,'Payments - Financing'!B99,'Cash Flows - Financing'!R:R)</f>
        <v>-17290</v>
      </c>
      <c r="E125" s="33">
        <f ca="1">C125+D125</f>
        <v>-17385</v>
      </c>
      <c r="F125" s="39" t="s">
        <v>20</v>
      </c>
    </row>
    <row r="126" spans="1:6" ht="15" x14ac:dyDescent="0.25">
      <c r="A126" s="40" t="s">
        <v>19</v>
      </c>
      <c r="B126" s="40" t="s">
        <v>330</v>
      </c>
      <c r="C126" s="33">
        <f ca="1">SUMIF('Cash Flows - Financing'!B:B,'Payments - Financing'!B100,'Cash Flows - Financing'!Q:Q)</f>
        <v>-409.83266077777768</v>
      </c>
      <c r="D126" s="33">
        <f ca="1">SUMIF('Cash Flows - Financing'!B:B,'Payments - Financing'!B100,'Cash Flows - Financing'!R:R)</f>
        <v>-12294.979823333331</v>
      </c>
      <c r="E126" s="33">
        <f ca="1">C126+D126</f>
        <v>-12704.812484111109</v>
      </c>
      <c r="F126" s="39" t="s">
        <v>20</v>
      </c>
    </row>
    <row r="127" spans="1:6" ht="15" x14ac:dyDescent="0.25">
      <c r="A127" s="40" t="s">
        <v>19</v>
      </c>
      <c r="B127" s="40" t="s">
        <v>334</v>
      </c>
      <c r="C127" s="33">
        <f ca="1">SUMIF('Cash Flows - Financing'!B:B,'Payments - Financing'!B101,'Cash Flows - Financing'!Q:Q)</f>
        <v>-682.48360295833334</v>
      </c>
      <c r="D127" s="33">
        <f ca="1">SUMIF('Cash Flows - Financing'!B:B,'Payments - Financing'!B101,'Cash Flows - Financing'!R:R)</f>
        <v>-20474.508088750001</v>
      </c>
      <c r="E127" s="33">
        <f ca="1">C127+D127</f>
        <v>-21156.991691708336</v>
      </c>
      <c r="F127" s="39" t="s">
        <v>20</v>
      </c>
    </row>
    <row r="128" spans="1:6" ht="15" x14ac:dyDescent="0.25">
      <c r="A128" s="40" t="s">
        <v>19</v>
      </c>
      <c r="B128" s="40" t="s">
        <v>337</v>
      </c>
      <c r="C128" s="33">
        <f ca="1">SUMIF('Cash Flows - Financing'!B:B,'Payments - Financing'!B102,'Cash Flows - Financing'!Q:Q)</f>
        <v>-496.60322988750005</v>
      </c>
      <c r="D128" s="33">
        <f ca="1">SUMIF('Cash Flows - Financing'!B:B,'Payments - Financing'!B102,'Cash Flows - Financing'!R:R)</f>
        <v>-2549.2299134225004</v>
      </c>
      <c r="E128" s="33">
        <f ca="1">C128+D128</f>
        <v>-3045.8331433100007</v>
      </c>
      <c r="F128" s="39" t="s">
        <v>20</v>
      </c>
    </row>
    <row r="129" spans="1:6" ht="15" x14ac:dyDescent="0.25">
      <c r="A129" s="40" t="s">
        <v>19</v>
      </c>
      <c r="B129" s="40" t="s">
        <v>341</v>
      </c>
      <c r="C129" s="33">
        <f ca="1">SUMIF('Cash Flows - Financing'!B:B,'Payments - Financing'!B103,'Cash Flows - Financing'!Q:Q)</f>
        <v>-17049.999999999996</v>
      </c>
      <c r="D129" s="33">
        <f ca="1">SUMIF('Cash Flows - Financing'!B:B,'Payments - Financing'!B103,'Cash Flows - Financing'!R:R)</f>
        <v>-7974.9999999999982</v>
      </c>
      <c r="E129" s="33">
        <f ca="1">C129+D129</f>
        <v>-25024.999999999993</v>
      </c>
      <c r="F129" s="39" t="s">
        <v>20</v>
      </c>
    </row>
    <row r="130" spans="1:6" ht="15" x14ac:dyDescent="0.25">
      <c r="A130" s="40" t="s">
        <v>19</v>
      </c>
      <c r="B130" s="40" t="s">
        <v>347</v>
      </c>
      <c r="C130" s="33">
        <f ca="1">SUMIF('Cash Flows - Financing'!B:B,'Payments - Financing'!B105,'Cash Flows - Financing'!Q:Q)</f>
        <v>-232.50947782222221</v>
      </c>
      <c r="D130" s="33">
        <f ca="1">SUMIF('Cash Flows - Financing'!B:B,'Payments - Financing'!B105,'Cash Flows - Financing'!R:R)</f>
        <v>-174.38210836666664</v>
      </c>
      <c r="E130" s="33">
        <f ca="1">C130+D130</f>
        <v>-406.89158618888882</v>
      </c>
      <c r="F130" s="39" t="s">
        <v>20</v>
      </c>
    </row>
    <row r="131" spans="1:6" ht="15" x14ac:dyDescent="0.25">
      <c r="A131" s="40" t="s">
        <v>19</v>
      </c>
      <c r="B131" s="40" t="s">
        <v>351</v>
      </c>
      <c r="C131" s="33">
        <f ca="1">SUMIF('Cash Flows - Financing'!B:B,'Payments - Financing'!B106,'Cash Flows - Financing'!Q:Q)</f>
        <v>-9498.7314865916669</v>
      </c>
      <c r="D131" s="33">
        <f ca="1">SUMIF('Cash Flows - Financing'!B:B,'Payments - Financing'!B106,'Cash Flows - Financing'!R:R)</f>
        <v>-18.803328599999997</v>
      </c>
      <c r="E131" s="33">
        <f ca="1">C131+D131</f>
        <v>-9517.5348151916678</v>
      </c>
      <c r="F131" s="39" t="s">
        <v>20</v>
      </c>
    </row>
    <row r="132" spans="1:6" ht="15" x14ac:dyDescent="0.25">
      <c r="A132" s="40" t="s">
        <v>19</v>
      </c>
      <c r="B132" s="40" t="s">
        <v>356</v>
      </c>
      <c r="C132" s="33">
        <f ca="1">SUMIF('Cash Flows - Financing'!B:B,'Payments - Financing'!B107,'Cash Flows - Financing'!Q:Q)</f>
        <v>-4.5164846222222224</v>
      </c>
      <c r="D132" s="33">
        <f ca="1">SUMIF('Cash Flows - Financing'!B:B,'Payments - Financing'!B107,'Cash Flows - Financing'!R:R)</f>
        <v>-3.3873634666666668</v>
      </c>
      <c r="E132" s="33">
        <f ca="1">C132+D132</f>
        <v>-7.9038480888888891</v>
      </c>
      <c r="F132" s="39" t="s">
        <v>20</v>
      </c>
    </row>
    <row r="133" spans="1:6" ht="15" x14ac:dyDescent="0.25">
      <c r="A133" s="40" t="s">
        <v>19</v>
      </c>
      <c r="B133" s="40" t="s">
        <v>358</v>
      </c>
      <c r="C133" s="33">
        <f ca="1">SUMIF('Cash Flows - Financing'!B:B,'Payments - Financing'!B108,'Cash Flows - Financing'!Q:Q)</f>
        <v>-17.973770577777774</v>
      </c>
      <c r="D133" s="33">
        <f ca="1">SUMIF('Cash Flows - Financing'!B:B,'Payments - Financing'!B108,'Cash Flows - Financing'!R:R)</f>
        <v>-13.480327933333331</v>
      </c>
      <c r="E133" s="33">
        <f ca="1">C133+D133</f>
        <v>-31.454098511111106</v>
      </c>
      <c r="F133" s="39" t="s">
        <v>20</v>
      </c>
    </row>
    <row r="134" spans="1:6" ht="15" x14ac:dyDescent="0.25">
      <c r="A134" s="40" t="s">
        <v>19</v>
      </c>
      <c r="B134" s="40" t="s">
        <v>360</v>
      </c>
      <c r="C134" s="33">
        <f ca="1">SUMIF('Cash Flows - Financing'!B:B,'Payments - Financing'!B109,'Cash Flows - Financing'!Q:Q)</f>
        <v>-14.747710755555554</v>
      </c>
      <c r="D134" s="33">
        <f ca="1">SUMIF('Cash Flows - Financing'!B:B,'Payments - Financing'!B109,'Cash Flows - Financing'!R:R)</f>
        <v>-11.060783066666666</v>
      </c>
      <c r="E134" s="33">
        <f ca="1">C134+D134</f>
        <v>-25.808493822222218</v>
      </c>
      <c r="F134" s="39" t="s">
        <v>20</v>
      </c>
    </row>
    <row r="135" spans="1:6" ht="15" x14ac:dyDescent="0.25">
      <c r="A135" s="40" t="s">
        <v>19</v>
      </c>
      <c r="B135" s="40" t="s">
        <v>362</v>
      </c>
      <c r="C135" s="33">
        <f ca="1">SUMIF('Cash Flows - Financing'!B:B,'Payments - Financing'!B110,'Cash Flows - Financing'!Q:Q)</f>
        <v>-123243.49301152777</v>
      </c>
      <c r="D135" s="33">
        <f ca="1">SUMIF('Cash Flows - Financing'!B:B,'Payments - Financing'!B110,'Cash Flows - Financing'!R:R)</f>
        <v>-169659.8734963889</v>
      </c>
      <c r="E135" s="33">
        <f ca="1">C135+D135</f>
        <v>-292903.36650791665</v>
      </c>
      <c r="F135" s="39" t="s">
        <v>20</v>
      </c>
    </row>
    <row r="136" spans="1:6" ht="15" x14ac:dyDescent="0.25">
      <c r="A136" s="40" t="s">
        <v>19</v>
      </c>
      <c r="B136" s="40" t="s">
        <v>364</v>
      </c>
      <c r="C136" s="33">
        <f ca="1">SUMIF('Cash Flows - Financing'!B:B,'Payments - Financing'!B111,'Cash Flows - Financing'!Q:Q)</f>
        <v>-491.30950050000001</v>
      </c>
      <c r="D136" s="33">
        <f ca="1">SUMIF('Cash Flows - Financing'!B:B,'Payments - Financing'!B111,'Cash Flows - Financing'!R:R)</f>
        <v>-491.30950050000001</v>
      </c>
      <c r="E136" s="33">
        <f ca="1">C136+D136</f>
        <v>-982.61900100000003</v>
      </c>
      <c r="F136" s="39" t="s">
        <v>20</v>
      </c>
    </row>
    <row r="137" spans="1:6" ht="15" x14ac:dyDescent="0.25">
      <c r="A137" s="40" t="s">
        <v>19</v>
      </c>
      <c r="B137" s="40" t="s">
        <v>367</v>
      </c>
      <c r="C137" s="33">
        <f ca="1">SUMIF('Cash Flows - Financing'!B:B,'Payments - Financing'!B112,'Cash Flows - Financing'!Q:Q)</f>
        <v>-2890.0350754761116</v>
      </c>
      <c r="D137" s="33">
        <f ca="1">SUMIF('Cash Flows - Financing'!B:B,'Payments - Financing'!B112,'Cash Flows - Financing'!R:R)</f>
        <v>-1035.2364449466668</v>
      </c>
      <c r="E137" s="33">
        <f ca="1">C137+D137</f>
        <v>-3925.2715204227784</v>
      </c>
      <c r="F137" s="39" t="s">
        <v>20</v>
      </c>
    </row>
    <row r="138" spans="1:6" ht="15" x14ac:dyDescent="0.25">
      <c r="A138" s="40" t="s">
        <v>19</v>
      </c>
      <c r="B138" s="40" t="s">
        <v>369</v>
      </c>
      <c r="C138" s="33">
        <f ca="1">SUMIF('Cash Flows - Financing'!B:B,'Payments - Financing'!B113,'Cash Flows - Financing'!Q:Q)</f>
        <v>-4901.4381445166664</v>
      </c>
      <c r="D138" s="33">
        <f ca="1">SUMIF('Cash Flows - Financing'!B:B,'Payments - Financing'!B113,'Cash Flows - Financing'!R:R)</f>
        <v>-1491.7420439833334</v>
      </c>
      <c r="E138" s="33">
        <f ca="1">C138+D138</f>
        <v>-6393.1801884999995</v>
      </c>
      <c r="F138" s="39" t="s">
        <v>20</v>
      </c>
    </row>
    <row r="139" spans="1:6" ht="15" x14ac:dyDescent="0.25">
      <c r="A139" s="40" t="s">
        <v>19</v>
      </c>
      <c r="B139" s="40" t="s">
        <v>372</v>
      </c>
      <c r="C139" s="33">
        <f ca="1">SUMIF('Cash Flows - Financing'!B:B,'Payments - Financing'!B114,'Cash Flows - Financing'!Q:Q)</f>
        <v>-5993.525801970778</v>
      </c>
      <c r="D139" s="33">
        <f ca="1">SUMIF('Cash Flows - Financing'!B:B,'Payments - Financing'!B114,'Cash Flows - Financing'!R:R)</f>
        <v>0</v>
      </c>
      <c r="E139" s="33">
        <f ca="1">C139+D139</f>
        <v>-5993.525801970778</v>
      </c>
      <c r="F139" s="39" t="s">
        <v>20</v>
      </c>
    </row>
    <row r="140" spans="1:6" ht="15" x14ac:dyDescent="0.25">
      <c r="A140" s="40" t="s">
        <v>19</v>
      </c>
      <c r="B140" s="40" t="s">
        <v>375</v>
      </c>
      <c r="C140" s="33">
        <f ca="1">SUMIF('Cash Flows - Financing'!B:B,'Payments - Financing'!B115,'Cash Flows - Financing'!Q:Q)</f>
        <v>-4380.8441451269446</v>
      </c>
      <c r="D140" s="33">
        <f ca="1">SUMIF('Cash Flows - Financing'!B:B,'Payments - Financing'!B115,'Cash Flows - Financing'!R:R)</f>
        <v>0</v>
      </c>
      <c r="E140" s="33">
        <f ca="1">C140+D140</f>
        <v>-4380.8441451269446</v>
      </c>
      <c r="F140" s="39" t="s">
        <v>20</v>
      </c>
    </row>
    <row r="141" spans="1:6" ht="15" x14ac:dyDescent="0.25">
      <c r="A141" s="40" t="s">
        <v>19</v>
      </c>
      <c r="B141" s="40" t="s">
        <v>378</v>
      </c>
      <c r="C141" s="33">
        <f ca="1">SUMIF('Cash Flows - Financing'!B:B,'Payments - Financing'!B116,'Cash Flows - Financing'!Q:Q)</f>
        <v>-566.21255555555547</v>
      </c>
      <c r="D141" s="33">
        <f ca="1">SUMIF('Cash Flows - Financing'!B:B,'Payments - Financing'!B116,'Cash Flows - Financing'!R:R)</f>
        <v>-51525.342555555544</v>
      </c>
      <c r="E141" s="33">
        <f ca="1">C141+D141</f>
        <v>-52091.555111111098</v>
      </c>
      <c r="F141" s="39" t="s">
        <v>20</v>
      </c>
    </row>
    <row r="142" spans="1:6" ht="15" x14ac:dyDescent="0.25">
      <c r="A142" s="40" t="s">
        <v>19</v>
      </c>
      <c r="B142" s="40" t="s">
        <v>391</v>
      </c>
      <c r="C142" s="33">
        <f ca="1">SUMIF('Cash Flows - Financing'!B:B,'Payments - Financing'!B120,'Cash Flows - Financing'!Q:Q)</f>
        <v>-2129.6296297777781</v>
      </c>
      <c r="D142" s="33">
        <f ca="1">SUMIF('Cash Flows - Financing'!B:B,'Payments - Financing'!B120,'Cash Flows - Financing'!R:R)</f>
        <v>-193796.2963097778</v>
      </c>
      <c r="E142" s="33">
        <f ca="1">C142+D142</f>
        <v>-195925.92593955557</v>
      </c>
      <c r="F142" s="39" t="s">
        <v>20</v>
      </c>
    </row>
    <row r="143" spans="1:6" ht="15" x14ac:dyDescent="0.25">
      <c r="A143" s="40" t="s">
        <v>19</v>
      </c>
      <c r="B143" s="40" t="s">
        <v>395</v>
      </c>
      <c r="C143" s="33">
        <f ca="1">SUMIF('Cash Flows - Financing'!B:B,'Payments - Financing'!B121,'Cash Flows - Financing'!Q:Q)</f>
        <v>-433.33333333333331</v>
      </c>
      <c r="D143" s="33">
        <f ca="1">SUMIF('Cash Flows - Financing'!B:B,'Payments - Financing'!B121,'Cash Flows - Financing'!R:R)</f>
        <v>-39433.333333333328</v>
      </c>
      <c r="E143" s="33">
        <f ca="1">C143+D143</f>
        <v>-39866.666666666664</v>
      </c>
      <c r="F143" s="39" t="s">
        <v>20</v>
      </c>
    </row>
    <row r="144" spans="1:6" ht="15" x14ac:dyDescent="0.25">
      <c r="A144" s="40" t="s">
        <v>19</v>
      </c>
      <c r="B144" s="40" t="s">
        <v>398</v>
      </c>
      <c r="C144" s="33">
        <f ca="1">SUMIF('Cash Flows - Financing'!B:B,'Payments - Financing'!B122,'Cash Flows - Financing'!Q:Q)</f>
        <v>-5166.6666666666661</v>
      </c>
      <c r="D144" s="33">
        <f ca="1">SUMIF('Cash Flows - Financing'!B:B,'Payments - Financing'!B122,'Cash Flows - Financing'!R:R)</f>
        <v>-2500</v>
      </c>
      <c r="E144" s="33">
        <f ca="1">C144+D144</f>
        <v>-7666.6666666666661</v>
      </c>
      <c r="F144" s="39" t="s">
        <v>20</v>
      </c>
    </row>
    <row r="145" spans="1:6" ht="15" x14ac:dyDescent="0.25">
      <c r="A145" s="40" t="s">
        <v>19</v>
      </c>
      <c r="B145" s="40" t="s">
        <v>402</v>
      </c>
      <c r="C145" s="33">
        <f ca="1">SUMIF('Cash Flows - Financing'!B:B,'Payments - Financing'!B123,'Cash Flows - Financing'!Q:Q)</f>
        <v>-250444.44444444444</v>
      </c>
      <c r="D145" s="33">
        <f ca="1">SUMIF('Cash Flows - Financing'!B:B,'Payments - Financing'!B123,'Cash Flows - Financing'!R:R)</f>
        <v>-32666.666666666672</v>
      </c>
      <c r="E145" s="33">
        <f ca="1">C145+D145</f>
        <v>-283111.11111111112</v>
      </c>
      <c r="F145" s="39" t="s">
        <v>20</v>
      </c>
    </row>
    <row r="146" spans="1:6" ht="15" x14ac:dyDescent="0.25">
      <c r="A146" s="40" t="s">
        <v>19</v>
      </c>
      <c r="B146" s="40" t="s">
        <v>406</v>
      </c>
      <c r="C146" s="33">
        <f ca="1">SUMIF('Cash Flows - Financing'!B:B,'Payments - Financing'!B124,'Cash Flows - Financing'!Q:Q)</f>
        <v>-15000</v>
      </c>
      <c r="D146" s="33">
        <f ca="1">SUMIF('Cash Flows - Financing'!B:B,'Payments - Financing'!B124,'Cash Flows - Financing'!R:R)</f>
        <v>-31000</v>
      </c>
      <c r="E146" s="33">
        <f ca="1">C146+D146</f>
        <v>-46000</v>
      </c>
      <c r="F146" s="39" t="s">
        <v>20</v>
      </c>
    </row>
    <row r="147" spans="1:6" ht="15" x14ac:dyDescent="0.25">
      <c r="A147" s="40" t="s">
        <v>19</v>
      </c>
      <c r="B147" s="40" t="s">
        <v>409</v>
      </c>
      <c r="C147" s="33">
        <f ca="1">SUMIF('Cash Flows - Financing'!B:B,'Payments - Financing'!B125,'Cash Flows - Financing'!Q:Q)</f>
        <v>-26666.666666666664</v>
      </c>
      <c r="D147" s="33">
        <f ca="1">SUMIF('Cash Flows - Financing'!B:B,'Payments - Financing'!B125,'Cash Flows - Financing'!R:R)</f>
        <v>-55111.111111111102</v>
      </c>
      <c r="E147" s="33">
        <f ca="1">C147+D147</f>
        <v>-81777.777777777766</v>
      </c>
      <c r="F147" s="39" t="s">
        <v>20</v>
      </c>
    </row>
    <row r="148" spans="1:6" ht="15" x14ac:dyDescent="0.25">
      <c r="A148" s="40" t="s">
        <v>19</v>
      </c>
      <c r="B148" s="40" t="s">
        <v>411</v>
      </c>
      <c r="C148" s="33">
        <f ca="1">SUMIF('Cash Flows - Financing'!B:B,'Payments - Financing'!B126,'Cash Flows - Financing'!Q:Q)</f>
        <v>-30000</v>
      </c>
      <c r="D148" s="33">
        <f ca="1">SUMIF('Cash Flows - Financing'!B:B,'Payments - Financing'!B126,'Cash Flows - Financing'!R:R)</f>
        <v>-62000</v>
      </c>
      <c r="E148" s="33">
        <f ca="1">C148+D148</f>
        <v>-92000</v>
      </c>
      <c r="F148" s="39" t="s">
        <v>20</v>
      </c>
    </row>
    <row r="149" spans="1:6" ht="15" x14ac:dyDescent="0.25">
      <c r="A149" s="40" t="s">
        <v>19</v>
      </c>
      <c r="B149" s="40" t="s">
        <v>413</v>
      </c>
      <c r="C149" s="33">
        <f ca="1">SUMIF('Cash Flows - Financing'!B:B,'Payments - Financing'!B127,'Cash Flows - Financing'!Q:Q)</f>
        <v>-15403.61305616</v>
      </c>
      <c r="D149" s="33">
        <f ca="1">SUMIF('Cash Flows - Financing'!B:B,'Payments - Financing'!B127,'Cash Flows - Financing'!R:R)</f>
        <v>0</v>
      </c>
      <c r="E149" s="33">
        <f ca="1">C149+D149</f>
        <v>-15403.61305616</v>
      </c>
      <c r="F149" s="39" t="s">
        <v>20</v>
      </c>
    </row>
    <row r="150" spans="1:6" ht="15" x14ac:dyDescent="0.25">
      <c r="A150" s="40" t="s">
        <v>19</v>
      </c>
      <c r="B150" s="40" t="s">
        <v>417</v>
      </c>
      <c r="C150" s="33">
        <f ca="1">SUMIF('Cash Flows - Financing'!B:B,'Payments - Financing'!B128,'Cash Flows - Financing'!Q:Q)</f>
        <v>-2325.6315350416662</v>
      </c>
      <c r="D150" s="33">
        <f ca="1">SUMIF('Cash Flows - Financing'!B:B,'Payments - Financing'!B128,'Cash Flows - Financing'!R:R)</f>
        <v>0</v>
      </c>
      <c r="E150" s="33">
        <f ca="1">C150+D150</f>
        <v>-2325.6315350416662</v>
      </c>
      <c r="F150" s="39" t="s">
        <v>20</v>
      </c>
    </row>
    <row r="151" spans="1:6" ht="15" x14ac:dyDescent="0.25">
      <c r="A151" s="40" t="s">
        <v>19</v>
      </c>
      <c r="B151" s="40" t="s">
        <v>420</v>
      </c>
      <c r="C151" s="33">
        <f ca="1">SUMIF('Cash Flows - Financing'!B:B,'Payments - Financing'!B129,'Cash Flows - Financing'!Q:Q)</f>
        <v>-15936.146271220001</v>
      </c>
      <c r="D151" s="33">
        <f ca="1">SUMIF('Cash Flows - Financing'!B:B,'Payments - Financing'!B129,'Cash Flows - Financing'!R:R)</f>
        <v>0</v>
      </c>
      <c r="E151" s="33">
        <f ca="1">C151+D151</f>
        <v>-15936.146271220001</v>
      </c>
      <c r="F151" s="39" t="s">
        <v>20</v>
      </c>
    </row>
    <row r="152" spans="1:6" ht="15" x14ac:dyDescent="0.25">
      <c r="A152" s="40" t="s">
        <v>19</v>
      </c>
      <c r="B152" s="40" t="s">
        <v>423</v>
      </c>
      <c r="C152" s="33">
        <f ca="1">SUMIF('Cash Flows - Financing'!B:B,'Payments - Financing'!B130,'Cash Flows - Financing'!Q:Q)</f>
        <v>-4521.4110289600003</v>
      </c>
      <c r="D152" s="33">
        <f ca="1">SUMIF('Cash Flows - Financing'!B:B,'Payments - Financing'!B130,'Cash Flows - Financing'!R:R)</f>
        <v>0</v>
      </c>
      <c r="E152" s="33">
        <f ca="1">C152+D152</f>
        <v>-4521.4110289600003</v>
      </c>
      <c r="F152" s="39" t="s">
        <v>20</v>
      </c>
    </row>
    <row r="153" spans="1:6" ht="15" x14ac:dyDescent="0.25">
      <c r="A153" s="40" t="s">
        <v>19</v>
      </c>
      <c r="B153" s="40" t="s">
        <v>426</v>
      </c>
      <c r="C153" s="33">
        <f ca="1">SUMIF('Cash Flows - Financing'!B:B,'Payments - Financing'!B131,'Cash Flows - Financing'!Q:Q)</f>
        <v>-30758.351282</v>
      </c>
      <c r="D153" s="33">
        <f ca="1">SUMIF('Cash Flows - Financing'!B:B,'Payments - Financing'!B131,'Cash Flows - Financing'!R:R)</f>
        <v>-30758.351282</v>
      </c>
      <c r="E153" s="33">
        <f ca="1">C153+D153</f>
        <v>-61516.702563999999</v>
      </c>
      <c r="F153" s="39" t="s">
        <v>20</v>
      </c>
    </row>
    <row r="154" spans="1:6" ht="15" x14ac:dyDescent="0.25">
      <c r="A154" s="40" t="s">
        <v>19</v>
      </c>
      <c r="B154" s="40" t="s">
        <v>429</v>
      </c>
      <c r="C154" s="33">
        <f ca="1">SUMIF('Cash Flows - Financing'!B:B,'Payments - Financing'!B132,'Cash Flows - Financing'!Q:Q)</f>
        <v>-21383.633815749999</v>
      </c>
      <c r="D154" s="33">
        <f ca="1">SUMIF('Cash Flows - Financing'!B:B,'Payments - Financing'!B132,'Cash Flows - Financing'!R:R)</f>
        <v>-21383.633815749999</v>
      </c>
      <c r="E154" s="33">
        <f ca="1">C154+D154</f>
        <v>-42767.267631499999</v>
      </c>
      <c r="F154" s="39" t="s">
        <v>20</v>
      </c>
    </row>
    <row r="155" spans="1:6" ht="15" x14ac:dyDescent="0.25">
      <c r="A155" s="40" t="s">
        <v>19</v>
      </c>
      <c r="B155" s="40" t="s">
        <v>432</v>
      </c>
      <c r="C155" s="33">
        <f ca="1">SUMIF('Cash Flows - Financing'!B:B,'Payments - Financing'!B133,'Cash Flows - Financing'!Q:Q)</f>
        <v>-29023.616249999999</v>
      </c>
      <c r="D155" s="33">
        <f ca="1">SUMIF('Cash Flows - Financing'!B:B,'Payments - Financing'!B133,'Cash Flows - Financing'!R:R)</f>
        <v>-29023.616249999999</v>
      </c>
      <c r="E155" s="33">
        <f ca="1">C155+D155</f>
        <v>-58047.232499999998</v>
      </c>
      <c r="F155" s="39" t="s">
        <v>20</v>
      </c>
    </row>
    <row r="156" spans="1:6" ht="15" x14ac:dyDescent="0.25">
      <c r="A156" s="40" t="s">
        <v>19</v>
      </c>
      <c r="B156" s="40" t="s">
        <v>435</v>
      </c>
      <c r="C156" s="33">
        <f ca="1">SUMIF('Cash Flows - Financing'!B:B,'Payments - Financing'!B134,'Cash Flows - Financing'!Q:Q)</f>
        <v>-9896.0990601529957</v>
      </c>
      <c r="D156" s="33">
        <f ca="1">SUMIF('Cash Flows - Financing'!B:B,'Payments - Financing'!B134,'Cash Flows - Financing'!R:R)</f>
        <v>-9931.2539413470058</v>
      </c>
      <c r="E156" s="33">
        <f ca="1">C156+D156</f>
        <v>-19827.3530015</v>
      </c>
      <c r="F156" s="39" t="s">
        <v>20</v>
      </c>
    </row>
    <row r="157" spans="1:6" ht="15" x14ac:dyDescent="0.25">
      <c r="A157" s="40" t="s">
        <v>19</v>
      </c>
      <c r="B157" s="40" t="s">
        <v>439</v>
      </c>
      <c r="C157" s="33">
        <f ca="1">SUMIF('Cash Flows - Financing'!B:B,'Payments - Financing'!B135,'Cash Flows - Financing'!Q:Q)</f>
        <v>-732.34195500052999</v>
      </c>
      <c r="D157" s="33">
        <f ca="1">SUMIF('Cash Flows - Financing'!B:B,'Payments - Financing'!B135,'Cash Flows - Financing'!R:R)</f>
        <v>-734.94352499947001</v>
      </c>
      <c r="E157" s="33">
        <f ca="1">C157+D157</f>
        <v>-1467.28548</v>
      </c>
      <c r="F157" s="39" t="s">
        <v>20</v>
      </c>
    </row>
    <row r="158" spans="1:6" ht="15" x14ac:dyDescent="0.25">
      <c r="A158" s="40" t="s">
        <v>19</v>
      </c>
      <c r="B158" s="40" t="s">
        <v>442</v>
      </c>
      <c r="C158" s="33">
        <f ca="1">SUMIF('Cash Flows - Financing'!B:B,'Payments - Financing'!B136,'Cash Flows - Financing'!Q:Q)</f>
        <v>-19989.860706749998</v>
      </c>
      <c r="D158" s="33">
        <f ca="1">SUMIF('Cash Flows - Financing'!B:B,'Payments - Financing'!B136,'Cash Flows - Financing'!R:R)</f>
        <v>-19989.860706749998</v>
      </c>
      <c r="E158" s="33">
        <f ca="1">C158+D158</f>
        <v>-39979.721413499996</v>
      </c>
      <c r="F158" s="39" t="s">
        <v>20</v>
      </c>
    </row>
    <row r="159" spans="1:6" ht="15" x14ac:dyDescent="0.25">
      <c r="A159" s="40" t="s">
        <v>19</v>
      </c>
      <c r="B159" s="40" t="s">
        <v>445</v>
      </c>
      <c r="C159" s="33">
        <f ca="1">SUMIF('Cash Flows - Financing'!B:B,'Payments - Financing'!B137,'Cash Flows - Financing'!Q:Q)</f>
        <v>-12500.266445039999</v>
      </c>
      <c r="D159" s="33">
        <f ca="1">SUMIF('Cash Flows - Financing'!B:B,'Payments - Financing'!B137,'Cash Flows - Financing'!R:R)</f>
        <v>-13636.654303679999</v>
      </c>
      <c r="E159" s="33">
        <f ca="1">C159+D159</f>
        <v>-26136.920748719996</v>
      </c>
      <c r="F159" s="39" t="s">
        <v>20</v>
      </c>
    </row>
    <row r="160" spans="1:6" ht="15" x14ac:dyDescent="0.25">
      <c r="A160" s="40" t="s">
        <v>19</v>
      </c>
      <c r="B160" s="40" t="s">
        <v>449</v>
      </c>
      <c r="C160" s="33">
        <f ca="1">SUMIF('Cash Flows - Financing'!B:B,'Payments - Financing'!B138,'Cash Flows - Financing'!Q:Q)</f>
        <v>-69883.803365787215</v>
      </c>
      <c r="D160" s="33">
        <f ca="1">SUMIF('Cash Flows - Financing'!B:B,'Payments - Financing'!B138,'Cash Flows - Financing'!R:R)</f>
        <v>-5836.4522280744441</v>
      </c>
      <c r="E160" s="33">
        <f ca="1">C160+D160</f>
        <v>-75720.255593861657</v>
      </c>
      <c r="F160" s="39" t="s">
        <v>20</v>
      </c>
    </row>
    <row r="161" spans="1:6" ht="15" x14ac:dyDescent="0.25">
      <c r="A161" s="40" t="s">
        <v>19</v>
      </c>
      <c r="B161" s="40" t="s">
        <v>455</v>
      </c>
      <c r="C161" s="33">
        <f ca="1">SUMIF('Cash Flows - Financing'!B:B,'Payments - Financing'!B139,'Cash Flows - Financing'!Q:Q)</f>
        <v>-3328.9186871111106</v>
      </c>
      <c r="D161" s="33">
        <f ca="1">SUMIF('Cash Flows - Financing'!B:B,'Payments - Financing'!B139,'Cash Flows - Financing'!R:R)</f>
        <v>-6550.452900444443</v>
      </c>
      <c r="E161" s="33">
        <f ca="1">C161+D161</f>
        <v>-9879.3715875555536</v>
      </c>
      <c r="F161" s="39" t="s">
        <v>20</v>
      </c>
    </row>
    <row r="162" spans="1:6" ht="15" x14ac:dyDescent="0.25">
      <c r="A162" s="40" t="s">
        <v>19</v>
      </c>
      <c r="B162" s="40" t="s">
        <v>458</v>
      </c>
      <c r="C162" s="33">
        <f ca="1">SUMIF('Cash Flows - Financing'!B:B,'Payments - Financing'!B140,'Cash Flows - Financing'!Q:Q)</f>
        <v>-33059.02400227778</v>
      </c>
      <c r="D162" s="33">
        <f ca="1">SUMIF('Cash Flows - Financing'!B:B,'Payments - Financing'!B140,'Cash Flows - Financing'!R:R)</f>
        <v>-6010.7316367777794</v>
      </c>
      <c r="E162" s="33">
        <f ca="1">C162+D162</f>
        <v>-39069.755639055562</v>
      </c>
      <c r="F162" s="39" t="s">
        <v>20</v>
      </c>
    </row>
    <row r="163" spans="1:6" ht="15" x14ac:dyDescent="0.25">
      <c r="A163" s="40" t="s">
        <v>19</v>
      </c>
      <c r="B163" s="40" t="s">
        <v>461</v>
      </c>
      <c r="C163" s="33">
        <f ca="1">SUMIF('Cash Flows - Financing'!B:B,'Payments - Financing'!B141,'Cash Flows - Financing'!Q:Q)</f>
        <v>-34846.516457277779</v>
      </c>
      <c r="D163" s="33">
        <f ca="1">SUMIF('Cash Flows - Financing'!B:B,'Payments - Financing'!B141,'Cash Flows - Financing'!R:R)</f>
        <v>0</v>
      </c>
      <c r="E163" s="33">
        <f ca="1">C163+D163</f>
        <v>-34846.516457277779</v>
      </c>
      <c r="F163" s="39" t="s">
        <v>20</v>
      </c>
    </row>
    <row r="164" spans="1:6" ht="15" x14ac:dyDescent="0.25">
      <c r="A164" s="40" t="s">
        <v>19</v>
      </c>
      <c r="B164" s="40" t="s">
        <v>463</v>
      </c>
      <c r="C164" s="33">
        <f ca="1">SUMIF('Cash Flows - Financing'!B:B,'Payments - Financing'!B142,'Cash Flows - Financing'!Q:Q)</f>
        <v>-6825.6621766666658</v>
      </c>
      <c r="D164" s="33">
        <f ca="1">SUMIF('Cash Flows - Financing'!B:B,'Payments - Financing'!B142,'Cash Flows - Financing'!R:R)</f>
        <v>-14106.368498444443</v>
      </c>
      <c r="E164" s="33">
        <f ca="1">C164+D164</f>
        <v>-20932.030675111109</v>
      </c>
      <c r="F164" s="39" t="s">
        <v>20</v>
      </c>
    </row>
    <row r="165" spans="1:6" ht="15" x14ac:dyDescent="0.25">
      <c r="A165" s="40" t="s">
        <v>19</v>
      </c>
      <c r="B165" s="40" t="s">
        <v>465</v>
      </c>
      <c r="C165" s="33">
        <f ca="1">SUMIF('Cash Flows - Financing'!B:B,'Payments - Financing'!B143,'Cash Flows - Financing'!Q:Q)</f>
        <v>-1753.1123520399997</v>
      </c>
      <c r="D165" s="33">
        <f ca="1">SUMIF('Cash Flows - Financing'!B:B,'Payments - Financing'!B143,'Cash Flows - Financing'!R:R)</f>
        <v>-11687.415680266666</v>
      </c>
      <c r="E165" s="33">
        <f ca="1">C165+D165</f>
        <v>-13440.528032306665</v>
      </c>
      <c r="F165" s="39" t="s">
        <v>20</v>
      </c>
    </row>
    <row r="166" spans="1:6" ht="15" x14ac:dyDescent="0.25">
      <c r="A166" s="40" t="s">
        <v>19</v>
      </c>
      <c r="B166" s="40" t="s">
        <v>467</v>
      </c>
      <c r="C166" s="33">
        <f ca="1">SUMIF('Cash Flows - Financing'!B:B,'Payments - Financing'!B144,'Cash Flows - Financing'!Q:Q)</f>
        <v>-1753.0043490399996</v>
      </c>
      <c r="D166" s="33">
        <f ca="1">SUMIF('Cash Flows - Financing'!B:B,'Payments - Financing'!B144,'Cash Flows - Financing'!R:R)</f>
        <v>-11686.695660266663</v>
      </c>
      <c r="E166" s="33">
        <f ca="1">C166+D166</f>
        <v>-13439.700009306664</v>
      </c>
      <c r="F166" s="39" t="s">
        <v>20</v>
      </c>
    </row>
    <row r="167" spans="1:6" ht="15" x14ac:dyDescent="0.25">
      <c r="A167" s="40" t="s">
        <v>19</v>
      </c>
      <c r="B167" s="40" t="s">
        <v>469</v>
      </c>
      <c r="C167" s="33">
        <f ca="1">SUMIF('Cash Flows - Financing'!B:B,'Payments - Financing'!B145,'Cash Flows - Financing'!Q:Q)</f>
        <v>-535.15370613333334</v>
      </c>
      <c r="D167" s="33">
        <f ca="1">SUMIF('Cash Flows - Financing'!B:B,'Payments - Financing'!B145,'Cash Flows - Financing'!R:R)</f>
        <v>-5619.1139143999999</v>
      </c>
      <c r="E167" s="33">
        <f ca="1">C167+D167</f>
        <v>-6154.2676205333337</v>
      </c>
      <c r="F167" s="39" t="s">
        <v>20</v>
      </c>
    </row>
    <row r="168" spans="1:6" ht="15" x14ac:dyDescent="0.25">
      <c r="A168" s="40" t="s">
        <v>19</v>
      </c>
      <c r="B168" s="40" t="s">
        <v>471</v>
      </c>
      <c r="C168" s="33">
        <f ca="1">SUMIF('Cash Flows - Financing'!B:B,'Payments - Financing'!B146,'Cash Flows - Financing'!Q:Q)</f>
        <v>-10490.780788821667</v>
      </c>
      <c r="D168" s="33">
        <f ca="1">SUMIF('Cash Flows - Financing'!B:B,'Payments - Financing'!B146,'Cash Flows - Financing'!R:R)</f>
        <v>0</v>
      </c>
      <c r="E168" s="33">
        <f ca="1">C168+D168</f>
        <v>-10490.780788821667</v>
      </c>
      <c r="F168" s="39" t="s">
        <v>20</v>
      </c>
    </row>
    <row r="169" spans="1:6" ht="15" x14ac:dyDescent="0.25">
      <c r="A169" s="40" t="s">
        <v>19</v>
      </c>
      <c r="B169" s="40" t="s">
        <v>473</v>
      </c>
      <c r="C169" s="33">
        <f ca="1">SUMIF('Cash Flows - Financing'!B:B,'Payments - Financing'!B147,'Cash Flows - Financing'!Q:Q)</f>
        <v>-920.76366871999983</v>
      </c>
      <c r="D169" s="33">
        <f ca="1">SUMIF('Cash Flows - Financing'!B:B,'Payments - Financing'!B147,'Cash Flows - Financing'!R:R)</f>
        <v>-6138.4244581333323</v>
      </c>
      <c r="E169" s="33">
        <f ca="1">C169+D169</f>
        <v>-7059.1881268533325</v>
      </c>
      <c r="F169" s="39" t="s">
        <v>20</v>
      </c>
    </row>
    <row r="170" spans="1:6" ht="15" x14ac:dyDescent="0.25">
      <c r="A170" s="40" t="s">
        <v>19</v>
      </c>
      <c r="B170" s="40" t="s">
        <v>475</v>
      </c>
      <c r="C170" s="33">
        <f ca="1">SUMIF('Cash Flows - Financing'!B:B,'Payments - Financing'!B148,'Cash Flows - Financing'!Q:Q)</f>
        <v>-1358.6357858333333</v>
      </c>
      <c r="D170" s="33">
        <f ca="1">SUMIF('Cash Flows - Financing'!B:B,'Payments - Financing'!B148,'Cash Flows - Financing'!R:R)</f>
        <v>-657.40441250000003</v>
      </c>
      <c r="E170" s="33">
        <f ca="1">C170+D170</f>
        <v>-2016.0401983333334</v>
      </c>
      <c r="F170" s="39" t="s">
        <v>20</v>
      </c>
    </row>
    <row r="171" spans="1:6" ht="15" x14ac:dyDescent="0.25">
      <c r="A171" s="40" t="s">
        <v>19</v>
      </c>
      <c r="B171" s="40" t="s">
        <v>478</v>
      </c>
      <c r="C171" s="33">
        <f ca="1">SUMIF('Cash Flows - Financing'!B:B,'Payments - Financing'!B149,'Cash Flows - Financing'!Q:Q)</f>
        <v>-1105.6406266666665</v>
      </c>
      <c r="D171" s="33">
        <f ca="1">SUMIF('Cash Flows - Financing'!B:B,'Payments - Financing'!B149,'Cash Flows - Financing'!R:R)</f>
        <v>-534.98739999999998</v>
      </c>
      <c r="E171" s="33">
        <f ca="1">C171+D171</f>
        <v>-1640.6280266666665</v>
      </c>
      <c r="F171" s="39" t="s">
        <v>20</v>
      </c>
    </row>
    <row r="172" spans="1:6" ht="15" x14ac:dyDescent="0.25">
      <c r="A172" s="40" t="s">
        <v>19</v>
      </c>
      <c r="B172" s="40" t="s">
        <v>481</v>
      </c>
      <c r="C172" s="33">
        <f ca="1">SUMIF('Cash Flows - Financing'!B:B,'Payments - Financing'!B150,'Cash Flows - Financing'!Q:Q)</f>
        <v>-1080.8228542367037</v>
      </c>
      <c r="D172" s="33">
        <f ca="1">SUMIF('Cash Flows - Financing'!B:B,'Payments - Financing'!B150,'Cash Flows - Financing'!R:R)</f>
        <v>-525.13734909662946</v>
      </c>
      <c r="E172" s="33">
        <f ca="1">C172+D172</f>
        <v>-1605.9602033333331</v>
      </c>
      <c r="F172" s="39" t="s">
        <v>20</v>
      </c>
    </row>
    <row r="173" spans="1:6" ht="15" x14ac:dyDescent="0.25">
      <c r="A173" s="40" t="s">
        <v>19</v>
      </c>
      <c r="B173" s="40" t="s">
        <v>485</v>
      </c>
      <c r="C173" s="33">
        <f ca="1">SUMIF('Cash Flows - Financing'!B:B,'Payments - Financing'!B151,'Cash Flows - Financing'!Q:Q)</f>
        <v>-28758.120096666673</v>
      </c>
      <c r="D173" s="33">
        <f ca="1">SUMIF('Cash Flows - Financing'!B:B,'Payments - Financing'!B151,'Cash Flows - Financing'!R:R)</f>
        <v>-4368.3220400000009</v>
      </c>
      <c r="E173" s="33">
        <f ca="1">C173+D173</f>
        <v>-33126.442136666672</v>
      </c>
      <c r="F173" s="39" t="s">
        <v>20</v>
      </c>
    </row>
    <row r="174" spans="1:6" ht="15" x14ac:dyDescent="0.25">
      <c r="A174" s="40" t="s">
        <v>19</v>
      </c>
      <c r="B174" s="40" t="s">
        <v>488</v>
      </c>
      <c r="C174" s="33">
        <f ca="1">SUMIF('Cash Flows - Financing'!B:B,'Payments - Financing'!B152,'Cash Flows - Financing'!Q:Q)</f>
        <v>-11242.678413333333</v>
      </c>
      <c r="D174" s="33">
        <f ca="1">SUMIF('Cash Flows - Financing'!B:B,'Payments - Financing'!B152,'Cash Flows - Financing'!R:R)</f>
        <v>-16408.233359999998</v>
      </c>
      <c r="E174" s="33">
        <f ca="1">C174+D174</f>
        <v>-27650.911773333333</v>
      </c>
      <c r="F174" s="39" t="s">
        <v>20</v>
      </c>
    </row>
    <row r="175" spans="1:6" ht="15" x14ac:dyDescent="0.25">
      <c r="A175" s="40" t="s">
        <v>19</v>
      </c>
      <c r="B175" s="40" t="s">
        <v>490</v>
      </c>
      <c r="C175" s="33">
        <f ca="1">SUMIF('Cash Flows - Financing'!B:B,'Payments - Financing'!B153,'Cash Flows - Financing'!Q:Q)</f>
        <v>-320.07307093888886</v>
      </c>
      <c r="D175" s="33">
        <f ca="1">SUMIF('Cash Flows - Financing'!B:B,'Payments - Financing'!B153,'Cash Flows - Financing'!R:R)</f>
        <v>-29126.649455438885</v>
      </c>
      <c r="E175" s="33">
        <f ca="1">C175+D175</f>
        <v>-29446.722526377773</v>
      </c>
      <c r="F175" s="39" t="s">
        <v>20</v>
      </c>
    </row>
    <row r="176" spans="1:6" ht="15" x14ac:dyDescent="0.25">
      <c r="A176" s="40" t="s">
        <v>19</v>
      </c>
      <c r="B176" s="40" t="s">
        <v>493</v>
      </c>
      <c r="C176" s="33">
        <f ca="1">SUMIF('Cash Flows - Financing'!B:B,'Payments - Financing'!B154,'Cash Flows - Financing'!Q:Q)</f>
        <v>-233.82600664111106</v>
      </c>
      <c r="D176" s="33">
        <f ca="1">SUMIF('Cash Flows - Financing'!B:B,'Payments - Financing'!B154,'Cash Flows - Financing'!R:R)</f>
        <v>-21278.166604341106</v>
      </c>
      <c r="E176" s="33">
        <f ca="1">C176+D176</f>
        <v>-21511.992610982215</v>
      </c>
      <c r="F176" s="39" t="s">
        <v>20</v>
      </c>
    </row>
    <row r="177" spans="1:6" ht="15" x14ac:dyDescent="0.25">
      <c r="A177" s="40" t="s">
        <v>19</v>
      </c>
      <c r="B177" s="40" t="s">
        <v>495</v>
      </c>
      <c r="C177" s="33">
        <f ca="1">SUMIF('Cash Flows - Financing'!B:B,'Payments - Financing'!B155,'Cash Flows - Financing'!Q:Q)</f>
        <v>-25973.401913853337</v>
      </c>
      <c r="D177" s="33">
        <f ca="1">SUMIF('Cash Flows - Financing'!B:B,'Payments - Financing'!B155,'Cash Flows - Financing'!R:R)</f>
        <v>0</v>
      </c>
      <c r="E177" s="33">
        <f ca="1">C177+D177</f>
        <v>-25973.401913853337</v>
      </c>
      <c r="F177" s="39" t="s">
        <v>20</v>
      </c>
    </row>
    <row r="178" spans="1:6" ht="15" x14ac:dyDescent="0.25">
      <c r="A178" s="40" t="s">
        <v>19</v>
      </c>
      <c r="B178" s="40" t="s">
        <v>498</v>
      </c>
      <c r="C178" s="33">
        <f ca="1">SUMIF('Cash Flows - Financing'!B:B,'Payments - Financing'!B156,'Cash Flows - Financing'!Q:Q)</f>
        <v>-5103.3927409999997</v>
      </c>
      <c r="D178" s="33">
        <f ca="1">SUMIF('Cash Flows - Financing'!B:B,'Payments - Financing'!B156,'Cash Flows - Financing'!R:R)</f>
        <v>-10547.011664733333</v>
      </c>
      <c r="E178" s="33">
        <f ca="1">C178+D178</f>
        <v>-15650.404405733332</v>
      </c>
      <c r="F178" s="39" t="s">
        <v>20</v>
      </c>
    </row>
    <row r="179" spans="1:6" ht="15" x14ac:dyDescent="0.25">
      <c r="A179" s="40" t="s">
        <v>19</v>
      </c>
      <c r="B179" s="40" t="s">
        <v>501</v>
      </c>
      <c r="C179" s="33">
        <f ca="1">SUMIF('Cash Flows - Financing'!B:B,'Payments - Financing'!B157,'Cash Flows - Financing'!Q:Q)</f>
        <v>-21188.335985279999</v>
      </c>
      <c r="D179" s="33">
        <f ca="1">SUMIF('Cash Flows - Financing'!B:B,'Payments - Financing'!B157,'Cash Flows - Financing'!R:R)</f>
        <v>-5591.3664405600002</v>
      </c>
      <c r="E179" s="33">
        <f ca="1">C179+D179</f>
        <v>-26779.702425839998</v>
      </c>
      <c r="F179" s="39" t="s">
        <v>20</v>
      </c>
    </row>
    <row r="180" spans="1:6" ht="15" x14ac:dyDescent="0.25">
      <c r="A180" s="40" t="s">
        <v>19</v>
      </c>
      <c r="B180" s="40" t="s">
        <v>503</v>
      </c>
      <c r="C180" s="33">
        <f ca="1">SUMIF('Cash Flows - Financing'!B:B,'Payments - Financing'!B158,'Cash Flows - Financing'!Q:Q)</f>
        <v>-2990.7417366666668</v>
      </c>
      <c r="D180" s="33">
        <f ca="1">SUMIF('Cash Flows - Financing'!B:B,'Payments - Financing'!B158,'Cash Flows - Financing'!R:R)</f>
        <v>-460.11411333333331</v>
      </c>
      <c r="E180" s="33">
        <f ca="1">C180+D180</f>
        <v>-3450.8558499999999</v>
      </c>
      <c r="F180" s="39" t="s">
        <v>20</v>
      </c>
    </row>
    <row r="181" spans="1:6" ht="15" x14ac:dyDescent="0.25">
      <c r="A181" s="40" t="s">
        <v>19</v>
      </c>
      <c r="B181" s="40" t="s">
        <v>507</v>
      </c>
      <c r="C181" s="33">
        <f ca="1">SUMIF('Cash Flows - Financing'!B:B,'Payments - Financing'!B159,'Cash Flows - Financing'!Q:Q)</f>
        <v>-16.118814201388886</v>
      </c>
      <c r="D181" s="33">
        <f ca="1">SUMIF('Cash Flows - Financing'!B:B,'Payments - Financing'!B159,'Cash Flows - Financing'!R:R)</f>
        <v>-1466.8120923263887</v>
      </c>
      <c r="E181" s="33">
        <f ca="1">C181+D181</f>
        <v>-1482.9309065277776</v>
      </c>
      <c r="F181" s="39" t="s">
        <v>20</v>
      </c>
    </row>
    <row r="182" spans="1:6" ht="15" x14ac:dyDescent="0.25">
      <c r="A182" s="40" t="s">
        <v>19</v>
      </c>
      <c r="B182" s="40" t="s">
        <v>511</v>
      </c>
      <c r="C182" s="33">
        <f ca="1">SUMIF('Cash Flows - Financing'!B:B,'Payments - Financing'!B160,'Cash Flows - Financing'!Q:Q)</f>
        <v>-2605.1029809999995</v>
      </c>
      <c r="D182" s="33">
        <f ca="1">SUMIF('Cash Flows - Financing'!B:B,'Payments - Financing'!B160,'Cash Flows - Financing'!R:R)</f>
        <v>-7815.308943</v>
      </c>
      <c r="E182" s="33">
        <f ca="1">C182+D182</f>
        <v>-10420.411924</v>
      </c>
      <c r="F182" s="39" t="s">
        <v>20</v>
      </c>
    </row>
    <row r="183" spans="1:6" ht="15" x14ac:dyDescent="0.25">
      <c r="A183" s="40" t="s">
        <v>19</v>
      </c>
      <c r="B183" s="40" t="s">
        <v>514</v>
      </c>
      <c r="C183" s="33">
        <f ca="1">SUMIF('Cash Flows - Financing'!B:B,'Payments - Financing'!B161,'Cash Flows - Financing'!Q:Q)</f>
        <v>-32917.5</v>
      </c>
      <c r="D183" s="33">
        <f ca="1">SUMIF('Cash Flows - Financing'!B:B,'Payments - Financing'!B161,'Cash Flows - Financing'!R:R)</f>
        <v>-104737.5</v>
      </c>
      <c r="E183" s="33">
        <f ca="1">C183+D183</f>
        <v>-137655</v>
      </c>
      <c r="F183" s="39" t="s">
        <v>20</v>
      </c>
    </row>
    <row r="184" spans="1:6" ht="15" x14ac:dyDescent="0.25">
      <c r="A184" s="40" t="s">
        <v>19</v>
      </c>
      <c r="B184" s="40" t="s">
        <v>517</v>
      </c>
      <c r="C184" s="33">
        <f ca="1">SUMIF('Cash Flows - Financing'!B:B,'Payments - Financing'!B162,'Cash Flows - Financing'!Q:Q)</f>
        <v>-32837.5</v>
      </c>
      <c r="D184" s="33">
        <f ca="1">SUMIF('Cash Flows - Financing'!B:B,'Payments - Financing'!B162,'Cash Flows - Financing'!R:R)</f>
        <v>-9250</v>
      </c>
      <c r="E184" s="33">
        <f ca="1">C184+D184</f>
        <v>-42087.5</v>
      </c>
      <c r="F184" s="39" t="s">
        <v>20</v>
      </c>
    </row>
    <row r="185" spans="1:6" ht="15" x14ac:dyDescent="0.25">
      <c r="A185" s="40" t="s">
        <v>19</v>
      </c>
      <c r="B185" s="40" t="s">
        <v>519</v>
      </c>
      <c r="C185" s="33">
        <f ca="1">SUMIF('Cash Flows - Financing'!B:B,'Payments - Financing'!B163,'Cash Flows - Financing'!Q:Q)</f>
        <v>-94041.666666666672</v>
      </c>
      <c r="D185" s="33">
        <f ca="1">SUMIF('Cash Flows - Financing'!B:B,'Payments - Financing'!B163,'Cash Flows - Financing'!R:R)</f>
        <v>-50875.000000000007</v>
      </c>
      <c r="E185" s="33">
        <f ca="1">C185+D185</f>
        <v>-144916.66666666669</v>
      </c>
      <c r="F185" s="39" t="s">
        <v>20</v>
      </c>
    </row>
    <row r="186" spans="1:6" ht="15" x14ac:dyDescent="0.25">
      <c r="A186" s="40" t="s">
        <v>19</v>
      </c>
      <c r="B186" s="40" t="s">
        <v>521</v>
      </c>
      <c r="C186" s="33">
        <f ca="1">SUMIF('Cash Flows - Financing'!B:B,'Payments - Financing'!B164,'Cash Flows - Financing'!Q:Q)</f>
        <v>-882.99870399999998</v>
      </c>
      <c r="D186" s="33">
        <f ca="1">SUMIF('Cash Flows - Financing'!B:B,'Payments - Financing'!B164,'Cash Flows - Financing'!R:R)</f>
        <v>-372.51507824999993</v>
      </c>
      <c r="E186" s="33">
        <f ca="1">C186+D186</f>
        <v>-1255.5137822499998</v>
      </c>
      <c r="F186" s="39" t="s">
        <v>20</v>
      </c>
    </row>
    <row r="187" spans="1:6" ht="15" x14ac:dyDescent="0.25">
      <c r="A187" s="40" t="s">
        <v>19</v>
      </c>
      <c r="B187" s="40" t="s">
        <v>525</v>
      </c>
      <c r="C187" s="33">
        <f ca="1">SUMIF('Cash Flows - Financing'!B:B,'Payments - Financing'!B165,'Cash Flows - Financing'!Q:Q)</f>
        <v>-17017.696042861109</v>
      </c>
      <c r="D187" s="33">
        <f ca="1">SUMIF('Cash Flows - Financing'!B:B,'Payments - Financing'!B165,'Cash Flows - Financing'!R:R)</f>
        <v>-5458.9032790833335</v>
      </c>
      <c r="E187" s="33">
        <f ca="1">C187+D187</f>
        <v>-22476.599321944443</v>
      </c>
      <c r="F187" s="39" t="s">
        <v>20</v>
      </c>
    </row>
    <row r="188" spans="1:6" ht="15" x14ac:dyDescent="0.25">
      <c r="A188" s="40" t="s">
        <v>19</v>
      </c>
      <c r="B188" s="40" t="s">
        <v>531</v>
      </c>
      <c r="C188" s="33">
        <f ca="1">SUMIF('Cash Flows - Financing'!B:B,'Payments - Financing'!B166,'Cash Flows - Financing'!Q:Q)</f>
        <v>-6065.3708264944444</v>
      </c>
      <c r="D188" s="33">
        <f ca="1">SUMIF('Cash Flows - Financing'!B:B,'Payments - Financing'!B166,'Cash Flows - Financing'!R:R)</f>
        <v>-10346.809056961112</v>
      </c>
      <c r="E188" s="33">
        <f ca="1">C188+D188</f>
        <v>-16412.179883455556</v>
      </c>
      <c r="F188" s="39" t="s">
        <v>20</v>
      </c>
    </row>
    <row r="189" spans="1:6" ht="15" x14ac:dyDescent="0.25">
      <c r="A189" s="40" t="s">
        <v>19</v>
      </c>
      <c r="B189" s="40" t="s">
        <v>535</v>
      </c>
      <c r="C189" s="33">
        <f ca="1">SUMIF('Cash Flows - Financing'!B:B,'Payments - Financing'!B167,'Cash Flows - Financing'!Q:Q)</f>
        <v>-33215.371780441666</v>
      </c>
      <c r="D189" s="33">
        <f ca="1">SUMIF('Cash Flows - Financing'!B:B,'Payments - Financing'!B167,'Cash Flows - Financing'!R:R)</f>
        <v>-14993.509476609997</v>
      </c>
      <c r="E189" s="33">
        <f ca="1">C189+D189</f>
        <v>-48208.88125705166</v>
      </c>
      <c r="F189" s="39" t="s">
        <v>20</v>
      </c>
    </row>
    <row r="190" spans="1:6" ht="15" x14ac:dyDescent="0.25">
      <c r="A190" s="40" t="s">
        <v>19</v>
      </c>
      <c r="B190" s="40" t="s">
        <v>538</v>
      </c>
      <c r="C190" s="33">
        <f ca="1">SUMIF('Cash Flows - Financing'!B:B,'Payments - Financing'!B168,'Cash Flows - Financing'!Q:Q)</f>
        <v>-34.468693237499991</v>
      </c>
      <c r="D190" s="33">
        <f ca="1">SUMIF('Cash Flows - Financing'!B:B,'Payments - Financing'!B168,'Cash Flows - Financing'!R:R)</f>
        <v>-3136.6510846124993</v>
      </c>
      <c r="E190" s="33">
        <f ca="1">C190+D190</f>
        <v>-3171.1197778499991</v>
      </c>
      <c r="F190" s="39" t="s">
        <v>20</v>
      </c>
    </row>
    <row r="191" spans="1:6" ht="15" x14ac:dyDescent="0.25">
      <c r="A191" s="40" t="s">
        <v>19</v>
      </c>
      <c r="B191" s="40" t="s">
        <v>540</v>
      </c>
      <c r="C191" s="33">
        <f ca="1">SUMIF('Cash Flows - Financing'!B:B,'Payments - Financing'!B169,'Cash Flows - Financing'!Q:Q)</f>
        <v>-187687.5</v>
      </c>
      <c r="D191" s="33">
        <f ca="1">SUMIF('Cash Flows - Financing'!B:B,'Payments - Financing'!B169,'Cash Flows - Financing'!R:R)</f>
        <v>-28875</v>
      </c>
      <c r="E191" s="33">
        <f ca="1">C191+D191</f>
        <v>-216562.5</v>
      </c>
      <c r="F191" s="39" t="s">
        <v>20</v>
      </c>
    </row>
    <row r="192" spans="1:6" ht="15" x14ac:dyDescent="0.25">
      <c r="A192" s="40" t="s">
        <v>19</v>
      </c>
      <c r="B192" s="40" t="s">
        <v>543</v>
      </c>
      <c r="C192" s="33">
        <f ca="1">SUMIF('Cash Flows - Financing'!B:B,'Payments - Financing'!B170,'Cash Flows - Financing'!Q:Q)</f>
        <v>-152000</v>
      </c>
      <c r="D192" s="33">
        <f ca="1">SUMIF('Cash Flows - Financing'!B:B,'Payments - Financing'!B170,'Cash Flows - Financing'!R:R)</f>
        <v>-77333.333333333328</v>
      </c>
      <c r="E192" s="33">
        <f ca="1">C192+D192</f>
        <v>-229333.33333333331</v>
      </c>
      <c r="F192" s="39" t="s">
        <v>20</v>
      </c>
    </row>
    <row r="193" spans="1:6" ht="15" x14ac:dyDescent="0.25">
      <c r="A193" s="40" t="s">
        <v>19</v>
      </c>
      <c r="B193" s="40" t="s">
        <v>546</v>
      </c>
      <c r="C193" s="33">
        <f ca="1">SUMIF('Cash Flows - Financing'!B:B,'Payments - Financing'!B171,'Cash Flows - Financing'!Q:Q)</f>
        <v>-2118.9601419999995</v>
      </c>
      <c r="D193" s="33">
        <f ca="1">SUMIF('Cash Flows - Financing'!B:B,'Payments - Financing'!B171,'Cash Flows - Financing'!R:R)</f>
        <v>-1301.1158766666665</v>
      </c>
      <c r="E193" s="33">
        <f ca="1">C193+D193</f>
        <v>-3420.0760186666657</v>
      </c>
      <c r="F193" s="39" t="s">
        <v>20</v>
      </c>
    </row>
    <row r="194" spans="1:6" ht="15" x14ac:dyDescent="0.25">
      <c r="A194" s="40" t="s">
        <v>19</v>
      </c>
      <c r="B194" s="40" t="s">
        <v>550</v>
      </c>
      <c r="C194" s="33">
        <f ca="1">SUMIF('Cash Flows - Financing'!B:B,'Payments - Financing'!B172,'Cash Flows - Financing'!Q:Q)</f>
        <v>-14071.198061666666</v>
      </c>
      <c r="D194" s="33">
        <f ca="1">SUMIF('Cash Flows - Financing'!B:B,'Payments - Financing'!B172,'Cash Flows - Financing'!R:R)</f>
        <v>-8640.209336111111</v>
      </c>
      <c r="E194" s="33">
        <f ca="1">C194+D194</f>
        <v>-22711.407397777777</v>
      </c>
      <c r="F194" s="39" t="s">
        <v>20</v>
      </c>
    </row>
    <row r="195" spans="1:6" ht="15" x14ac:dyDescent="0.25">
      <c r="A195" s="40" t="s">
        <v>19</v>
      </c>
      <c r="B195" s="40" t="s">
        <v>552</v>
      </c>
      <c r="C195" s="33">
        <f ca="1">SUMIF('Cash Flows - Financing'!B:B,'Payments - Financing'!B173,'Cash Flows - Financing'!Q:Q)</f>
        <v>-7736.9389790333316</v>
      </c>
      <c r="D195" s="33">
        <f ca="1">SUMIF('Cash Flows - Financing'!B:B,'Payments - Financing'!B173,'Cash Flows - Financing'!R:R)</f>
        <v>-19639.922023699997</v>
      </c>
      <c r="E195" s="33">
        <f ca="1">C195+D195</f>
        <v>-27376.861002733327</v>
      </c>
      <c r="F195" s="39" t="s">
        <v>20</v>
      </c>
    </row>
    <row r="196" spans="1:6" ht="15" x14ac:dyDescent="0.25">
      <c r="A196" s="40" t="s">
        <v>19</v>
      </c>
      <c r="B196" s="40" t="s">
        <v>554</v>
      </c>
      <c r="C196" s="33">
        <f ca="1">SUMIF('Cash Flows - Financing'!B:B,'Payments - Financing'!B174,'Cash Flows - Financing'!Q:Q)</f>
        <v>-20780.590722861114</v>
      </c>
      <c r="D196" s="33">
        <f ca="1">SUMIF('Cash Flows - Financing'!B:B,'Payments - Financing'!B174,'Cash Flows - Financing'!R:R)</f>
        <v>-1208.1738792361111</v>
      </c>
      <c r="E196" s="33">
        <f ca="1">C196+D196</f>
        <v>-21988.764602097224</v>
      </c>
      <c r="F196" s="39" t="s">
        <v>20</v>
      </c>
    </row>
    <row r="197" spans="1:6" ht="15" x14ac:dyDescent="0.25">
      <c r="A197" s="40" t="s">
        <v>19</v>
      </c>
      <c r="B197" s="40" t="s">
        <v>556</v>
      </c>
      <c r="C197" s="33">
        <f ca="1">SUMIF('Cash Flows - Financing'!B:B,'Payments - Financing'!B175,'Cash Flows - Financing'!Q:Q)</f>
        <v>-28002.823333333334</v>
      </c>
      <c r="D197" s="33">
        <f ca="1">SUMIF('Cash Flows - Financing'!B:B,'Payments - Financing'!B175,'Cash Flows - Financing'!R:R)</f>
        <v>-4308.126666666667</v>
      </c>
      <c r="E197" s="33">
        <f ca="1">C197+D197</f>
        <v>-32310.95</v>
      </c>
      <c r="F197" s="39" t="s">
        <v>20</v>
      </c>
    </row>
    <row r="198" spans="1:6" ht="15" x14ac:dyDescent="0.25">
      <c r="A198" s="40" t="s">
        <v>19</v>
      </c>
      <c r="B198" s="40" t="s">
        <v>559</v>
      </c>
      <c r="C198" s="33">
        <f ca="1">SUMIF('Cash Flows - Financing'!B:B,'Payments - Financing'!B176,'Cash Flows - Financing'!Q:Q)</f>
        <v>-8839.9999999999982</v>
      </c>
      <c r="D198" s="33">
        <f ca="1">SUMIF('Cash Flows - Financing'!B:B,'Payments - Financing'!B176,'Cash Flows - Financing'!R:R)</f>
        <v>-41989.999999999993</v>
      </c>
      <c r="E198" s="33">
        <f ca="1">C198+D198</f>
        <v>-50829.999999999993</v>
      </c>
      <c r="F198" s="39" t="s">
        <v>20</v>
      </c>
    </row>
    <row r="199" spans="1:6" ht="15" x14ac:dyDescent="0.25">
      <c r="A199" s="40" t="s">
        <v>19</v>
      </c>
      <c r="B199" s="40" t="s">
        <v>562</v>
      </c>
      <c r="C199" s="33">
        <f ca="1">SUMIF('Cash Flows - Financing'!B:B,'Payments - Financing'!B177,'Cash Flows - Financing'!Q:Q)</f>
        <v>-18425.836409458334</v>
      </c>
      <c r="D199" s="33">
        <f ca="1">SUMIF('Cash Flows - Financing'!B:B,'Payments - Financing'!B177,'Cash Flows - Financing'!R:R)</f>
        <v>-17641.758264374999</v>
      </c>
      <c r="E199" s="33">
        <f ca="1">C199+D199</f>
        <v>-36067.59467383333</v>
      </c>
      <c r="F199" s="39" t="s">
        <v>20</v>
      </c>
    </row>
    <row r="200" spans="1:6" ht="15" x14ac:dyDescent="0.25">
      <c r="A200" s="40" t="s">
        <v>19</v>
      </c>
      <c r="B200" s="40" t="s">
        <v>565</v>
      </c>
      <c r="C200" s="33">
        <f ca="1">SUMIF('Cash Flows - Financing'!B:B,'Payments - Financing'!B178,'Cash Flows - Financing'!Q:Q)</f>
        <v>-23786.716351125</v>
      </c>
      <c r="D200" s="33">
        <f ca="1">SUMIF('Cash Flows - Financing'!B:B,'Payments - Financing'!B178,'Cash Flows - Financing'!R:R)</f>
        <v>0</v>
      </c>
      <c r="E200" s="33">
        <f ca="1">C200+D200</f>
        <v>-23786.716351125</v>
      </c>
      <c r="F200" s="39" t="s">
        <v>20</v>
      </c>
    </row>
    <row r="201" spans="1:6" ht="15" x14ac:dyDescent="0.25">
      <c r="A201" s="40" t="s">
        <v>19</v>
      </c>
      <c r="B201" s="40" t="s">
        <v>568</v>
      </c>
      <c r="C201" s="33">
        <f ca="1">SUMIF('Cash Flows - Financing'!B:B,'Payments - Financing'!B179,'Cash Flows - Financing'!Q:Q)</f>
        <v>-12472.217718999998</v>
      </c>
      <c r="D201" s="33">
        <f ca="1">SUMIF('Cash Flows - Financing'!B:B,'Payments - Financing'!B179,'Cash Flows - Financing'!R:R)</f>
        <v>-31660.244978999996</v>
      </c>
      <c r="E201" s="33">
        <f ca="1">C201+D201</f>
        <v>-44132.462697999996</v>
      </c>
      <c r="F201" s="39" t="s">
        <v>20</v>
      </c>
    </row>
    <row r="202" spans="1:6" ht="15" x14ac:dyDescent="0.25">
      <c r="A202" s="40" t="s">
        <v>19</v>
      </c>
      <c r="B202" s="40" t="s">
        <v>572</v>
      </c>
      <c r="C202" s="33">
        <f ca="1">SUMIF('Cash Flows - Financing'!B:B,'Payments - Financing'!B180,'Cash Flows - Financing'!Q:Q)</f>
        <v>-52888.888888888883</v>
      </c>
      <c r="D202" s="33">
        <f ca="1">SUMIF('Cash Flows - Financing'!B:B,'Payments - Financing'!B180,'Cash Flows - Financing'!R:R)</f>
        <v>-10888.888888888889</v>
      </c>
      <c r="E202" s="33">
        <f ca="1">C202+D202</f>
        <v>-63777.777777777774</v>
      </c>
      <c r="F202" s="39" t="s">
        <v>20</v>
      </c>
    </row>
    <row r="203" spans="1:6" ht="15" x14ac:dyDescent="0.25">
      <c r="A203" s="40" t="s">
        <v>19</v>
      </c>
      <c r="B203" s="40" t="s">
        <v>576</v>
      </c>
      <c r="C203" s="33">
        <f ca="1">SUMIF('Cash Flows - Financing'!B:B,'Payments - Financing'!B181,'Cash Flows - Financing'!Q:Q)</f>
        <v>-457250</v>
      </c>
      <c r="D203" s="33">
        <f ca="1">SUMIF('Cash Flows - Financing'!B:B,'Payments - Financing'!B181,'Cash Flows - Financing'!R:R)</f>
        <v>-5080.5555555555557</v>
      </c>
      <c r="E203" s="33">
        <f ca="1">C203+D203</f>
        <v>-462330.55555555556</v>
      </c>
      <c r="F203" s="39" t="s">
        <v>20</v>
      </c>
    </row>
    <row r="204" spans="1:6" ht="15" x14ac:dyDescent="0.25">
      <c r="A204" s="40" t="s">
        <v>19</v>
      </c>
      <c r="B204" s="40" t="s">
        <v>579</v>
      </c>
      <c r="C204" s="33">
        <f ca="1">SUMIF('Cash Flows - Financing'!B:B,'Payments - Financing'!B182,'Cash Flows - Financing'!Q:Q)</f>
        <v>-364.58333333333331</v>
      </c>
      <c r="D204" s="33">
        <f ca="1">SUMIF('Cash Flows - Financing'!B:B,'Payments - Financing'!B182,'Cash Flows - Financing'!R:R)</f>
        <v>-33177.083333333328</v>
      </c>
      <c r="E204" s="33">
        <f ca="1">C204+D204</f>
        <v>-33541.666666666664</v>
      </c>
      <c r="F204" s="39" t="s">
        <v>20</v>
      </c>
    </row>
    <row r="205" spans="1:6" ht="15" x14ac:dyDescent="0.25">
      <c r="A205" s="40" t="s">
        <v>19</v>
      </c>
      <c r="B205" s="40" t="s">
        <v>581</v>
      </c>
      <c r="C205" s="33">
        <f ca="1">SUMIF('Cash Flows - Financing'!B:B,'Payments - Financing'!B183,'Cash Flows - Financing'!Q:Q)</f>
        <v>5522.4767811849988</v>
      </c>
      <c r="D205" s="33">
        <f ca="1">SUMIF('Cash Flows - Financing'!B:B,'Payments - Financing'!B183,'Cash Flows - Financing'!R:R)</f>
        <v>0</v>
      </c>
      <c r="E205" s="33">
        <f ca="1">C205+D205</f>
        <v>5522.4767811849988</v>
      </c>
      <c r="F205" s="39" t="s">
        <v>20</v>
      </c>
    </row>
    <row r="206" spans="1:6" ht="15" x14ac:dyDescent="0.25">
      <c r="A206" s="40" t="s">
        <v>19</v>
      </c>
      <c r="B206" s="40" t="s">
        <v>584</v>
      </c>
      <c r="C206" s="33">
        <f ca="1">SUMIF('Cash Flows - Financing'!B:B,'Payments - Financing'!B184,'Cash Flows - Financing'!Q:Q)</f>
        <v>-46.18055555555555</v>
      </c>
      <c r="D206" s="33">
        <f ca="1">SUMIF('Cash Flows - Financing'!B:B,'Payments - Financing'!B184,'Cash Flows - Financing'!R:R)</f>
        <v>-4202.4305555555547</v>
      </c>
      <c r="E206" s="33">
        <f ca="1">C206+D206</f>
        <v>-4248.6111111111104</v>
      </c>
      <c r="F206" s="39" t="s">
        <v>20</v>
      </c>
    </row>
    <row r="207" spans="1:6" ht="15" x14ac:dyDescent="0.25">
      <c r="A207" s="40" t="s">
        <v>19</v>
      </c>
      <c r="B207" s="40" t="s">
        <v>587</v>
      </c>
      <c r="C207" s="33">
        <f ca="1">SUMIF('Cash Flows - Financing'!B:B,'Payments - Financing'!B185,'Cash Flows - Financing'!Q:Q)</f>
        <v>-13541.666666666666</v>
      </c>
      <c r="D207" s="33">
        <f ca="1">SUMIF('Cash Flows - Financing'!B:B,'Payments - Financing'!B185,'Cash Flows - Financing'!R:R)</f>
        <v>-5416.6666666666661</v>
      </c>
      <c r="E207" s="33">
        <f ca="1">C207+D207</f>
        <v>-18958.333333333332</v>
      </c>
      <c r="F207" s="39" t="s">
        <v>20</v>
      </c>
    </row>
    <row r="208" spans="1:6" ht="15" x14ac:dyDescent="0.25">
      <c r="A208" s="40" t="s">
        <v>19</v>
      </c>
      <c r="B208" s="40" t="s">
        <v>589</v>
      </c>
      <c r="C208" s="33">
        <f ca="1">SUMIF('Cash Flows - Financing'!B:B,'Payments - Financing'!B186,'Cash Flows - Financing'!Q:Q)</f>
        <v>-5989.5833333333321</v>
      </c>
      <c r="D208" s="33">
        <f ca="1">SUMIF('Cash Flows - Financing'!B:B,'Payments - Financing'!B186,'Cash Flows - Financing'!R:R)</f>
        <v>-17708.333333333332</v>
      </c>
      <c r="E208" s="33">
        <f ca="1">C208+D208</f>
        <v>-23697.916666666664</v>
      </c>
      <c r="F208" s="39" t="s">
        <v>20</v>
      </c>
    </row>
    <row r="209" spans="1:6" ht="15" x14ac:dyDescent="0.25">
      <c r="A209" s="40" t="s">
        <v>19</v>
      </c>
      <c r="B209" s="40" t="s">
        <v>43</v>
      </c>
      <c r="C209" s="33">
        <f ca="1">SUMIF('Cash Flows - Financing'!B:B,'Payments - Financing'!B187,'Cash Flows - Financing'!Q:Q)</f>
        <v>-31334.331158661113</v>
      </c>
      <c r="D209" s="33">
        <f ca="1">SUMIF('Cash Flows - Financing'!B:B,'Payments - Financing'!B187,'Cash Flows - Financing'!R:R)</f>
        <v>-10564.982463464445</v>
      </c>
      <c r="E209" s="33">
        <f ca="1">C209+D209</f>
        <v>-41899.313622125555</v>
      </c>
      <c r="F209" s="39" t="s">
        <v>20</v>
      </c>
    </row>
    <row r="210" spans="1:6" ht="15" x14ac:dyDescent="0.25">
      <c r="A210" s="40" t="s">
        <v>19</v>
      </c>
      <c r="B210" s="40" t="s">
        <v>593</v>
      </c>
      <c r="C210" s="33">
        <f ca="1">SUMIF('Cash Flows - Financing'!B:B,'Payments - Financing'!B188,'Cash Flows - Financing'!Q:Q)</f>
        <v>-2635.8300872711106</v>
      </c>
      <c r="D210" s="33">
        <f ca="1">SUMIF('Cash Flows - Financing'!B:B,'Payments - Financing'!B188,'Cash Flows - Financing'!R:R)</f>
        <v>-1111.9908180674997</v>
      </c>
      <c r="E210" s="33">
        <f ca="1">C210+D210</f>
        <v>-3747.8209053386104</v>
      </c>
      <c r="F210" s="39" t="s">
        <v>20</v>
      </c>
    </row>
    <row r="211" spans="1:6" ht="15" x14ac:dyDescent="0.25">
      <c r="A211" s="40" t="s">
        <v>19</v>
      </c>
      <c r="B211" s="40" t="s">
        <v>596</v>
      </c>
      <c r="C211" s="33">
        <f ca="1">SUMIF('Cash Flows - Financing'!B:B,'Payments - Financing'!B189,'Cash Flows - Financing'!Q:Q)</f>
        <v>-32083.333333333332</v>
      </c>
      <c r="D211" s="33">
        <f ca="1">SUMIF('Cash Flows - Financing'!B:B,'Payments - Financing'!B189,'Cash Flows - Financing'!R:R)</f>
        <v>-20625</v>
      </c>
      <c r="E211" s="33">
        <f ca="1">C211+D211</f>
        <v>-52708.333333333328</v>
      </c>
      <c r="F211" s="39" t="s">
        <v>20</v>
      </c>
    </row>
    <row r="212" spans="1:6" ht="15" x14ac:dyDescent="0.25">
      <c r="A212" s="40" t="s">
        <v>19</v>
      </c>
      <c r="B212" s="40" t="s">
        <v>600</v>
      </c>
      <c r="C212" s="33">
        <f ca="1">SUMIF('Cash Flows - Financing'!B:B,'Payments - Financing'!B191,'Cash Flows - Financing'!Q:Q)</f>
        <v>-8553.111116</v>
      </c>
      <c r="D212" s="33">
        <f ca="1">SUMIF('Cash Flows - Financing'!B:B,'Payments - Financing'!B191,'Cash Flows - Financing'!R:R)</f>
        <v>-188168.444552</v>
      </c>
      <c r="E212" s="33">
        <f ca="1">C212+D212</f>
        <v>-196721.55566800002</v>
      </c>
      <c r="F212" s="39" t="s">
        <v>20</v>
      </c>
    </row>
    <row r="213" spans="1:6" ht="15" x14ac:dyDescent="0.25">
      <c r="A213" s="40" t="s">
        <v>19</v>
      </c>
      <c r="B213" s="40" t="s">
        <v>602</v>
      </c>
      <c r="C213" s="33">
        <f ca="1">SUMIF('Cash Flows - Financing'!B:B,'Payments - Financing'!B192,'Cash Flows - Financing'!Q:Q)</f>
        <v>-3898.8432500694444</v>
      </c>
      <c r="D213" s="33">
        <f ca="1">SUMIF('Cash Flows - Financing'!B:B,'Payments - Financing'!B192,'Cash Flows - Financing'!R:R)</f>
        <v>-1559.5373000277777</v>
      </c>
      <c r="E213" s="33">
        <f ca="1">C213+D213</f>
        <v>-5458.3805500972221</v>
      </c>
      <c r="F213" s="39" t="s">
        <v>20</v>
      </c>
    </row>
    <row r="214" spans="1:6" ht="15" x14ac:dyDescent="0.25">
      <c r="A214" s="40" t="s">
        <v>19</v>
      </c>
      <c r="B214" s="40" t="s">
        <v>605</v>
      </c>
      <c r="C214" s="33">
        <f ca="1">SUMIF('Cash Flows - Financing'!B:B,'Payments - Financing'!B193,'Cash Flows - Financing'!Q:Q)</f>
        <v>-2652.7622586111115</v>
      </c>
      <c r="D214" s="33">
        <f ca="1">SUMIF('Cash Flows - Financing'!B:B,'Payments - Financing'!B193,'Cash Flows - Financing'!R:R)</f>
        <v>-408.11727055555559</v>
      </c>
      <c r="E214" s="33">
        <f ca="1">C214+D214</f>
        <v>-3060.879529166667</v>
      </c>
      <c r="F214" s="39" t="s">
        <v>20</v>
      </c>
    </row>
    <row r="215" spans="1:6" ht="15" x14ac:dyDescent="0.25">
      <c r="A215" s="40" t="s">
        <v>19</v>
      </c>
      <c r="B215" s="40" t="s">
        <v>608</v>
      </c>
      <c r="C215" s="33">
        <f ca="1">SUMIF('Cash Flows - Financing'!B:B,'Payments - Financing'!B194,'Cash Flows - Financing'!Q:Q)</f>
        <v>-112.65070458522223</v>
      </c>
      <c r="D215" s="33">
        <f ca="1">SUMIF('Cash Flows - Financing'!B:B,'Payments - Financing'!B194,'Cash Flows - Financing'!R:R)</f>
        <v>-10251.214117255222</v>
      </c>
      <c r="E215" s="33">
        <f ca="1">C215+D215</f>
        <v>-10363.864821840445</v>
      </c>
      <c r="F215" s="39" t="s">
        <v>20</v>
      </c>
    </row>
    <row r="216" spans="1:6" ht="15" x14ac:dyDescent="0.25">
      <c r="A216" s="40" t="s">
        <v>19</v>
      </c>
      <c r="B216" s="40" t="s">
        <v>611</v>
      </c>
      <c r="C216" s="33">
        <f ca="1">SUMIF('Cash Flows - Financing'!B:B,'Payments - Financing'!B195,'Cash Flows - Financing'!Q:Q)</f>
        <v>-380722.2221678333</v>
      </c>
      <c r="D216" s="33">
        <f ca="1">SUMIF('Cash Flows - Financing'!B:B,'Payments - Financing'!B195,'Cash Flows - Financing'!R:R)</f>
        <v>-8555.5555543333321</v>
      </c>
      <c r="E216" s="33">
        <f ca="1">C216+D216</f>
        <v>-389277.77772216662</v>
      </c>
      <c r="F216" s="39" t="s">
        <v>20</v>
      </c>
    </row>
    <row r="217" spans="1:6" ht="15" x14ac:dyDescent="0.25">
      <c r="A217" s="40" t="s">
        <v>19</v>
      </c>
      <c r="B217" s="40" t="s">
        <v>614</v>
      </c>
      <c r="C217" s="33">
        <f ca="1">SUMIF('Cash Flows - Financing'!B:B,'Payments - Financing'!B196,'Cash Flows - Financing'!Q:Q)</f>
        <v>-316.66666666666663</v>
      </c>
      <c r="D217" s="33">
        <f ca="1">SUMIF('Cash Flows - Financing'!B:B,'Payments - Financing'!B196,'Cash Flows - Financing'!R:R)</f>
        <v>-14250</v>
      </c>
      <c r="E217" s="33">
        <f ca="1">C217+D217</f>
        <v>-14566.666666666666</v>
      </c>
      <c r="F217" s="39" t="s">
        <v>20</v>
      </c>
    </row>
    <row r="218" spans="1:6" ht="15" x14ac:dyDescent="0.25">
      <c r="A218" s="40" t="s">
        <v>19</v>
      </c>
      <c r="B218" s="40" t="s">
        <v>617</v>
      </c>
      <c r="C218" s="33">
        <f ca="1">SUMIF('Cash Flows - Financing'!B:B,'Payments - Financing'!B197,'Cash Flows - Financing'!Q:Q)</f>
        <v>-268044.33599020512</v>
      </c>
      <c r="D218" s="33">
        <f ca="1">SUMIF('Cash Flows - Financing'!B:B,'Payments - Financing'!B197,'Cash Flows - Financing'!R:R)</f>
        <v>-244186.98671359001</v>
      </c>
      <c r="E218" s="33">
        <f ca="1">C218+D218</f>
        <v>-512231.32270379516</v>
      </c>
      <c r="F218" s="39" t="s">
        <v>20</v>
      </c>
    </row>
    <row r="219" spans="1:6" ht="15" x14ac:dyDescent="0.25">
      <c r="A219" s="40" t="s">
        <v>19</v>
      </c>
      <c r="B219" s="40" t="s">
        <v>620</v>
      </c>
      <c r="C219" s="33">
        <f ca="1">SUMIF('Cash Flows - Financing'!B:B,'Payments - Financing'!B198,'Cash Flows - Financing'!Q:Q)</f>
        <v>-98449.929013224901</v>
      </c>
      <c r="D219" s="33">
        <f ca="1">SUMIF('Cash Flows - Financing'!B:B,'Payments - Financing'!B198,'Cash Flows - Financing'!R:R)</f>
        <v>-89687.369886393368</v>
      </c>
      <c r="E219" s="33">
        <f ca="1">C219+D219</f>
        <v>-188137.29889961827</v>
      </c>
      <c r="F219" s="39" t="s">
        <v>20</v>
      </c>
    </row>
    <row r="220" spans="1:6" ht="15" x14ac:dyDescent="0.25">
      <c r="A220" s="40" t="s">
        <v>19</v>
      </c>
      <c r="B220" s="40" t="s">
        <v>623</v>
      </c>
      <c r="C220" s="33">
        <f ca="1">SUMIF('Cash Flows - Financing'!B:B,'Payments - Financing'!B199,'Cash Flows - Financing'!Q:Q)</f>
        <v>-237622.03114756948</v>
      </c>
      <c r="D220" s="33">
        <f ca="1">SUMIF('Cash Flows - Financing'!B:B,'Payments - Financing'!B199,'Cash Flows - Financing'!R:R)</f>
        <v>-159854.82095381949</v>
      </c>
      <c r="E220" s="33">
        <f ca="1">C220+D220</f>
        <v>-397476.85210138897</v>
      </c>
      <c r="F220" s="39" t="s">
        <v>20</v>
      </c>
    </row>
    <row r="221" spans="1:6" ht="15" x14ac:dyDescent="0.25">
      <c r="A221" s="40" t="s">
        <v>19</v>
      </c>
      <c r="B221" s="40" t="s">
        <v>629</v>
      </c>
      <c r="C221" s="33">
        <f ca="1">SUMIF('Cash Flows - Financing'!B:B,'Payments - Financing'!B201,'Cash Flows - Financing'!Q:Q)</f>
        <v>-4001.8470060716663</v>
      </c>
      <c r="D221" s="33">
        <f ca="1">SUMIF('Cash Flows - Financing'!B:B,'Payments - Financing'!B201,'Cash Flows - Financing'!R:R)</f>
        <v>0</v>
      </c>
      <c r="E221" s="33">
        <f ca="1">C221+D221</f>
        <v>-4001.8470060716663</v>
      </c>
      <c r="F221" s="39" t="s">
        <v>20</v>
      </c>
    </row>
    <row r="222" spans="1:6" ht="15" x14ac:dyDescent="0.25">
      <c r="A222" s="40" t="s">
        <v>19</v>
      </c>
      <c r="B222" s="40" t="s">
        <v>632</v>
      </c>
      <c r="C222" s="33">
        <f ca="1">SUMIF('Cash Flows - Financing'!B:B,'Payments - Financing'!B202,'Cash Flows - Financing'!Q:Q)</f>
        <v>-3882.420083333333</v>
      </c>
      <c r="D222" s="33">
        <f ca="1">SUMIF('Cash Flows - Financing'!B:B,'Payments - Financing'!B202,'Cash Flows - Financing'!R:R)</f>
        <v>0</v>
      </c>
      <c r="E222" s="33">
        <f ca="1">C222+D222</f>
        <v>-3882.420083333333</v>
      </c>
      <c r="F222" s="39" t="s">
        <v>20</v>
      </c>
    </row>
    <row r="223" spans="1:6" ht="15" x14ac:dyDescent="0.25">
      <c r="A223" s="40" t="s">
        <v>19</v>
      </c>
      <c r="B223" s="40" t="s">
        <v>635</v>
      </c>
      <c r="C223" s="33">
        <f ca="1">SUMIF('Cash Flows - Financing'!B:B,'Payments - Financing'!B203,'Cash Flows - Financing'!Q:Q)</f>
        <v>0</v>
      </c>
      <c r="D223" s="33">
        <f ca="1">SUMIF('Cash Flows - Financing'!B:B,'Payments - Financing'!B203,'Cash Flows - Financing'!R:R)</f>
        <v>0</v>
      </c>
      <c r="E223" s="33">
        <f ca="1">C223+D223</f>
        <v>0</v>
      </c>
      <c r="F223" s="39" t="s">
        <v>20</v>
      </c>
    </row>
    <row r="224" spans="1:6" ht="15" x14ac:dyDescent="0.25">
      <c r="A224" s="40" t="s">
        <v>19</v>
      </c>
      <c r="B224" s="40" t="s">
        <v>638</v>
      </c>
      <c r="C224" s="33">
        <f ca="1">SUMIF('Cash Flows - Financing'!B:B,'Payments - Financing'!B204,'Cash Flows - Financing'!Q:Q)</f>
        <v>-5448.9129370433329</v>
      </c>
      <c r="D224" s="33">
        <f ca="1">SUMIF('Cash Flows - Financing'!B:B,'Payments - Financing'!B204,'Cash Flows - Financing'!R:R)</f>
        <v>0</v>
      </c>
      <c r="E224" s="33">
        <f ca="1">C224+D224</f>
        <v>-5448.9129370433329</v>
      </c>
      <c r="F224" s="39" t="s">
        <v>20</v>
      </c>
    </row>
    <row r="225" spans="1:6" ht="15" x14ac:dyDescent="0.25">
      <c r="A225" s="40" t="s">
        <v>19</v>
      </c>
      <c r="B225" s="40" t="s">
        <v>641</v>
      </c>
      <c r="C225" s="33">
        <f ca="1">SUMIF('Cash Flows - Financing'!B:B,'Payments - Financing'!B205,'Cash Flows - Financing'!Q:Q)</f>
        <v>-4203.4182983599994</v>
      </c>
      <c r="D225" s="33">
        <f ca="1">SUMIF('Cash Flows - Financing'!B:B,'Payments - Financing'!B205,'Cash Flows - Financing'!R:R)</f>
        <v>0</v>
      </c>
      <c r="E225" s="33">
        <f ca="1">C225+D225</f>
        <v>-4203.4182983599994</v>
      </c>
      <c r="F225" s="39" t="s">
        <v>20</v>
      </c>
    </row>
    <row r="226" spans="1:6" ht="15" x14ac:dyDescent="0.25">
      <c r="A226" s="40" t="s">
        <v>19</v>
      </c>
      <c r="B226" s="40" t="s">
        <v>644</v>
      </c>
      <c r="C226" s="33">
        <f ca="1">SUMIF('Cash Flows - Financing'!B:B,'Payments - Financing'!B206,'Cash Flows - Financing'!Q:Q)</f>
        <v>-4157.0601666666662</v>
      </c>
      <c r="D226" s="33">
        <f ca="1">SUMIF('Cash Flows - Financing'!B:B,'Payments - Financing'!B206,'Cash Flows - Financing'!R:R)</f>
        <v>0</v>
      </c>
      <c r="E226" s="33">
        <f ca="1">C226+D226</f>
        <v>-4157.0601666666662</v>
      </c>
      <c r="F226" s="39" t="s">
        <v>20</v>
      </c>
    </row>
    <row r="227" spans="1:6" ht="15" x14ac:dyDescent="0.25">
      <c r="A227" s="40" t="s">
        <v>19</v>
      </c>
      <c r="B227" s="40" t="s">
        <v>647</v>
      </c>
      <c r="C227" s="33">
        <f ca="1">SUMIF('Cash Flows - Financing'!B:B,'Payments - Financing'!B207,'Cash Flows - Financing'!Q:Q)</f>
        <v>-4221.5357510333333</v>
      </c>
      <c r="D227" s="33">
        <f ca="1">SUMIF('Cash Flows - Financing'!B:B,'Payments - Financing'!B207,'Cash Flows - Financing'!R:R)</f>
        <v>0</v>
      </c>
      <c r="E227" s="33">
        <f ca="1">C227+D227</f>
        <v>-4221.5357510333333</v>
      </c>
      <c r="F227" s="39" t="s">
        <v>20</v>
      </c>
    </row>
    <row r="228" spans="1:6" ht="15" x14ac:dyDescent="0.25">
      <c r="A228" s="40" t="s">
        <v>19</v>
      </c>
      <c r="B228" s="40" t="s">
        <v>650</v>
      </c>
      <c r="C228" s="33">
        <f ca="1">SUMIF('Cash Flows - Financing'!B:B,'Payments - Financing'!B208,'Cash Flows - Financing'!Q:Q)</f>
        <v>-21796.710176205834</v>
      </c>
      <c r="D228" s="33">
        <f ca="1">SUMIF('Cash Flows - Financing'!B:B,'Payments - Financing'!B208,'Cash Flows - Financing'!R:R)</f>
        <v>0</v>
      </c>
      <c r="E228" s="33">
        <f ca="1">C228+D228</f>
        <v>-21796.710176205834</v>
      </c>
      <c r="F228" s="39" t="s">
        <v>20</v>
      </c>
    </row>
    <row r="229" spans="1:6" ht="15" x14ac:dyDescent="0.25">
      <c r="A229" s="40" t="s">
        <v>19</v>
      </c>
      <c r="B229" s="40" t="s">
        <v>653</v>
      </c>
      <c r="C229" s="33">
        <f ca="1">SUMIF('Cash Flows - Financing'!B:B,'Payments - Financing'!B209,'Cash Flows - Financing'!Q:Q)</f>
        <v>-1118.269200656111</v>
      </c>
      <c r="D229" s="33">
        <f ca="1">SUMIF('Cash Flows - Financing'!B:B,'Payments - Financing'!B209,'Cash Flows - Financing'!R:R)</f>
        <v>-172.04141548555555</v>
      </c>
      <c r="E229" s="33">
        <f ca="1">C229+D229</f>
        <v>-1290.3106161416665</v>
      </c>
      <c r="F229" s="39" t="s">
        <v>20</v>
      </c>
    </row>
    <row r="230" spans="1:6" ht="15" x14ac:dyDescent="0.25">
      <c r="A230" s="40" t="s">
        <v>19</v>
      </c>
      <c r="B230" s="40" t="s">
        <v>656</v>
      </c>
      <c r="C230" s="33">
        <f ca="1">SUMIF('Cash Flows - Financing'!B:B,'Payments - Financing'!B210,'Cash Flows - Financing'!Q:Q)</f>
        <v>-29518.521240708335</v>
      </c>
      <c r="D230" s="33">
        <f ca="1">SUMIF('Cash Flows - Financing'!B:B,'Payments - Financing'!B210,'Cash Flows - Financing'!R:R)</f>
        <v>0</v>
      </c>
      <c r="E230" s="33">
        <f ca="1">C230+D230</f>
        <v>-29518.521240708335</v>
      </c>
      <c r="F230" s="39" t="s">
        <v>20</v>
      </c>
    </row>
    <row r="231" spans="1:6" ht="15" x14ac:dyDescent="0.25">
      <c r="A231" s="40" t="s">
        <v>19</v>
      </c>
      <c r="B231" s="40" t="s">
        <v>659</v>
      </c>
      <c r="C231" s="33">
        <f ca="1">SUMIF('Cash Flows - Financing'!B:B,'Payments - Financing'!B211,'Cash Flows - Financing'!Q:Q)</f>
        <v>-697.18820611111119</v>
      </c>
      <c r="D231" s="33">
        <f ca="1">SUMIF('Cash Flows - Financing'!B:B,'Payments - Financing'!B211,'Cash Flows - Financing'!R:R)</f>
        <v>-63444.126756111109</v>
      </c>
      <c r="E231" s="33">
        <f ca="1">C231+D231</f>
        <v>-64141.314962222219</v>
      </c>
      <c r="F231" s="39" t="s">
        <v>20</v>
      </c>
    </row>
    <row r="232" spans="1:6" ht="15" x14ac:dyDescent="0.25">
      <c r="A232" s="40" t="s">
        <v>19</v>
      </c>
      <c r="B232" s="40" t="s">
        <v>662</v>
      </c>
      <c r="C232" s="33">
        <f ca="1">SUMIF('Cash Flows - Financing'!B:B,'Payments - Financing'!B212,'Cash Flows - Financing'!Q:Q)</f>
        <v>-18298.509026746666</v>
      </c>
      <c r="D232" s="33">
        <f ca="1">SUMIF('Cash Flows - Financing'!B:B,'Payments - Financing'!B212,'Cash Flows - Financing'!R:R)</f>
        <v>0</v>
      </c>
      <c r="E232" s="33">
        <f ca="1">C232+D232</f>
        <v>-18298.509026746666</v>
      </c>
      <c r="F232" s="39" t="s">
        <v>20</v>
      </c>
    </row>
    <row r="233" spans="1:6" ht="15" x14ac:dyDescent="0.25">
      <c r="A233" s="40" t="s">
        <v>19</v>
      </c>
      <c r="B233" s="40" t="s">
        <v>665</v>
      </c>
      <c r="C233" s="33">
        <f ca="1">SUMIF('Cash Flows - Financing'!B:B,'Payments - Financing'!B213,'Cash Flows - Financing'!Q:Q)</f>
        <v>-24786.38534062</v>
      </c>
      <c r="D233" s="33">
        <f ca="1">SUMIF('Cash Flows - Financing'!B:B,'Payments - Financing'!B213,'Cash Flows - Financing'!R:R)</f>
        <v>0</v>
      </c>
      <c r="E233" s="33">
        <f ca="1">C233+D233</f>
        <v>-24786.38534062</v>
      </c>
      <c r="F233" s="39" t="s">
        <v>20</v>
      </c>
    </row>
    <row r="234" spans="1:6" ht="15" x14ac:dyDescent="0.25">
      <c r="A234" s="40" t="s">
        <v>19</v>
      </c>
      <c r="B234" s="40" t="s">
        <v>668</v>
      </c>
      <c r="C234" s="33">
        <f ca="1">SUMIF('Cash Flows - Financing'!B:B,'Payments - Financing'!B214,'Cash Flows - Financing'!Q:Q)</f>
        <v>-15252.11232</v>
      </c>
      <c r="D234" s="33">
        <f ca="1">SUMIF('Cash Flows - Financing'!B:B,'Payments - Financing'!B214,'Cash Flows - Financing'!R:R)</f>
        <v>0</v>
      </c>
      <c r="E234" s="33">
        <f ca="1">C234+D234</f>
        <v>-15252.11232</v>
      </c>
      <c r="F234" s="39" t="s">
        <v>20</v>
      </c>
    </row>
    <row r="235" spans="1:6" ht="15" x14ac:dyDescent="0.25">
      <c r="A235" s="40" t="s">
        <v>19</v>
      </c>
      <c r="B235" s="40" t="s">
        <v>671</v>
      </c>
      <c r="C235" s="33">
        <f ca="1">SUMIF('Cash Flows - Financing'!B:B,'Payments - Financing'!B215,'Cash Flows - Financing'!Q:Q)</f>
        <v>-6965.1408617499992</v>
      </c>
      <c r="D235" s="33">
        <f ca="1">SUMIF('Cash Flows - Financing'!B:B,'Payments - Financing'!B215,'Cash Flows - Financing'!R:R)</f>
        <v>0</v>
      </c>
      <c r="E235" s="33">
        <f ca="1">C235+D235</f>
        <v>-6965.1408617499992</v>
      </c>
      <c r="F235" s="39" t="s">
        <v>20</v>
      </c>
    </row>
    <row r="236" spans="1:6" ht="15" x14ac:dyDescent="0.25">
      <c r="A236" s="40" t="s">
        <v>19</v>
      </c>
      <c r="B236" s="40" t="s">
        <v>674</v>
      </c>
      <c r="C236" s="33">
        <f ca="1">SUMIF('Cash Flows - Financing'!B:B,'Payments - Financing'!B216,'Cash Flows - Financing'!Q:Q)</f>
        <v>-5060.2678295599999</v>
      </c>
      <c r="D236" s="33">
        <f ca="1">SUMIF('Cash Flows - Financing'!B:B,'Payments - Financing'!B216,'Cash Flows - Financing'!R:R)</f>
        <v>0</v>
      </c>
      <c r="E236" s="33">
        <f ca="1">C236+D236</f>
        <v>-5060.2678295599999</v>
      </c>
      <c r="F236" s="39" t="s">
        <v>20</v>
      </c>
    </row>
    <row r="237" spans="1:6" ht="15" x14ac:dyDescent="0.25">
      <c r="A237" s="40" t="s">
        <v>19</v>
      </c>
      <c r="B237" s="40" t="s">
        <v>677</v>
      </c>
      <c r="C237" s="33">
        <f ca="1">SUMIF('Cash Flows - Financing'!B:B,'Payments - Financing'!B217,'Cash Flows - Financing'!Q:Q)</f>
        <v>0</v>
      </c>
      <c r="D237" s="33">
        <f ca="1">SUMIF('Cash Flows - Financing'!B:B,'Payments - Financing'!B217,'Cash Flows - Financing'!R:R)</f>
        <v>0</v>
      </c>
      <c r="E237" s="33">
        <f ca="1">C237+D237</f>
        <v>0</v>
      </c>
      <c r="F237" s="39" t="s">
        <v>20</v>
      </c>
    </row>
    <row r="238" spans="1:6" ht="15" x14ac:dyDescent="0.25">
      <c r="A238" s="40" t="s">
        <v>19</v>
      </c>
      <c r="B238" s="40" t="s">
        <v>680</v>
      </c>
      <c r="C238" s="33">
        <f ca="1">SUMIF('Cash Flows - Financing'!B:B,'Payments - Financing'!B218,'Cash Flows - Financing'!Q:Q)</f>
        <v>-4077.5482425941664</v>
      </c>
      <c r="D238" s="33">
        <f ca="1">SUMIF('Cash Flows - Financing'!B:B,'Payments - Financing'!B218,'Cash Flows - Financing'!R:R)</f>
        <v>0</v>
      </c>
      <c r="E238" s="33">
        <f ca="1">C238+D238</f>
        <v>-4077.5482425941664</v>
      </c>
      <c r="F238" s="39" t="s">
        <v>20</v>
      </c>
    </row>
    <row r="239" spans="1:6" ht="15" x14ac:dyDescent="0.25">
      <c r="A239" s="40" t="s">
        <v>19</v>
      </c>
      <c r="B239" s="40" t="s">
        <v>683</v>
      </c>
      <c r="C239" s="33">
        <f ca="1">SUMIF('Cash Flows - Financing'!B:B,'Payments - Financing'!B219,'Cash Flows - Financing'!Q:Q)</f>
        <v>-5740.6398448</v>
      </c>
      <c r="D239" s="33">
        <f ca="1">SUMIF('Cash Flows - Financing'!B:B,'Payments - Financing'!B219,'Cash Flows - Financing'!R:R)</f>
        <v>0</v>
      </c>
      <c r="E239" s="33">
        <f ca="1">C239+D239</f>
        <v>-5740.6398448</v>
      </c>
      <c r="F239" s="39" t="s">
        <v>20</v>
      </c>
    </row>
    <row r="240" spans="1:6" ht="15" x14ac:dyDescent="0.25">
      <c r="A240" s="40" t="s">
        <v>19</v>
      </c>
      <c r="B240" s="40" t="s">
        <v>686</v>
      </c>
      <c r="C240" s="33">
        <f ca="1">SUMIF('Cash Flows - Financing'!B:B,'Payments - Financing'!B220,'Cash Flows - Financing'!Q:Q)</f>
        <v>-418152.77777777781</v>
      </c>
      <c r="D240" s="33">
        <f ca="1">SUMIF('Cash Flows - Financing'!B:B,'Payments - Financing'!B220,'Cash Flows - Financing'!R:R)</f>
        <v>-54541.666666666679</v>
      </c>
      <c r="E240" s="33">
        <f ca="1">C240+D240</f>
        <v>-472694.4444444445</v>
      </c>
      <c r="F240" s="39" t="s">
        <v>20</v>
      </c>
    </row>
    <row r="241" spans="1:6" ht="15" x14ac:dyDescent="0.25">
      <c r="A241" s="40" t="s">
        <v>19</v>
      </c>
      <c r="B241" s="40" t="s">
        <v>690</v>
      </c>
      <c r="C241" s="33">
        <f ca="1">SUMIF('Cash Flows - Financing'!B:B,'Payments - Financing'!B221,'Cash Flows - Financing'!Q:Q)</f>
        <v>-486.11111091666669</v>
      </c>
      <c r="D241" s="33">
        <f ca="1">SUMIF('Cash Flows - Financing'!B:B,'Payments - Financing'!B221,'Cash Flows - Financing'!R:R)</f>
        <v>-14097.222216583334</v>
      </c>
      <c r="E241" s="33">
        <f ca="1">C241+D241</f>
        <v>-14583.3333275</v>
      </c>
      <c r="F241" s="39" t="s">
        <v>20</v>
      </c>
    </row>
    <row r="242" spans="1:6" ht="15" x14ac:dyDescent="0.25">
      <c r="A242" s="40" t="s">
        <v>19</v>
      </c>
      <c r="B242" s="40" t="s">
        <v>693</v>
      </c>
      <c r="C242" s="33">
        <f ca="1">SUMIF('Cash Flows - Financing'!B:B,'Payments - Financing'!B222,'Cash Flows - Financing'!Q:Q)</f>
        <v>-5432.6065860000008</v>
      </c>
      <c r="D242" s="33">
        <f ca="1">SUMIF('Cash Flows - Financing'!B:B,'Payments - Financing'!B222,'Cash Flows - Financing'!R:R)</f>
        <v>-1006.0382566666668</v>
      </c>
      <c r="E242" s="33">
        <f ca="1">C242+D242</f>
        <v>-6438.6448426666675</v>
      </c>
      <c r="F242" s="39" t="s">
        <v>20</v>
      </c>
    </row>
    <row r="243" spans="1:6" ht="15" x14ac:dyDescent="0.25">
      <c r="A243" s="40" t="s">
        <v>19</v>
      </c>
      <c r="B243" s="40" t="s">
        <v>695</v>
      </c>
      <c r="C243" s="33">
        <f ca="1">SUMIF('Cash Flows - Financing'!B:B,'Payments - Financing'!B223,'Cash Flows - Financing'!Q:Q)</f>
        <v>-18870.332335999999</v>
      </c>
      <c r="D243" s="33">
        <f ca="1">SUMIF('Cash Flows - Financing'!B:B,'Payments - Financing'!B223,'Cash Flows - Financing'!R:R)</f>
        <v>-4102.2461600000006</v>
      </c>
      <c r="E243" s="33">
        <f ca="1">C243+D243</f>
        <v>-22972.578496000002</v>
      </c>
      <c r="F243" s="39" t="s">
        <v>20</v>
      </c>
    </row>
    <row r="244" spans="1:6" ht="15" x14ac:dyDescent="0.25">
      <c r="A244" s="40" t="s">
        <v>19</v>
      </c>
      <c r="B244" s="40" t="s">
        <v>697</v>
      </c>
      <c r="C244" s="33">
        <f ca="1">SUMIF('Cash Flows - Financing'!B:B,'Payments - Financing'!B224,'Cash Flows - Financing'!Q:Q)</f>
        <v>-1934.2651727641664</v>
      </c>
      <c r="D244" s="33">
        <f ca="1">SUMIF('Cash Flows - Financing'!B:B,'Payments - Financing'!B224,'Cash Flows - Financing'!R:R)</f>
        <v>0</v>
      </c>
      <c r="E244" s="33">
        <f ca="1">C244+D244</f>
        <v>-1934.2651727641664</v>
      </c>
      <c r="F244" s="39" t="s">
        <v>20</v>
      </c>
    </row>
    <row r="245" spans="1:6" ht="15" x14ac:dyDescent="0.25">
      <c r="A245" s="40" t="s">
        <v>19</v>
      </c>
      <c r="B245" s="40" t="s">
        <v>700</v>
      </c>
      <c r="C245" s="33">
        <f ca="1">SUMIF('Cash Flows - Financing'!B:B,'Payments - Financing'!B225,'Cash Flows - Financing'!Q:Q)</f>
        <v>-3909.6389012777772</v>
      </c>
      <c r="D245" s="33">
        <f ca="1">SUMIF('Cash Flows - Financing'!B:B,'Payments - Financing'!B225,'Cash Flows - Financing'!R:R)</f>
        <v>-601.4829078888888</v>
      </c>
      <c r="E245" s="33">
        <f ca="1">C245+D245</f>
        <v>-4511.121809166666</v>
      </c>
      <c r="F245" s="39" t="s">
        <v>20</v>
      </c>
    </row>
    <row r="246" spans="1:6" ht="15" x14ac:dyDescent="0.25">
      <c r="A246" s="40" t="s">
        <v>19</v>
      </c>
      <c r="B246" s="40" t="s">
        <v>703</v>
      </c>
      <c r="C246" s="33">
        <f ca="1">SUMIF('Cash Flows - Financing'!B:B,'Payments - Financing'!B226,'Cash Flows - Financing'!Q:Q)</f>
        <v>-39835.260520866672</v>
      </c>
      <c r="D246" s="33">
        <f ca="1">SUMIF('Cash Flows - Financing'!B:B,'Payments - Financing'!B226,'Cash Flows - Financing'!R:R)</f>
        <v>-1831.5062308444446</v>
      </c>
      <c r="E246" s="33">
        <f ca="1">C246+D246</f>
        <v>-41666.766751711119</v>
      </c>
      <c r="F246" s="39" t="s">
        <v>20</v>
      </c>
    </row>
    <row r="247" spans="1:6" ht="15" x14ac:dyDescent="0.25">
      <c r="A247" s="40" t="s">
        <v>19</v>
      </c>
      <c r="B247" s="40" t="s">
        <v>707</v>
      </c>
      <c r="C247" s="33">
        <f ca="1">SUMIF('Cash Flows - Financing'!B:B,'Payments - Financing'!B227,'Cash Flows - Financing'!Q:Q)</f>
        <v>-109.37499854166667</v>
      </c>
      <c r="D247" s="33">
        <f ca="1">SUMIF('Cash Flows - Financing'!B:B,'Payments - Financing'!B227,'Cash Flows - Financing'!R:R)</f>
        <v>-9953.1248672916663</v>
      </c>
      <c r="E247" s="33">
        <f ca="1">C247+D247</f>
        <v>-10062.499865833333</v>
      </c>
      <c r="F247" s="39" t="s">
        <v>20</v>
      </c>
    </row>
    <row r="248" spans="1:6" ht="15" x14ac:dyDescent="0.25">
      <c r="A248" s="40" t="s">
        <v>19</v>
      </c>
      <c r="B248" s="40" t="s">
        <v>709</v>
      </c>
      <c r="C248" s="33">
        <f ca="1">SUMIF('Cash Flows - Financing'!B:B,'Payments - Financing'!B228,'Cash Flows - Financing'!Q:Q)</f>
        <v>-30155.902418416666</v>
      </c>
      <c r="D248" s="33">
        <f ca="1">SUMIF('Cash Flows - Financing'!B:B,'Payments - Financing'!B228,'Cash Flows - Financing'!R:R)</f>
        <v>-1386.4782721111112</v>
      </c>
      <c r="E248" s="33">
        <f ca="1">C248+D248</f>
        <v>-31542.380690527778</v>
      </c>
      <c r="F248" s="39" t="s">
        <v>20</v>
      </c>
    </row>
    <row r="249" spans="1:6" ht="15" x14ac:dyDescent="0.25">
      <c r="A249" s="40" t="s">
        <v>19</v>
      </c>
      <c r="B249" s="40" t="s">
        <v>713</v>
      </c>
      <c r="C249" s="33">
        <f ca="1">SUMIF('Cash Flows - Financing'!B:B,'Payments - Financing'!B229,'Cash Flows - Financing'!Q:Q)</f>
        <v>-9388.8888888888887</v>
      </c>
      <c r="D249" s="33">
        <f ca="1">SUMIF('Cash Flows - Financing'!B:B,'Payments - Financing'!B229,'Cash Flows - Financing'!R:R)</f>
        <v>-24555.555555555558</v>
      </c>
      <c r="E249" s="33">
        <f ca="1">C249+D249</f>
        <v>-33944.444444444445</v>
      </c>
      <c r="F249" s="39" t="s">
        <v>20</v>
      </c>
    </row>
    <row r="250" spans="1:6" ht="15" x14ac:dyDescent="0.25">
      <c r="A250" s="40" t="s">
        <v>19</v>
      </c>
      <c r="B250" s="40" t="s">
        <v>716</v>
      </c>
      <c r="C250" s="33">
        <f ca="1">SUMIF('Cash Flows - Financing'!B:B,'Payments - Financing'!B230,'Cash Flows - Financing'!Q:Q)</f>
        <v>-16725.139217583332</v>
      </c>
      <c r="D250" s="33">
        <f ca="1">SUMIF('Cash Flows - Financing'!B:B,'Payments - Financing'!B230,'Cash Flows - Financing'!R:R)</f>
        <v>-1612.0616113333333</v>
      </c>
      <c r="E250" s="33">
        <f ca="1">C250+D250</f>
        <v>-18337.200828916666</v>
      </c>
      <c r="F250" s="39" t="s">
        <v>20</v>
      </c>
    </row>
    <row r="251" spans="1:6" ht="15" x14ac:dyDescent="0.25">
      <c r="A251" s="40" t="s">
        <v>19</v>
      </c>
      <c r="B251" s="40" t="s">
        <v>718</v>
      </c>
      <c r="C251" s="33">
        <f ca="1">SUMIF('Cash Flows - Financing'!B:B,'Payments - Financing'!B231,'Cash Flows - Financing'!Q:Q)</f>
        <v>-18229.219371222222</v>
      </c>
      <c r="D251" s="33">
        <f ca="1">SUMIF('Cash Flows - Financing'!B:B,'Payments - Financing'!B231,'Cash Flows - Financing'!R:R)</f>
        <v>-8820.5900183333324</v>
      </c>
      <c r="E251" s="33">
        <f ca="1">C251+D251</f>
        <v>-27049.809389555554</v>
      </c>
      <c r="F251" s="39" t="s">
        <v>20</v>
      </c>
    </row>
    <row r="252" spans="1:6" ht="15" x14ac:dyDescent="0.25">
      <c r="A252" s="40" t="s">
        <v>19</v>
      </c>
      <c r="B252" s="40" t="s">
        <v>720</v>
      </c>
      <c r="C252" s="33">
        <f ca="1">SUMIF('Cash Flows - Financing'!B:B,'Payments - Financing'!B232,'Cash Flows - Financing'!Q:Q)</f>
        <v>-361.45833333333331</v>
      </c>
      <c r="D252" s="33">
        <f ca="1">SUMIF('Cash Flows - Financing'!B:B,'Payments - Financing'!B232,'Cash Flows - Financing'!R:R)</f>
        <v>-32892.708333333328</v>
      </c>
      <c r="E252" s="33">
        <f ca="1">C252+D252</f>
        <v>-33254.166666666664</v>
      </c>
      <c r="F252" s="39" t="s">
        <v>20</v>
      </c>
    </row>
    <row r="253" spans="1:6" ht="15" x14ac:dyDescent="0.25">
      <c r="A253" s="40" t="s">
        <v>19</v>
      </c>
      <c r="B253" s="40" t="s">
        <v>737</v>
      </c>
      <c r="C253" s="33">
        <f ca="1">SUMIF('Cash Flows - Financing'!B:B,'Payments - Financing'!B237,'Cash Flows - Financing'!Q:Q)</f>
        <v>228.52733377777773</v>
      </c>
      <c r="D253" s="33">
        <f ca="1">SUMIF('Cash Flows - Financing'!B:B,'Payments - Financing'!B237,'Cash Flows - Financing'!R:R)</f>
        <v>428.48875083333326</v>
      </c>
      <c r="E253" s="33">
        <f ca="1">C253+D253</f>
        <v>657.01608461111095</v>
      </c>
      <c r="F253" s="39" t="s">
        <v>20</v>
      </c>
    </row>
    <row r="254" spans="1:6" ht="15" x14ac:dyDescent="0.25">
      <c r="A254" s="40" t="s">
        <v>19</v>
      </c>
      <c r="B254" s="40" t="s">
        <v>741</v>
      </c>
      <c r="C254" s="33">
        <f ca="1">SUMIF('Cash Flows - Financing'!B:B,'Payments - Financing'!B238,'Cash Flows - Financing'!Q:Q)</f>
        <v>-26849.387558399994</v>
      </c>
      <c r="D254" s="33">
        <f ca="1">SUMIF('Cash Flows - Financing'!B:B,'Payments - Financing'!B238,'Cash Flows - Financing'!R:R)</f>
        <v>-6168.1025471999992</v>
      </c>
      <c r="E254" s="33">
        <f ca="1">C254+D254</f>
        <v>-33017.490105599994</v>
      </c>
      <c r="F254" s="39" t="s">
        <v>20</v>
      </c>
    </row>
    <row r="255" spans="1:6" ht="15" x14ac:dyDescent="0.25">
      <c r="A255" s="40" t="s">
        <v>19</v>
      </c>
      <c r="B255" s="40" t="s">
        <v>745</v>
      </c>
      <c r="C255" s="33">
        <f ca="1">SUMIF('Cash Flows - Financing'!B:B,'Payments - Financing'!B239,'Cash Flows - Financing'!Q:Q)</f>
        <v>-261.15743453333334</v>
      </c>
      <c r="D255" s="33">
        <f ca="1">SUMIF('Cash Flows - Financing'!B:B,'Payments - Financing'!B239,'Cash Flows - Financing'!R:R)</f>
        <v>-23765.32654253333</v>
      </c>
      <c r="E255" s="33">
        <f ca="1">C255+D255</f>
        <v>-24026.483977066662</v>
      </c>
      <c r="F255" s="39" t="s">
        <v>20</v>
      </c>
    </row>
    <row r="256" spans="1:6" ht="15" x14ac:dyDescent="0.25">
      <c r="A256" s="40" t="s">
        <v>19</v>
      </c>
      <c r="B256" s="40" t="s">
        <v>748</v>
      </c>
      <c r="C256" s="33">
        <f ca="1">SUMIF('Cash Flows - Financing'!B:B,'Payments - Financing'!B240,'Cash Flows - Financing'!Q:Q)</f>
        <v>-2088</v>
      </c>
      <c r="D256" s="33">
        <f ca="1">SUMIF('Cash Flows - Financing'!B:B,'Payments - Financing'!B240,'Cash Flows - Financing'!R:R)</f>
        <v>-19024</v>
      </c>
      <c r="E256" s="33">
        <f ca="1">C256+D256</f>
        <v>-21112</v>
      </c>
      <c r="F256" s="39" t="s">
        <v>20</v>
      </c>
    </row>
    <row r="257" spans="1:6" ht="15" x14ac:dyDescent="0.25">
      <c r="A257" s="40" t="s">
        <v>19</v>
      </c>
      <c r="B257" s="40" t="s">
        <v>751</v>
      </c>
      <c r="C257" s="33">
        <f ca="1">SUMIF('Cash Flows - Financing'!B:B,'Payments - Financing'!B241,'Cash Flows - Financing'!Q:Q)</f>
        <v>-46870.218124899991</v>
      </c>
      <c r="D257" s="33">
        <f ca="1">SUMIF('Cash Flows - Financing'!B:B,'Payments - Financing'!B241,'Cash Flows - Financing'!R:R)</f>
        <v>-12498.238244466665</v>
      </c>
      <c r="E257" s="33">
        <f ca="1">C257+D257</f>
        <v>-59368.456369366657</v>
      </c>
      <c r="F257" s="39" t="s">
        <v>20</v>
      </c>
    </row>
    <row r="258" spans="1:6" ht="15" x14ac:dyDescent="0.25">
      <c r="A258" s="40" t="s">
        <v>19</v>
      </c>
      <c r="B258" s="40" t="s">
        <v>757</v>
      </c>
      <c r="C258" s="33">
        <f ca="1">SUMIF('Cash Flows - Financing'!B:B,'Payments - Financing'!B242,'Cash Flows - Financing'!Q:Q)</f>
        <v>-237.65919166666666</v>
      </c>
      <c r="D258" s="33">
        <f ca="1">SUMIF('Cash Flows - Financing'!B:B,'Payments - Financing'!B242,'Cash Flows - Financing'!R:R)</f>
        <v>0</v>
      </c>
      <c r="E258" s="33">
        <f ca="1">C258+D258</f>
        <v>-237.65919166666666</v>
      </c>
      <c r="F258" s="39" t="s">
        <v>20</v>
      </c>
    </row>
    <row r="259" spans="1:6" ht="15" x14ac:dyDescent="0.25">
      <c r="A259" s="40" t="s">
        <v>19</v>
      </c>
      <c r="B259" s="40" t="s">
        <v>759</v>
      </c>
      <c r="C259" s="33">
        <f ca="1">SUMIF('Cash Flows - Financing'!B:B,'Payments - Financing'!B243,'Cash Flows - Financing'!Q:Q)</f>
        <v>-227638.88888888885</v>
      </c>
      <c r="D259" s="33">
        <f ca="1">SUMIF('Cash Flows - Financing'!B:B,'Payments - Financing'!B243,'Cash Flows - Financing'!R:R)</f>
        <v>-75327.777777777766</v>
      </c>
      <c r="E259" s="33">
        <f ca="1">C259+D259</f>
        <v>-302966.66666666663</v>
      </c>
      <c r="F259" s="39" t="s">
        <v>20</v>
      </c>
    </row>
    <row r="260" spans="1:6" ht="15" x14ac:dyDescent="0.25">
      <c r="A260" s="40" t="s">
        <v>19</v>
      </c>
      <c r="B260" s="40" t="s">
        <v>761</v>
      </c>
      <c r="C260" s="33">
        <f ca="1">SUMIF('Cash Flows - Financing'!B:B,'Payments - Financing'!B244,'Cash Flows - Financing'!Q:Q)</f>
        <v>-1288.1944445916665</v>
      </c>
      <c r="D260" s="33">
        <f ca="1">SUMIF('Cash Flows - Financing'!B:B,'Payments - Financing'!B244,'Cash Flows - Financing'!R:R)</f>
        <v>-117225.69445784166</v>
      </c>
      <c r="E260" s="33">
        <f ca="1">C260+D260</f>
        <v>-118513.88890243332</v>
      </c>
      <c r="F260" s="39" t="s">
        <v>20</v>
      </c>
    </row>
    <row r="261" spans="1:6" ht="15" x14ac:dyDescent="0.25">
      <c r="A261" s="40" t="s">
        <v>19</v>
      </c>
      <c r="B261" s="40" t="s">
        <v>763</v>
      </c>
      <c r="C261" s="33">
        <f ca="1">SUMIF('Cash Flows - Financing'!B:B,'Payments - Financing'!B245,'Cash Flows - Financing'!Q:Q)</f>
        <v>-1875</v>
      </c>
      <c r="D261" s="33">
        <f ca="1">SUMIF('Cash Flows - Financing'!B:B,'Payments - Financing'!B245,'Cash Flows - Financing'!R:R)</f>
        <v>-170625</v>
      </c>
      <c r="E261" s="33">
        <f ca="1">C261+D261</f>
        <v>-172500</v>
      </c>
      <c r="F261" s="39" t="s">
        <v>20</v>
      </c>
    </row>
    <row r="262" spans="1:6" ht="15" x14ac:dyDescent="0.25">
      <c r="A262" s="40" t="s">
        <v>19</v>
      </c>
      <c r="B262" s="40" t="s">
        <v>765</v>
      </c>
      <c r="C262" s="33">
        <f ca="1">SUMIF('Cash Flows - Financing'!B:B,'Payments - Financing'!B246,'Cash Flows - Financing'!Q:Q)</f>
        <v>3105.2985993069442</v>
      </c>
      <c r="D262" s="33">
        <f ca="1">SUMIF('Cash Flows - Financing'!B:B,'Payments - Financing'!B246,'Cash Flows - Financing'!R:R)</f>
        <v>0</v>
      </c>
      <c r="E262" s="33">
        <f ca="1">C262+D262</f>
        <v>3105.2985993069442</v>
      </c>
      <c r="F262" s="39" t="s">
        <v>20</v>
      </c>
    </row>
    <row r="263" spans="1:6" ht="15" x14ac:dyDescent="0.25">
      <c r="A263" s="40" t="s">
        <v>19</v>
      </c>
      <c r="B263" s="40" t="s">
        <v>768</v>
      </c>
      <c r="C263" s="33">
        <f ca="1">SUMIF('Cash Flows - Financing'!B:B,'Payments - Financing'!B247,'Cash Flows - Financing'!Q:Q)</f>
        <v>3714.132769367222</v>
      </c>
      <c r="D263" s="33">
        <f ca="1">SUMIF('Cash Flows - Financing'!B:B,'Payments - Financing'!B247,'Cash Flows - Financing'!R:R)</f>
        <v>0</v>
      </c>
      <c r="E263" s="33">
        <f ca="1">C263+D263</f>
        <v>3714.132769367222</v>
      </c>
      <c r="F263" s="39" t="s">
        <v>20</v>
      </c>
    </row>
    <row r="264" spans="1:6" ht="15" x14ac:dyDescent="0.25">
      <c r="A264" s="40" t="s">
        <v>19</v>
      </c>
      <c r="B264" s="40" t="s">
        <v>771</v>
      </c>
      <c r="C264" s="33">
        <f ca="1">SUMIF('Cash Flows - Financing'!B:B,'Payments - Financing'!B248,'Cash Flows - Financing'!Q:Q)</f>
        <v>-12497.744622999999</v>
      </c>
      <c r="D264" s="33">
        <f ca="1">SUMIF('Cash Flows - Financing'!B:B,'Payments - Financing'!B248,'Cash Flows - Financing'!R:R)</f>
        <v>0</v>
      </c>
      <c r="E264" s="33">
        <f ca="1">C264+D264</f>
        <v>-12497.744622999999</v>
      </c>
      <c r="F264" s="39" t="s">
        <v>20</v>
      </c>
    </row>
    <row r="265" spans="1:6" ht="15" x14ac:dyDescent="0.25">
      <c r="A265" s="40" t="s">
        <v>19</v>
      </c>
      <c r="B265" s="40" t="s">
        <v>774</v>
      </c>
      <c r="C265" s="33">
        <f ca="1">SUMIF('Cash Flows - Financing'!B:B,'Payments - Financing'!B249,'Cash Flows - Financing'!Q:Q)</f>
        <v>-11542.856463218057</v>
      </c>
      <c r="D265" s="33">
        <f ca="1">SUMIF('Cash Flows - Financing'!B:B,'Payments - Financing'!B249,'Cash Flows - Financing'!R:R)</f>
        <v>-6244.4961194458338</v>
      </c>
      <c r="E265" s="33">
        <f ca="1">C265+D265</f>
        <v>-17787.352582663891</v>
      </c>
      <c r="F265" s="39" t="s">
        <v>20</v>
      </c>
    </row>
    <row r="266" spans="1:6" ht="15" x14ac:dyDescent="0.25">
      <c r="A266" s="40" t="s">
        <v>19</v>
      </c>
      <c r="B266" s="40" t="s">
        <v>777</v>
      </c>
      <c r="C266" s="33">
        <f ca="1">SUMIF('Cash Flows - Financing'!B:B,'Payments - Financing'!B250,'Cash Flows - Financing'!Q:Q)</f>
        <v>-35328.767242708331</v>
      </c>
      <c r="D266" s="33">
        <f ca="1">SUMIF('Cash Flows - Financing'!B:B,'Payments - Financing'!B250,'Cash Flows - Financing'!R:R)</f>
        <v>0</v>
      </c>
      <c r="E266" s="33">
        <f ca="1">C266+D266</f>
        <v>-35328.767242708331</v>
      </c>
      <c r="F266" s="39" t="s">
        <v>20</v>
      </c>
    </row>
    <row r="267" spans="1:6" ht="15" x14ac:dyDescent="0.25">
      <c r="A267" s="40" t="s">
        <v>19</v>
      </c>
      <c r="B267" s="40" t="s">
        <v>779</v>
      </c>
      <c r="C267" s="33">
        <f ca="1">SUMIF('Cash Flows - Financing'!B:B,'Payments - Financing'!B251,'Cash Flows - Financing'!Q:Q)</f>
        <v>-45305.250091111113</v>
      </c>
      <c r="D267" s="33">
        <f ca="1">SUMIF('Cash Flows - Financing'!B:B,'Payments - Financing'!B251,'Cash Flows - Financing'!R:R)</f>
        <v>0</v>
      </c>
      <c r="E267" s="33">
        <f ca="1">C267+D267</f>
        <v>-45305.250091111113</v>
      </c>
      <c r="F267" s="39" t="s">
        <v>20</v>
      </c>
    </row>
    <row r="268" spans="1:6" ht="15" x14ac:dyDescent="0.25">
      <c r="A268" s="40" t="s">
        <v>19</v>
      </c>
      <c r="B268" s="40" t="s">
        <v>781</v>
      </c>
      <c r="C268" s="33">
        <f ca="1">SUMIF('Cash Flows - Financing'!B:B,'Payments - Financing'!B252,'Cash Flows - Financing'!Q:Q)</f>
        <v>-30252.465140625005</v>
      </c>
      <c r="D268" s="33">
        <f ca="1">SUMIF('Cash Flows - Financing'!B:B,'Payments - Financing'!B252,'Cash Flows - Financing'!R:R)</f>
        <v>0</v>
      </c>
      <c r="E268" s="33">
        <f ca="1">C268+D268</f>
        <v>-30252.465140625005</v>
      </c>
      <c r="F268" s="39" t="s">
        <v>20</v>
      </c>
    </row>
    <row r="269" spans="1:6" ht="15" x14ac:dyDescent="0.25">
      <c r="A269" s="40" t="s">
        <v>19</v>
      </c>
      <c r="B269" s="40" t="s">
        <v>783</v>
      </c>
      <c r="C269" s="33">
        <f ca="1">SUMIF('Cash Flows - Financing'!B:B,'Payments - Financing'!B253,'Cash Flows - Financing'!Q:Q)</f>
        <v>-14206.376369791667</v>
      </c>
      <c r="D269" s="33">
        <f ca="1">SUMIF('Cash Flows - Financing'!B:B,'Payments - Financing'!B253,'Cash Flows - Financing'!R:R)</f>
        <v>0</v>
      </c>
      <c r="E269" s="33">
        <f ca="1">C269+D269</f>
        <v>-14206.376369791667</v>
      </c>
      <c r="F269" s="39" t="s">
        <v>20</v>
      </c>
    </row>
    <row r="270" spans="1:6" ht="15" x14ac:dyDescent="0.25">
      <c r="A270" s="40" t="s">
        <v>19</v>
      </c>
      <c r="B270" s="40" t="s">
        <v>785</v>
      </c>
      <c r="C270" s="33">
        <f ca="1">SUMIF('Cash Flows - Financing'!B:B,'Payments - Financing'!B254,'Cash Flows - Financing'!Q:Q)</f>
        <v>-8794.93422411139</v>
      </c>
      <c r="D270" s="33">
        <f ca="1">SUMIF('Cash Flows - Financing'!B:B,'Payments - Financing'!B254,'Cash Flows - Financing'!R:R)</f>
        <v>0</v>
      </c>
      <c r="E270" s="33">
        <f ca="1">C270+D270</f>
        <v>-8794.93422411139</v>
      </c>
      <c r="F270" s="39" t="s">
        <v>20</v>
      </c>
    </row>
    <row r="271" spans="1:6" ht="15" x14ac:dyDescent="0.25">
      <c r="A271" s="40" t="s">
        <v>19</v>
      </c>
      <c r="B271" s="40" t="s">
        <v>787</v>
      </c>
      <c r="C271" s="33">
        <f ca="1">SUMIF('Cash Flows - Financing'!B:B,'Payments - Financing'!B255,'Cash Flows - Financing'!Q:Q)</f>
        <v>-9987.0067438808328</v>
      </c>
      <c r="D271" s="33">
        <f ca="1">SUMIF('Cash Flows - Financing'!B:B,'Payments - Financing'!B255,'Cash Flows - Financing'!R:R)</f>
        <v>0</v>
      </c>
      <c r="E271" s="33">
        <f ca="1">C271+D271</f>
        <v>-9987.0067438808328</v>
      </c>
      <c r="F271" s="39" t="s">
        <v>20</v>
      </c>
    </row>
    <row r="272" spans="1:6" ht="15" x14ac:dyDescent="0.25">
      <c r="A272" s="40" t="s">
        <v>19</v>
      </c>
      <c r="B272" s="40" t="s">
        <v>789</v>
      </c>
      <c r="C272" s="33">
        <f ca="1">SUMIF('Cash Flows - Financing'!B:B,'Payments - Financing'!B256,'Cash Flows - Financing'!Q:Q)</f>
        <v>-8511.7634599219455</v>
      </c>
      <c r="D272" s="33">
        <f ca="1">SUMIF('Cash Flows - Financing'!B:B,'Payments - Financing'!B256,'Cash Flows - Financing'!R:R)</f>
        <v>0</v>
      </c>
      <c r="E272" s="33">
        <f ca="1">C272+D272</f>
        <v>-8511.7634599219455</v>
      </c>
      <c r="F272" s="39" t="s">
        <v>20</v>
      </c>
    </row>
    <row r="273" spans="1:6" ht="15" x14ac:dyDescent="0.25">
      <c r="A273" s="40" t="s">
        <v>19</v>
      </c>
      <c r="B273" s="40" t="s">
        <v>791</v>
      </c>
      <c r="C273" s="33">
        <f ca="1">SUMIF('Cash Flows - Financing'!B:B,'Payments - Financing'!B257,'Cash Flows - Financing'!Q:Q)</f>
        <v>-7970.2126453950004</v>
      </c>
      <c r="D273" s="33">
        <f ca="1">SUMIF('Cash Flows - Financing'!B:B,'Payments - Financing'!B257,'Cash Flows - Financing'!R:R)</f>
        <v>0</v>
      </c>
      <c r="E273" s="33">
        <f ca="1">C273+D273</f>
        <v>-7970.2126453950004</v>
      </c>
      <c r="F273" s="39" t="s">
        <v>20</v>
      </c>
    </row>
    <row r="274" spans="1:6" ht="15" x14ac:dyDescent="0.25">
      <c r="A274" s="40" t="s">
        <v>19</v>
      </c>
      <c r="B274" s="40" t="s">
        <v>793</v>
      </c>
      <c r="C274" s="33">
        <f ca="1">SUMIF('Cash Flows - Financing'!B:B,'Payments - Financing'!B258,'Cash Flows - Financing'!Q:Q)</f>
        <v>-7108.8958655361121</v>
      </c>
      <c r="D274" s="33">
        <f ca="1">SUMIF('Cash Flows - Financing'!B:B,'Payments - Financing'!B258,'Cash Flows - Financing'!R:R)</f>
        <v>0</v>
      </c>
      <c r="E274" s="33">
        <f ca="1">C274+D274</f>
        <v>-7108.8958655361121</v>
      </c>
      <c r="F274" s="39" t="s">
        <v>20</v>
      </c>
    </row>
    <row r="275" spans="1:6" ht="15" x14ac:dyDescent="0.25">
      <c r="A275" s="40" t="s">
        <v>19</v>
      </c>
      <c r="B275" s="40" t="s">
        <v>795</v>
      </c>
      <c r="C275" s="33">
        <f ca="1">SUMIF('Cash Flows - Financing'!B:B,'Payments - Financing'!B259,'Cash Flows - Financing'!Q:Q)</f>
        <v>-1941.4542933166972</v>
      </c>
      <c r="D275" s="33">
        <f ca="1">SUMIF('Cash Flows - Financing'!B:B,'Payments - Financing'!B259,'Cash Flows - Financing'!R:R)</f>
        <v>-1.7795181416360397</v>
      </c>
      <c r="E275" s="33">
        <f ca="1">C275+D275</f>
        <v>-1943.2338114583333</v>
      </c>
      <c r="F275" s="39" t="s">
        <v>20</v>
      </c>
    </row>
    <row r="276" spans="1:6" ht="15" x14ac:dyDescent="0.25">
      <c r="A276" s="40" t="s">
        <v>19</v>
      </c>
      <c r="B276" s="40" t="s">
        <v>799</v>
      </c>
      <c r="C276" s="33">
        <f ca="1">SUMIF('Cash Flows - Financing'!B:B,'Payments - Financing'!B260,'Cash Flows - Financing'!Q:Q)</f>
        <v>-72.290824359166677</v>
      </c>
      <c r="D276" s="33">
        <f ca="1">SUMIF('Cash Flows - Financing'!B:B,'Payments - Financing'!B260,'Cash Flows - Financing'!R:R)</f>
        <v>-6578.4650166841666</v>
      </c>
      <c r="E276" s="33">
        <f ca="1">C276+D276</f>
        <v>-6650.755841043333</v>
      </c>
      <c r="F276" s="39" t="s">
        <v>20</v>
      </c>
    </row>
    <row r="277" spans="1:6" ht="15" x14ac:dyDescent="0.25">
      <c r="A277" s="40" t="s">
        <v>19</v>
      </c>
      <c r="B277" s="40" t="s">
        <v>802</v>
      </c>
      <c r="C277" s="33">
        <f ca="1">SUMIF('Cash Flows - Financing'!B:B,'Payments - Financing'!B261,'Cash Flows - Financing'!Q:Q)</f>
        <v>-8549.0750510316666</v>
      </c>
      <c r="D277" s="33">
        <f ca="1">SUMIF('Cash Flows - Financing'!B:B,'Payments - Financing'!B261,'Cash Flows - Financing'!R:R)</f>
        <v>0</v>
      </c>
      <c r="E277" s="33">
        <f ca="1">C277+D277</f>
        <v>-8549.0750510316666</v>
      </c>
      <c r="F277" s="39" t="s">
        <v>20</v>
      </c>
    </row>
    <row r="278" spans="1:6" ht="15" x14ac:dyDescent="0.25">
      <c r="A278" s="40" t="s">
        <v>19</v>
      </c>
      <c r="B278" s="40" t="s">
        <v>809</v>
      </c>
      <c r="C278" s="33">
        <f ca="1">SUMIF('Cash Flows - Financing'!B:B,'Payments - Financing'!B263,'Cash Flows - Financing'!Q:Q)</f>
        <v>-388.88888888888886</v>
      </c>
      <c r="D278" s="33">
        <f ca="1">SUMIF('Cash Flows - Financing'!B:B,'Payments - Financing'!B263,'Cash Flows - Financing'!R:R)</f>
        <v>-35388.888888888883</v>
      </c>
      <c r="E278" s="33">
        <f ca="1">C278+D278</f>
        <v>-35777.777777777774</v>
      </c>
      <c r="F278" s="39" t="s">
        <v>20</v>
      </c>
    </row>
    <row r="279" spans="1:6" ht="15" x14ac:dyDescent="0.25">
      <c r="A279" s="40" t="s">
        <v>19</v>
      </c>
      <c r="B279" s="40" t="s">
        <v>818</v>
      </c>
      <c r="C279" s="33">
        <f ca="1">SUMIF('Cash Flows - Financing'!B:B,'Payments - Financing'!B266,'Cash Flows - Financing'!Q:Q)</f>
        <v>-2711633.8036983726</v>
      </c>
      <c r="D279" s="33">
        <f ca="1">SUMIF('Cash Flows - Financing'!B:B,'Payments - Financing'!B266,'Cash Flows - Financing'!R:R)</f>
        <v>-2014356.5398902197</v>
      </c>
      <c r="E279" s="33">
        <f ca="1">C279+D279</f>
        <v>-4725990.3435885925</v>
      </c>
      <c r="F279" s="39" t="s">
        <v>20</v>
      </c>
    </row>
    <row r="280" spans="1:6" ht="15" x14ac:dyDescent="0.25">
      <c r="A280" s="40" t="s">
        <v>19</v>
      </c>
      <c r="B280" s="40" t="s">
        <v>822</v>
      </c>
      <c r="C280" s="33">
        <f ca="1">SUMIF('Cash Flows - Financing'!B:B,'Payments - Financing'!B267,'Cash Flows - Financing'!Q:Q)</f>
        <v>-12733.333333333334</v>
      </c>
      <c r="D280" s="33">
        <f ca="1">SUMIF('Cash Flows - Financing'!B:B,'Payments - Financing'!B267,'Cash Flows - Financing'!R:R)</f>
        <v>-382000.00000000006</v>
      </c>
      <c r="E280" s="33">
        <f ca="1">C280+D280</f>
        <v>-394733.33333333337</v>
      </c>
      <c r="F280" s="39" t="s">
        <v>20</v>
      </c>
    </row>
    <row r="281" spans="1:6" ht="15" x14ac:dyDescent="0.25">
      <c r="A281" s="40" t="s">
        <v>19</v>
      </c>
      <c r="B281" s="40" t="s">
        <v>826</v>
      </c>
      <c r="C281" s="33">
        <f ca="1">SUMIF('Cash Flows - Financing'!B:B,'Payments - Financing'!B268,'Cash Flows - Financing'!Q:Q)</f>
        <v>0.10659776166666846</v>
      </c>
      <c r="D281" s="33">
        <f ca="1">SUMIF('Cash Flows - Financing'!B:B,'Payments - Financing'!B268,'Cash Flows - Financing'!R:R)</f>
        <v>9.7003963116668306</v>
      </c>
      <c r="E281" s="33">
        <f ca="1">C281+D281</f>
        <v>9.8069940733334988</v>
      </c>
      <c r="F281" s="39" t="s">
        <v>20</v>
      </c>
    </row>
    <row r="282" spans="1:6" ht="15" x14ac:dyDescent="0.25">
      <c r="A282" s="40" t="s">
        <v>19</v>
      </c>
      <c r="B282" s="40" t="s">
        <v>829</v>
      </c>
      <c r="C282" s="33">
        <f ca="1">SUMIF('Cash Flows - Financing'!B:B,'Payments - Financing'!B269,'Cash Flows - Financing'!Q:Q)</f>
        <v>8.7594559166669347E-2</v>
      </c>
      <c r="D282" s="33">
        <f ca="1">SUMIF('Cash Flows - Financing'!B:B,'Payments - Financing'!B269,'Cash Flows - Financing'!R:R)</f>
        <v>7.9711048841669108</v>
      </c>
      <c r="E282" s="33">
        <f ca="1">C282+D282</f>
        <v>8.0586994433335803</v>
      </c>
      <c r="F282" s="39" t="s">
        <v>20</v>
      </c>
    </row>
    <row r="283" spans="1:6" ht="15" x14ac:dyDescent="0.25">
      <c r="A283" s="40" t="s">
        <v>19</v>
      </c>
      <c r="B283" s="40" t="s">
        <v>831</v>
      </c>
      <c r="C283" s="33">
        <f ca="1">SUMIF('Cash Flows - Financing'!B:B,'Payments - Financing'!B270,'Cash Flows - Financing'!Q:Q)</f>
        <v>-208.09743901333337</v>
      </c>
      <c r="D283" s="33">
        <f ca="1">SUMIF('Cash Flows - Financing'!B:B,'Payments - Financing'!B270,'Cash Flows - Financing'!R:R)</f>
        <v>-100.69230920000001</v>
      </c>
      <c r="E283" s="33">
        <f ca="1">C283+D283</f>
        <v>-308.78974821333338</v>
      </c>
      <c r="F283" s="39" t="s">
        <v>20</v>
      </c>
    </row>
    <row r="284" spans="1:6" ht="15" x14ac:dyDescent="0.25">
      <c r="A284" s="40" t="s">
        <v>19</v>
      </c>
      <c r="B284" s="40" t="s">
        <v>833</v>
      </c>
      <c r="C284" s="33">
        <f ca="1">SUMIF('Cash Flows - Financing'!B:B,'Payments - Financing'!B271,'Cash Flows - Financing'!Q:Q)</f>
        <v>-6.7282056666666659</v>
      </c>
      <c r="D284" s="33">
        <f ca="1">SUMIF('Cash Flows - Financing'!B:B,'Payments - Financing'!B271,'Cash Flows - Financing'!R:R)</f>
        <v>-612.26671566666664</v>
      </c>
      <c r="E284" s="33">
        <f ca="1">C284+D284</f>
        <v>-618.99492133333331</v>
      </c>
      <c r="F284" s="39" t="s">
        <v>20</v>
      </c>
    </row>
    <row r="285" spans="1:6" ht="15" x14ac:dyDescent="0.25">
      <c r="A285" s="40" t="s">
        <v>19</v>
      </c>
      <c r="B285" s="40" t="s">
        <v>836</v>
      </c>
      <c r="C285" s="33">
        <f ca="1">SUMIF('Cash Flows - Financing'!B:B,'Payments - Financing'!B272,'Cash Flows - Financing'!Q:Q)</f>
        <v>0.36280288500000529</v>
      </c>
      <c r="D285" s="33">
        <f ca="1">SUMIF('Cash Flows - Financing'!B:B,'Payments - Financing'!B272,'Cash Flows - Financing'!R:R)</f>
        <v>33.015062535000482</v>
      </c>
      <c r="E285" s="33">
        <f ca="1">C285+D285</f>
        <v>33.377865420000489</v>
      </c>
      <c r="F285" s="39" t="s">
        <v>20</v>
      </c>
    </row>
    <row r="286" spans="1:6" ht="15" x14ac:dyDescent="0.25">
      <c r="A286" s="40" t="s">
        <v>19</v>
      </c>
      <c r="B286" s="40" t="s">
        <v>839</v>
      </c>
      <c r="C286" s="33">
        <f ca="1">SUMIF('Cash Flows - Financing'!B:B,'Payments - Financing'!B273,'Cash Flows - Financing'!Q:Q)</f>
        <v>-29.133515069999994</v>
      </c>
      <c r="D286" s="33">
        <f ca="1">SUMIF('Cash Flows - Financing'!B:B,'Payments - Financing'!B273,'Cash Flows - Financing'!R:R)</f>
        <v>-2651.1498713699993</v>
      </c>
      <c r="E286" s="33">
        <f ca="1">C286+D286</f>
        <v>-2680.2833864399995</v>
      </c>
      <c r="F286" s="39" t="s">
        <v>20</v>
      </c>
    </row>
    <row r="287" spans="1:6" ht="15" x14ac:dyDescent="0.25">
      <c r="A287" s="40" t="s">
        <v>19</v>
      </c>
      <c r="B287" s="40" t="s">
        <v>842</v>
      </c>
      <c r="C287" s="33">
        <f ca="1">SUMIF('Cash Flows - Financing'!B:B,'Payments - Financing'!B274,'Cash Flows - Financing'!Q:Q)</f>
        <v>-195.45774783333329</v>
      </c>
      <c r="D287" s="33">
        <f ca="1">SUMIF('Cash Flows - Financing'!B:B,'Payments - Financing'!B274,'Cash Flows - Financing'!R:R)</f>
        <v>-17786.655052833328</v>
      </c>
      <c r="E287" s="33">
        <f ca="1">C287+D287</f>
        <v>-17982.112800666662</v>
      </c>
      <c r="F287" s="39" t="s">
        <v>20</v>
      </c>
    </row>
    <row r="288" spans="1:6" ht="15" x14ac:dyDescent="0.25">
      <c r="A288" s="40" t="s">
        <v>19</v>
      </c>
      <c r="B288" s="40" t="s">
        <v>844</v>
      </c>
      <c r="C288" s="33">
        <f ca="1">SUMIF('Cash Flows - Financing'!B:B,'Payments - Financing'!B275,'Cash Flows - Financing'!Q:Q)</f>
        <v>-446219.17808219185</v>
      </c>
      <c r="D288" s="33">
        <f ca="1">SUMIF('Cash Flows - Financing'!B:B,'Payments - Financing'!B275,'Cash Flows - Financing'!R:R)</f>
        <v>-446219.17808219185</v>
      </c>
      <c r="E288" s="33">
        <f ca="1">C288+D288</f>
        <v>-892438.3561643837</v>
      </c>
      <c r="F288" s="39" t="s">
        <v>20</v>
      </c>
    </row>
    <row r="289" spans="1:6" ht="15" x14ac:dyDescent="0.25">
      <c r="A289" s="40" t="s">
        <v>19</v>
      </c>
      <c r="B289" s="40" t="s">
        <v>848</v>
      </c>
      <c r="C289" s="33">
        <f ca="1">SUMIF('Cash Flows - Financing'!B:B,'Payments - Financing'!B276,'Cash Flows - Financing'!Q:Q)</f>
        <v>-214.72649547777775</v>
      </c>
      <c r="D289" s="33">
        <f ca="1">SUMIF('Cash Flows - Financing'!B:B,'Payments - Financing'!B276,'Cash Flows - Financing'!R:R)</f>
        <v>-19540.111088477774</v>
      </c>
      <c r="E289" s="33">
        <f ca="1">C289+D289</f>
        <v>-19754.837583955552</v>
      </c>
      <c r="F289" s="39" t="s">
        <v>20</v>
      </c>
    </row>
    <row r="290" spans="1:6" ht="15" x14ac:dyDescent="0.25">
      <c r="A290" s="40" t="s">
        <v>19</v>
      </c>
      <c r="B290" s="40" t="s">
        <v>852</v>
      </c>
      <c r="C290" s="33">
        <f ca="1">SUMIF('Cash Flows - Financing'!B:B,'Payments - Financing'!B277,'Cash Flows - Financing'!Q:Q)</f>
        <v>0</v>
      </c>
      <c r="D290" s="33">
        <f ca="1">SUMIF('Cash Flows - Financing'!B:B,'Payments - Financing'!B277,'Cash Flows - Financing'!R:R)</f>
        <v>0</v>
      </c>
      <c r="E290" s="33">
        <f ca="1">C290+D290</f>
        <v>0</v>
      </c>
      <c r="F290" s="39" t="s">
        <v>20</v>
      </c>
    </row>
    <row r="291" spans="1:6" ht="15" x14ac:dyDescent="0.25">
      <c r="A291" s="40" t="s">
        <v>19</v>
      </c>
      <c r="B291" s="40" t="s">
        <v>856</v>
      </c>
      <c r="C291" s="33">
        <f ca="1">SUMIF('Cash Flows - Financing'!B:B,'Payments - Financing'!B278,'Cash Flows - Financing'!Q:Q)</f>
        <v>-9680.8885130848266</v>
      </c>
      <c r="D291" s="33">
        <f ca="1">SUMIF('Cash Flows - Financing'!B:B,'Payments - Financing'!B278,'Cash Flows - Financing'!R:R)</f>
        <v>96.54557900982617</v>
      </c>
      <c r="E291" s="33">
        <f ca="1">C291+D291</f>
        <v>-9584.3429340750008</v>
      </c>
      <c r="F291" s="39" t="s">
        <v>20</v>
      </c>
    </row>
    <row r="292" spans="1:6" ht="15" x14ac:dyDescent="0.25">
      <c r="A292" s="40" t="s">
        <v>19</v>
      </c>
      <c r="B292" s="40" t="s">
        <v>859</v>
      </c>
      <c r="C292" s="33">
        <f ca="1">SUMIF('Cash Flows - Financing'!B:B,'Payments - Financing'!B279,'Cash Flows - Financing'!Q:Q)</f>
        <v>-29365.51564066342</v>
      </c>
      <c r="D292" s="33">
        <f ca="1">SUMIF('Cash Flows - Financing'!B:B,'Payments - Financing'!B279,'Cash Flows - Financing'!R:R)</f>
        <v>292.85645698925049</v>
      </c>
      <c r="E292" s="33">
        <f ca="1">C292+D292</f>
        <v>-29072.659183674168</v>
      </c>
      <c r="F292" s="39" t="s">
        <v>20</v>
      </c>
    </row>
    <row r="293" spans="1:6" ht="15" x14ac:dyDescent="0.25">
      <c r="A293" s="40" t="s">
        <v>19</v>
      </c>
      <c r="B293" s="40" t="s">
        <v>862</v>
      </c>
      <c r="C293" s="33">
        <f ca="1">SUMIF('Cash Flows - Financing'!B:B,'Payments - Financing'!B280,'Cash Flows - Financing'!Q:Q)</f>
        <v>-345.03599783333334</v>
      </c>
      <c r="D293" s="33">
        <f ca="1">SUMIF('Cash Flows - Financing'!B:B,'Payments - Financing'!B280,'Cash Flows - Financing'!R:R)</f>
        <v>-63141.587603500004</v>
      </c>
      <c r="E293" s="33">
        <f ca="1">C293+D293</f>
        <v>-63486.62360133334</v>
      </c>
      <c r="F293" s="39" t="s">
        <v>20</v>
      </c>
    </row>
    <row r="294" spans="1:6" ht="15" x14ac:dyDescent="0.25">
      <c r="A294" s="40" t="s">
        <v>19</v>
      </c>
      <c r="B294" s="40" t="s">
        <v>865</v>
      </c>
      <c r="C294" s="33">
        <f ca="1">SUMIF('Cash Flows - Financing'!B:B,'Payments - Financing'!B281,'Cash Flows - Financing'!Q:Q)</f>
        <v>-1590064.3277952238</v>
      </c>
      <c r="D294" s="33">
        <f ca="1">SUMIF('Cash Flows - Financing'!B:B,'Payments - Financing'!B281,'Cash Flows - Financing'!R:R)</f>
        <v>-141970.02926743068</v>
      </c>
      <c r="E294" s="33">
        <f ca="1">C294+D294</f>
        <v>-1732034.3570626546</v>
      </c>
      <c r="F294" s="39" t="s">
        <v>20</v>
      </c>
    </row>
    <row r="295" spans="1:6" ht="15" x14ac:dyDescent="0.25">
      <c r="A295" s="40" t="s">
        <v>19</v>
      </c>
      <c r="B295" s="40" t="s">
        <v>868</v>
      </c>
      <c r="C295" s="33">
        <f ca="1">SUMIF('Cash Flows - Financing'!B:B,'Payments - Financing'!B282,'Cash Flows - Financing'!Q:Q)</f>
        <v>-1493.425566415</v>
      </c>
      <c r="D295" s="33">
        <f ca="1">SUMIF('Cash Flows - Financing'!B:B,'Payments - Financing'!B282,'Cash Flows - Financing'!R:R)</f>
        <v>-1857.6757045650002</v>
      </c>
      <c r="E295" s="33">
        <f ca="1">C295+D295</f>
        <v>-3351.1012709800002</v>
      </c>
      <c r="F295" s="39" t="s">
        <v>20</v>
      </c>
    </row>
    <row r="296" spans="1:6" ht="15" x14ac:dyDescent="0.25">
      <c r="A296" s="40" t="s">
        <v>19</v>
      </c>
      <c r="B296" s="40" t="s">
        <v>871</v>
      </c>
      <c r="C296" s="33">
        <f ca="1">SUMIF('Cash Flows - Financing'!B:B,'Payments - Financing'!B283,'Cash Flows - Financing'!Q:Q)</f>
        <v>-35.054329957500002</v>
      </c>
      <c r="D296" s="33">
        <f ca="1">SUMIF('Cash Flows - Financing'!B:B,'Payments - Financing'!B283,'Cash Flows - Financing'!R:R)</f>
        <v>-3189.9440261324999</v>
      </c>
      <c r="E296" s="33">
        <f ca="1">C296+D296</f>
        <v>-3224.99835609</v>
      </c>
      <c r="F296" s="39" t="s">
        <v>20</v>
      </c>
    </row>
    <row r="297" spans="1:6" ht="15" x14ac:dyDescent="0.25">
      <c r="A297" s="40" t="s">
        <v>19</v>
      </c>
      <c r="B297" s="40" t="s">
        <v>874</v>
      </c>
      <c r="C297" s="33">
        <f ca="1">SUMIF('Cash Flows - Financing'!B:B,'Payments - Financing'!B284,'Cash Flows - Financing'!Q:Q)</f>
        <v>-219.1598142224999</v>
      </c>
      <c r="D297" s="33">
        <f ca="1">SUMIF('Cash Flows - Financing'!B:B,'Payments - Financing'!B284,'Cash Flows - Financing'!R:R)</f>
        <v>-272.61342744749993</v>
      </c>
      <c r="E297" s="33">
        <f ca="1">C297+D297</f>
        <v>-491.77324166999983</v>
      </c>
      <c r="F297" s="39" t="s">
        <v>20</v>
      </c>
    </row>
    <row r="298" spans="1:6" ht="15" x14ac:dyDescent="0.25">
      <c r="A298" s="40" t="s">
        <v>19</v>
      </c>
      <c r="B298" s="40" t="s">
        <v>877</v>
      </c>
      <c r="C298" s="33">
        <f ca="1">SUMIF('Cash Flows - Financing'!B:B,'Payments - Financing'!B285,'Cash Flows - Financing'!Q:Q)</f>
        <v>-5655.7166222222222</v>
      </c>
      <c r="D298" s="33">
        <f ca="1">SUMIF('Cash Flows - Financing'!B:B,'Payments - Financing'!B285,'Cash Flows - Financing'!R:R)</f>
        <v>-2386.0054500000001</v>
      </c>
      <c r="E298" s="33">
        <f ca="1">C298+D298</f>
        <v>-8041.7220722222228</v>
      </c>
      <c r="F298" s="39" t="s">
        <v>20</v>
      </c>
    </row>
    <row r="299" spans="1:6" ht="15" x14ac:dyDescent="0.25">
      <c r="A299" s="40" t="s">
        <v>19</v>
      </c>
      <c r="B299" s="40" t="s">
        <v>880</v>
      </c>
      <c r="C299" s="33">
        <f ca="1">SUMIF('Cash Flows - Financing'!B:B,'Payments - Financing'!B286,'Cash Flows - Financing'!Q:Q)</f>
        <v>-535.95872511999994</v>
      </c>
      <c r="D299" s="33">
        <f ca="1">SUMIF('Cash Flows - Financing'!B:B,'Payments - Financing'!B286,'Cash Flows - Financing'!R:R)</f>
        <v>0</v>
      </c>
      <c r="E299" s="33">
        <f ca="1">C299+D299</f>
        <v>-535.95872511999994</v>
      </c>
      <c r="F299" s="39" t="s">
        <v>20</v>
      </c>
    </row>
    <row r="300" spans="1:6" ht="15" x14ac:dyDescent="0.25">
      <c r="A300" s="40" t="s">
        <v>19</v>
      </c>
      <c r="B300" s="40" t="s">
        <v>883</v>
      </c>
      <c r="C300" s="33">
        <f ca="1">SUMIF('Cash Flows - Financing'!B:B,'Payments - Financing'!B287,'Cash Flows - Financing'!Q:Q)</f>
        <v>-19.627572293333337</v>
      </c>
      <c r="D300" s="33">
        <f ca="1">SUMIF('Cash Flows - Financing'!B:B,'Payments - Financing'!B287,'Cash Flows - Financing'!R:R)</f>
        <v>-1786.1090786933335</v>
      </c>
      <c r="E300" s="33">
        <f ca="1">C300+D300</f>
        <v>-1805.7366509866667</v>
      </c>
      <c r="F300" s="39" t="s">
        <v>20</v>
      </c>
    </row>
    <row r="301" spans="1:6" ht="15" x14ac:dyDescent="0.25">
      <c r="A301" s="40" t="s">
        <v>19</v>
      </c>
      <c r="B301" s="40" t="s">
        <v>886</v>
      </c>
      <c r="C301" s="33">
        <f ca="1">SUMIF('Cash Flows - Financing'!B:B,'Payments - Financing'!B288,'Cash Flows - Financing'!Q:Q)</f>
        <v>-39.00911767638889</v>
      </c>
      <c r="D301" s="33">
        <f ca="1">SUMIF('Cash Flows - Financing'!B:B,'Payments - Financing'!B288,'Cash Flows - Financing'!R:R)</f>
        <v>-3549.8297085513891</v>
      </c>
      <c r="E301" s="33">
        <f ca="1">C301+D301</f>
        <v>-3588.8388262277781</v>
      </c>
      <c r="F301" s="39" t="s">
        <v>20</v>
      </c>
    </row>
    <row r="302" spans="1:6" ht="15" x14ac:dyDescent="0.25">
      <c r="A302" s="40" t="s">
        <v>19</v>
      </c>
      <c r="B302" s="40" t="s">
        <v>889</v>
      </c>
      <c r="C302" s="33">
        <f ca="1">SUMIF('Cash Flows - Financing'!B:B,'Payments - Financing'!B289,'Cash Flows - Financing'!Q:Q)</f>
        <v>-12.735999999999997</v>
      </c>
      <c r="D302" s="33">
        <f ca="1">SUMIF('Cash Flows - Financing'!B:B,'Payments - Financing'!B289,'Cash Flows - Financing'!R:R)</f>
        <v>-1158.9759999999997</v>
      </c>
      <c r="E302" s="33">
        <f ca="1">C302+D302</f>
        <v>-1171.7119999999998</v>
      </c>
      <c r="F302" s="39" t="s">
        <v>20</v>
      </c>
    </row>
    <row r="303" spans="1:6" ht="15" x14ac:dyDescent="0.25">
      <c r="A303" s="40" t="s">
        <v>19</v>
      </c>
      <c r="B303" s="40" t="s">
        <v>893</v>
      </c>
      <c r="C303" s="33">
        <f ca="1">SUMIF('Cash Flows - Financing'!B:B,'Payments - Financing'!B290,'Cash Flows - Financing'!Q:Q)</f>
        <v>-2.2619198826666667</v>
      </c>
      <c r="D303" s="33">
        <f ca="1">SUMIF('Cash Flows - Financing'!B:B,'Payments - Financing'!B290,'Cash Flows - Financing'!R:R)</f>
        <v>-67.857596480000012</v>
      </c>
      <c r="E303" s="33">
        <f ca="1">C303+D303</f>
        <v>-70.119516362666673</v>
      </c>
      <c r="F303" s="39" t="s">
        <v>20</v>
      </c>
    </row>
    <row r="304" spans="1:6" ht="15" x14ac:dyDescent="0.25">
      <c r="A304" s="40" t="s">
        <v>19</v>
      </c>
      <c r="B304" s="40" t="s">
        <v>897</v>
      </c>
      <c r="C304" s="33">
        <f ca="1">SUMIF('Cash Flows - Financing'!B:B,'Payments - Financing'!B291,'Cash Flows - Financing'!Q:Q)</f>
        <v>-18.225083333333327</v>
      </c>
      <c r="D304" s="33">
        <f ca="1">SUMIF('Cash Flows - Financing'!B:B,'Payments - Financing'!B291,'Cash Flows - Financing'!R:R)</f>
        <v>-1658.4825833333327</v>
      </c>
      <c r="E304" s="33">
        <f ca="1">C304+D304</f>
        <v>-1676.707666666666</v>
      </c>
      <c r="F304" s="39" t="s">
        <v>20</v>
      </c>
    </row>
    <row r="305" spans="1:6" ht="15" x14ac:dyDescent="0.25">
      <c r="A305" s="40" t="s">
        <v>19</v>
      </c>
      <c r="B305" s="40" t="s">
        <v>900</v>
      </c>
      <c r="C305" s="33">
        <f ca="1">SUMIF('Cash Flows - Financing'!B:B,'Payments - Financing'!B292,'Cash Flows - Financing'!Q:Q)</f>
        <v>-160266.50569222224</v>
      </c>
      <c r="D305" s="33">
        <f ca="1">SUMIF('Cash Flows - Financing'!B:B,'Payments - Financing'!B292,'Cash Flows - Financing'!R:R)</f>
        <v>0</v>
      </c>
      <c r="E305" s="33">
        <f ca="1">C305+D305</f>
        <v>-160266.50569222224</v>
      </c>
      <c r="F305" s="39" t="s">
        <v>20</v>
      </c>
    </row>
    <row r="306" spans="1:6" ht="15" x14ac:dyDescent="0.25">
      <c r="A306" s="40" t="s">
        <v>19</v>
      </c>
      <c r="B306" s="40" t="s">
        <v>911</v>
      </c>
      <c r="C306" s="33">
        <f ca="1">SUMIF('Cash Flows - Financing'!B:B,'Payments - Financing'!B293,'Cash Flows - Financing'!Q:Q)</f>
        <v>-14990.139400347221</v>
      </c>
      <c r="D306" s="33">
        <f ca="1">SUMIF('Cash Flows - Financing'!B:B,'Payments - Financing'!B293,'Cash Flows - Financing'!R:R)</f>
        <v>0</v>
      </c>
      <c r="E306" s="33">
        <f ca="1">C306+D306</f>
        <v>-14990.139400347221</v>
      </c>
      <c r="F306" s="39" t="s">
        <v>20</v>
      </c>
    </row>
    <row r="307" spans="1:6" ht="15" x14ac:dyDescent="0.25">
      <c r="A307" s="40" t="s">
        <v>19</v>
      </c>
      <c r="B307" s="40" t="s">
        <v>914</v>
      </c>
      <c r="C307" s="33">
        <f ca="1">SUMIF('Cash Flows - Financing'!B:B,'Payments - Financing'!B294,'Cash Flows - Financing'!Q:Q)</f>
        <v>-77448.39582313165</v>
      </c>
      <c r="D307" s="33">
        <f ca="1">SUMIF('Cash Flows - Financing'!B:B,'Payments - Financing'!B294,'Cash Flows - Financing'!R:R)</f>
        <v>0</v>
      </c>
      <c r="E307" s="33">
        <f ca="1">C307+D307</f>
        <v>-77448.39582313165</v>
      </c>
      <c r="F307" s="39" t="s">
        <v>20</v>
      </c>
    </row>
    <row r="308" spans="1:6" ht="15" x14ac:dyDescent="0.25">
      <c r="A308" s="40" t="s">
        <v>19</v>
      </c>
      <c r="B308" s="40" t="s">
        <v>917</v>
      </c>
      <c r="C308" s="33">
        <f ca="1">SUMIF('Cash Flows - Financing'!B:B,'Payments - Financing'!B295,'Cash Flows - Financing'!Q:Q)</f>
        <v>-27853.684404</v>
      </c>
      <c r="D308" s="33">
        <f ca="1">SUMIF('Cash Flows - Financing'!B:B,'Payments - Financing'!B295,'Cash Flows - Financing'!R:R)</f>
        <v>-2321.140367</v>
      </c>
      <c r="E308" s="33">
        <f ca="1">C308+D308</f>
        <v>-30174.824771</v>
      </c>
      <c r="F308" s="39" t="s">
        <v>20</v>
      </c>
    </row>
    <row r="309" spans="1:6" ht="15" x14ac:dyDescent="0.25">
      <c r="A309" s="40" t="s">
        <v>19</v>
      </c>
      <c r="B309" s="40" t="s">
        <v>920</v>
      </c>
      <c r="C309" s="33">
        <f ca="1">SUMIF('Cash Flows - Financing'!B:B,'Payments - Financing'!B296,'Cash Flows - Financing'!Q:Q)</f>
        <v>-77254.198000000004</v>
      </c>
      <c r="D309" s="33">
        <f ca="1">SUMIF('Cash Flows - Financing'!B:B,'Payments - Financing'!B296,'Cash Flows - Financing'!R:R)</f>
        <v>-6437.8498333333337</v>
      </c>
      <c r="E309" s="33">
        <f ca="1">C309+D309</f>
        <v>-83692.047833333345</v>
      </c>
      <c r="F309" s="39" t="s">
        <v>20</v>
      </c>
    </row>
    <row r="310" spans="1:6" ht="15" x14ac:dyDescent="0.25">
      <c r="A310" s="40" t="s">
        <v>19</v>
      </c>
      <c r="B310" s="40" t="s">
        <v>923</v>
      </c>
      <c r="C310" s="33">
        <f ca="1">SUMIF('Cash Flows - Financing'!B:B,'Payments - Financing'!B297,'Cash Flows - Financing'!Q:Q)</f>
        <v>-17707.358142362777</v>
      </c>
      <c r="D310" s="33">
        <f ca="1">SUMIF('Cash Flows - Financing'!B:B,'Payments - Financing'!B297,'Cash Flows - Financing'!R:R)</f>
        <v>0</v>
      </c>
      <c r="E310" s="33">
        <f ca="1">C310+D310</f>
        <v>-17707.358142362777</v>
      </c>
      <c r="F310" s="39" t="s">
        <v>20</v>
      </c>
    </row>
    <row r="311" spans="1:6" ht="15" x14ac:dyDescent="0.25">
      <c r="A311" s="40" t="s">
        <v>19</v>
      </c>
      <c r="B311" s="40" t="s">
        <v>926</v>
      </c>
      <c r="C311" s="33">
        <f ca="1">SUMIF('Cash Flows - Financing'!B:B,'Payments - Financing'!B298,'Cash Flows - Financing'!Q:Q)</f>
        <v>-861.11026380000021</v>
      </c>
      <c r="D311" s="33">
        <f ca="1">SUMIF('Cash Flows - Financing'!B:B,'Payments - Financing'!B298,'Cash Flows - Financing'!R:R)</f>
        <v>-15327.762695640002</v>
      </c>
      <c r="E311" s="33">
        <f ca="1">C311+D311</f>
        <v>-16188.872959440003</v>
      </c>
      <c r="F311" s="39" t="s">
        <v>20</v>
      </c>
    </row>
    <row r="312" spans="1:6" ht="15" x14ac:dyDescent="0.25">
      <c r="A312" s="40" t="s">
        <v>19</v>
      </c>
      <c r="B312" s="40" t="s">
        <v>929</v>
      </c>
      <c r="C312" s="33">
        <f ca="1">SUMIF('Cash Flows - Financing'!B:B,'Payments - Financing'!B299,'Cash Flows - Financing'!Q:Q)</f>
        <v>-14111.641059500833</v>
      </c>
      <c r="D312" s="33">
        <f ca="1">SUMIF('Cash Flows - Financing'!B:B,'Payments - Financing'!B299,'Cash Flows - Financing'!R:R)</f>
        <v>0</v>
      </c>
      <c r="E312" s="33">
        <f ca="1">C312+D312</f>
        <v>-14111.641059500833</v>
      </c>
      <c r="F312" s="39" t="s">
        <v>20</v>
      </c>
    </row>
    <row r="313" spans="1:6" ht="15" x14ac:dyDescent="0.25">
      <c r="A313" s="40" t="s">
        <v>19</v>
      </c>
      <c r="B313" s="40" t="s">
        <v>932</v>
      </c>
      <c r="C313" s="33">
        <f ca="1">SUMIF('Cash Flows - Financing'!B:B,'Payments - Financing'!B300,'Cash Flows - Financing'!Q:Q)</f>
        <v>-59529.612863781666</v>
      </c>
      <c r="D313" s="33">
        <f ca="1">SUMIF('Cash Flows - Financing'!B:B,'Payments - Financing'!B300,'Cash Flows - Financing'!R:R)</f>
        <v>0</v>
      </c>
      <c r="E313" s="33">
        <f ca="1">C313+D313</f>
        <v>-59529.612863781666</v>
      </c>
      <c r="F313" s="39" t="s">
        <v>20</v>
      </c>
    </row>
    <row r="314" spans="1:6" ht="15" x14ac:dyDescent="0.25">
      <c r="A314" s="40" t="s">
        <v>19</v>
      </c>
      <c r="B314" s="40" t="s">
        <v>935</v>
      </c>
      <c r="C314" s="33">
        <f ca="1">SUMIF('Cash Flows - Financing'!B:B,'Payments - Financing'!B301,'Cash Flows - Financing'!Q:Q)</f>
        <v>-12916.040135309997</v>
      </c>
      <c r="D314" s="33">
        <f ca="1">SUMIF('Cash Flows - Financing'!B:B,'Payments - Financing'!B301,'Cash Flows - Financing'!R:R)</f>
        <v>-20091.617988259994</v>
      </c>
      <c r="E314" s="33">
        <f ca="1">C314+D314</f>
        <v>-33007.658123569992</v>
      </c>
      <c r="F314" s="39" t="s">
        <v>20</v>
      </c>
    </row>
    <row r="315" spans="1:6" ht="15" x14ac:dyDescent="0.25">
      <c r="A315" s="40" t="s">
        <v>19</v>
      </c>
      <c r="B315" s="40" t="s">
        <v>937</v>
      </c>
      <c r="C315" s="33">
        <f ca="1">SUMIF('Cash Flows - Financing'!B:B,'Payments - Financing'!B302,'Cash Flows - Financing'!Q:Q)</f>
        <v>-9649.9348037083328</v>
      </c>
      <c r="D315" s="33">
        <f ca="1">SUMIF('Cash Flows - Financing'!B:B,'Payments - Financing'!B302,'Cash Flows - Financing'!R:R)</f>
        <v>-5490.4801469374997</v>
      </c>
      <c r="E315" s="33">
        <f ca="1">C315+D315</f>
        <v>-15140.414950645833</v>
      </c>
      <c r="F315" s="39" t="s">
        <v>20</v>
      </c>
    </row>
    <row r="316" spans="1:6" ht="15" x14ac:dyDescent="0.25">
      <c r="A316" s="40" t="s">
        <v>19</v>
      </c>
      <c r="B316" s="40" t="s">
        <v>939</v>
      </c>
      <c r="C316" s="33">
        <f ca="1">SUMIF('Cash Flows - Financing'!B:B,'Payments - Financing'!B303,'Cash Flows - Financing'!Q:Q)</f>
        <v>-10752.139567361111</v>
      </c>
      <c r="D316" s="33">
        <f ca="1">SUMIF('Cash Flows - Financing'!B:B,'Payments - Financing'!B303,'Cash Flows - Financing'!R:R)</f>
        <v>0</v>
      </c>
      <c r="E316" s="33">
        <f ca="1">C316+D316</f>
        <v>-10752.139567361111</v>
      </c>
      <c r="F316" s="39" t="s">
        <v>20</v>
      </c>
    </row>
    <row r="317" spans="1:6" ht="15" x14ac:dyDescent="0.25">
      <c r="A317" s="40" t="s">
        <v>19</v>
      </c>
      <c r="B317" s="40" t="s">
        <v>941</v>
      </c>
      <c r="C317" s="33">
        <f ca="1">SUMIF('Cash Flows - Financing'!B:B,'Payments - Financing'!B304,'Cash Flows - Financing'!Q:Q)</f>
        <v>-33.17804125</v>
      </c>
      <c r="D317" s="33">
        <f ca="1">SUMIF('Cash Flows - Financing'!B:B,'Payments - Financing'!B304,'Cash Flows - Financing'!R:R)</f>
        <v>-3019.2017537499996</v>
      </c>
      <c r="E317" s="33">
        <f ca="1">C317+D317</f>
        <v>-3052.3797949999998</v>
      </c>
      <c r="F317" s="39" t="s">
        <v>20</v>
      </c>
    </row>
    <row r="318" spans="1:6" ht="15" x14ac:dyDescent="0.25">
      <c r="A318" s="40" t="s">
        <v>19</v>
      </c>
      <c r="B318" s="40" t="s">
        <v>943</v>
      </c>
      <c r="C318" s="33">
        <f ca="1">SUMIF('Cash Flows - Financing'!B:B,'Payments - Financing'!B305,'Cash Flows - Financing'!Q:Q)</f>
        <v>-15516.677434136664</v>
      </c>
      <c r="D318" s="33">
        <f ca="1">SUMIF('Cash Flows - Financing'!B:B,'Payments - Financing'!B305,'Cash Flows - Financing'!R:R)</f>
        <v>0</v>
      </c>
      <c r="E318" s="33">
        <f ca="1">C318+D318</f>
        <v>-15516.677434136664</v>
      </c>
      <c r="F318" s="39" t="s">
        <v>20</v>
      </c>
    </row>
    <row r="319" spans="1:6" ht="15" x14ac:dyDescent="0.25">
      <c r="A319" s="40" t="s">
        <v>19</v>
      </c>
      <c r="B319" s="40" t="s">
        <v>945</v>
      </c>
      <c r="C319" s="33">
        <f ca="1">SUMIF('Cash Flows - Financing'!B:B,'Payments - Financing'!B306,'Cash Flows - Financing'!Q:Q)</f>
        <v>-7060.9455267361109</v>
      </c>
      <c r="D319" s="33">
        <f ca="1">SUMIF('Cash Flows - Financing'!B:B,'Payments - Financing'!B306,'Cash Flows - Financing'!R:R)</f>
        <v>0</v>
      </c>
      <c r="E319" s="33">
        <f ca="1">C319+D319</f>
        <v>-7060.9455267361109</v>
      </c>
      <c r="F319" s="39" t="s">
        <v>20</v>
      </c>
    </row>
    <row r="320" spans="1:6" ht="15" x14ac:dyDescent="0.25">
      <c r="A320" s="40" t="s">
        <v>19</v>
      </c>
      <c r="B320" s="40" t="s">
        <v>947</v>
      </c>
      <c r="C320" s="33">
        <f ca="1">SUMIF('Cash Flows - Financing'!B:B,'Payments - Financing'!B307,'Cash Flows - Financing'!Q:Q)</f>
        <v>-841.66784308750005</v>
      </c>
      <c r="D320" s="33">
        <f ca="1">SUMIF('Cash Flows - Financing'!B:B,'Payments - Financing'!B307,'Cash Flows - Financing'!R:R)</f>
        <v>-1100.6425640375001</v>
      </c>
      <c r="E320" s="33">
        <f ca="1">C320+D320</f>
        <v>-1942.310407125</v>
      </c>
      <c r="F320" s="39" t="s">
        <v>20</v>
      </c>
    </row>
    <row r="321" spans="1:6" ht="15" x14ac:dyDescent="0.25">
      <c r="A321" s="40" t="s">
        <v>19</v>
      </c>
      <c r="B321" s="40" t="s">
        <v>949</v>
      </c>
      <c r="C321" s="33">
        <f ca="1">SUMIF('Cash Flows - Financing'!B:B,'Payments - Financing'!B308,'Cash Flows - Financing'!Q:Q)</f>
        <v>-440.0906484599999</v>
      </c>
      <c r="D321" s="33">
        <f ca="1">SUMIF('Cash Flows - Financing'!B:B,'Payments - Financing'!B308,'Cash Flows - Financing'!R:R)</f>
        <v>0</v>
      </c>
      <c r="E321" s="33">
        <f ca="1">C321+D321</f>
        <v>-440.0906484599999</v>
      </c>
      <c r="F321" s="39" t="s">
        <v>20</v>
      </c>
    </row>
    <row r="322" spans="1:6" ht="15" x14ac:dyDescent="0.25">
      <c r="A322" s="40" t="s">
        <v>19</v>
      </c>
      <c r="B322" s="40" t="s">
        <v>953</v>
      </c>
      <c r="C322" s="33">
        <f ca="1">SUMIF('Cash Flows - Financing'!B:B,'Payments - Financing'!B309,'Cash Flows - Financing'!Q:Q)</f>
        <v>-14943.503322222223</v>
      </c>
      <c r="D322" s="33">
        <f ca="1">SUMIF('Cash Flows - Financing'!B:B,'Payments - Financing'!B309,'Cash Flows - Financing'!R:R)</f>
        <v>0</v>
      </c>
      <c r="E322" s="33">
        <f ca="1">C322+D322</f>
        <v>-14943.503322222223</v>
      </c>
      <c r="F322" s="39" t="s">
        <v>20</v>
      </c>
    </row>
    <row r="323" spans="1:6" ht="15" x14ac:dyDescent="0.25">
      <c r="A323" s="40" t="s">
        <v>19</v>
      </c>
      <c r="B323" s="40" t="s">
        <v>956</v>
      </c>
      <c r="C323" s="33">
        <f ca="1">SUMIF('Cash Flows - Financing'!B:B,'Payments - Financing'!B310,'Cash Flows - Financing'!Q:Q)</f>
        <v>-122.2034294075</v>
      </c>
      <c r="D323" s="33">
        <f ca="1">SUMIF('Cash Flows - Financing'!B:B,'Payments - Financing'!B310,'Cash Flows - Financing'!R:R)</f>
        <v>-11120.512076082499</v>
      </c>
      <c r="E323" s="33">
        <f ca="1">C323+D323</f>
        <v>-11242.715505489999</v>
      </c>
      <c r="F323" s="39" t="s">
        <v>20</v>
      </c>
    </row>
    <row r="324" spans="1:6" ht="15" x14ac:dyDescent="0.25">
      <c r="A324" s="40" t="s">
        <v>19</v>
      </c>
      <c r="B324" s="40" t="s">
        <v>959</v>
      </c>
      <c r="C324" s="33">
        <f ca="1">SUMIF('Cash Flows - Financing'!B:B,'Payments - Financing'!B311,'Cash Flows - Financing'!Q:Q)</f>
        <v>-25334.403327061107</v>
      </c>
      <c r="D324" s="33">
        <f ca="1">SUMIF('Cash Flows - Financing'!B:B,'Payments - Financing'!B311,'Cash Flows - Financing'!R:R)</f>
        <v>0</v>
      </c>
      <c r="E324" s="33">
        <f ca="1">C324+D324</f>
        <v>-25334.403327061107</v>
      </c>
      <c r="F324" s="39" t="s">
        <v>20</v>
      </c>
    </row>
    <row r="325" spans="1:6" ht="15" x14ac:dyDescent="0.25">
      <c r="A325" s="40" t="s">
        <v>19</v>
      </c>
      <c r="B325" s="40" t="s">
        <v>962</v>
      </c>
      <c r="C325" s="33">
        <f ca="1">SUMIF('Cash Flows - Financing'!B:B,'Payments - Financing'!B312,'Cash Flows - Financing'!Q:Q)</f>
        <v>-3069.016072268611</v>
      </c>
      <c r="D325" s="33">
        <f ca="1">SUMIF('Cash Flows - Financing'!B:B,'Payments - Financing'!B312,'Cash Flows - Financing'!R:R)</f>
        <v>0</v>
      </c>
      <c r="E325" s="33">
        <f ca="1">C325+D325</f>
        <v>-3069.016072268611</v>
      </c>
      <c r="F325" s="39" t="s">
        <v>20</v>
      </c>
    </row>
    <row r="326" spans="1:6" ht="15" x14ac:dyDescent="0.25">
      <c r="A326" s="40" t="s">
        <v>19</v>
      </c>
      <c r="B326" s="40" t="s">
        <v>965</v>
      </c>
      <c r="C326" s="33">
        <f ca="1">SUMIF('Cash Flows - Financing'!B:B,'Payments - Financing'!B313,'Cash Flows - Financing'!Q:Q)</f>
        <v>-441.6740582255556</v>
      </c>
      <c r="D326" s="33">
        <f ca="1">SUMIF('Cash Flows - Financing'!B:B,'Payments - Financing'!B313,'Cash Flows - Financing'!R:R)</f>
        <v>-19654.495591037223</v>
      </c>
      <c r="E326" s="33">
        <f ca="1">C326+D326</f>
        <v>-20096.169649262778</v>
      </c>
      <c r="F326" s="39" t="s">
        <v>20</v>
      </c>
    </row>
    <row r="327" spans="1:6" ht="15" x14ac:dyDescent="0.25">
      <c r="A327" s="40" t="s">
        <v>19</v>
      </c>
      <c r="B327" s="40" t="s">
        <v>968</v>
      </c>
      <c r="C327" s="33">
        <f ca="1">SUMIF('Cash Flows - Financing'!B:B,'Payments - Financing'!B314,'Cash Flows - Financing'!Q:Q)</f>
        <v>-2691.0899535975</v>
      </c>
      <c r="D327" s="33">
        <f ca="1">SUMIF('Cash Flows - Financing'!B:B,'Payments - Financing'!B314,'Cash Flows - Financing'!R:R)</f>
        <v>0</v>
      </c>
      <c r="E327" s="33">
        <f ca="1">C327+D327</f>
        <v>-2691.0899535975</v>
      </c>
      <c r="F327" s="39" t="s">
        <v>20</v>
      </c>
    </row>
    <row r="328" spans="1:6" ht="15" x14ac:dyDescent="0.25">
      <c r="A328" s="40" t="s">
        <v>19</v>
      </c>
      <c r="B328" s="40" t="s">
        <v>971</v>
      </c>
      <c r="C328" s="33">
        <f ca="1">SUMIF('Cash Flows - Financing'!B:B,'Payments - Financing'!B315,'Cash Flows - Financing'!Q:Q)</f>
        <v>-2351.6323166675452</v>
      </c>
      <c r="D328" s="33">
        <f ca="1">SUMIF('Cash Flows - Financing'!B:B,'Payments - Financing'!B315,'Cash Flows - Financing'!R:R)</f>
        <v>-2.155483332455074</v>
      </c>
      <c r="E328" s="33">
        <f ca="1">C328+D328</f>
        <v>-2353.7878000000001</v>
      </c>
      <c r="F328" s="39" t="s">
        <v>20</v>
      </c>
    </row>
    <row r="329" spans="1:6" ht="15" x14ac:dyDescent="0.25">
      <c r="A329" s="40" t="s">
        <v>19</v>
      </c>
      <c r="B329" s="40" t="s">
        <v>974</v>
      </c>
      <c r="C329" s="33">
        <f ca="1">SUMIF('Cash Flows - Financing'!B:B,'Payments - Financing'!B316,'Cash Flows - Financing'!Q:Q)</f>
        <v>-113666.66666666666</v>
      </c>
      <c r="D329" s="33">
        <f ca="1">SUMIF('Cash Flows - Financing'!B:B,'Payments - Financing'!B316,'Cash Flows - Financing'!R:R)</f>
        <v>-47666.666666666664</v>
      </c>
      <c r="E329" s="33">
        <f ca="1">C329+D329</f>
        <v>-161333.33333333331</v>
      </c>
      <c r="F329" s="39" t="s">
        <v>20</v>
      </c>
    </row>
    <row r="330" spans="1:6" ht="15" x14ac:dyDescent="0.25">
      <c r="A330" s="40" t="s">
        <v>19</v>
      </c>
      <c r="B330" s="40" t="s">
        <v>977</v>
      </c>
      <c r="C330" s="33">
        <f ca="1">SUMIF('Cash Flows - Financing'!B:B,'Payments - Financing'!B317,'Cash Flows - Financing'!Q:Q)</f>
        <v>3105.2985993069442</v>
      </c>
      <c r="D330" s="33">
        <f ca="1">SUMIF('Cash Flows - Financing'!B:B,'Payments - Financing'!B317,'Cash Flows - Financing'!R:R)</f>
        <v>0</v>
      </c>
      <c r="E330" s="33">
        <f ca="1">C330+D330</f>
        <v>3105.2985993069442</v>
      </c>
      <c r="F330" s="39" t="s">
        <v>20</v>
      </c>
    </row>
    <row r="331" spans="1:6" ht="15" x14ac:dyDescent="0.25">
      <c r="A331" s="40" t="s">
        <v>19</v>
      </c>
      <c r="B331" s="40" t="s">
        <v>980</v>
      </c>
      <c r="C331" s="33">
        <f ca="1">SUMIF('Cash Flows - Financing'!B:B,'Payments - Financing'!B318,'Cash Flows - Financing'!Q:Q)</f>
        <v>-4468.7500000000009</v>
      </c>
      <c r="D331" s="33">
        <f ca="1">SUMIF('Cash Flows - Financing'!B:B,'Payments - Financing'!B318,'Cash Flows - Financing'!R:R)</f>
        <v>-8260.4166666666679</v>
      </c>
      <c r="E331" s="33">
        <f ca="1">C331+D331</f>
        <v>-12729.166666666668</v>
      </c>
      <c r="F331" s="39" t="s">
        <v>20</v>
      </c>
    </row>
    <row r="332" spans="1:6" ht="15" x14ac:dyDescent="0.25">
      <c r="A332" s="40" t="s">
        <v>19</v>
      </c>
      <c r="B332" s="40" t="s">
        <v>982</v>
      </c>
      <c r="C332" s="33">
        <f ca="1">SUMIF('Cash Flows - Financing'!B:B,'Payments - Financing'!B319,'Cash Flows - Financing'!Q:Q)</f>
        <v>-778.07156406249987</v>
      </c>
      <c r="D332" s="33">
        <f ca="1">SUMIF('Cash Flows - Financing'!B:B,'Payments - Financing'!B319,'Cash Flows - Financing'!R:R)</f>
        <v>-70804.512329687495</v>
      </c>
      <c r="E332" s="33">
        <f ca="1">C332+D332</f>
        <v>-71582.583893749994</v>
      </c>
      <c r="F332" s="39" t="s">
        <v>20</v>
      </c>
    </row>
    <row r="333" spans="1:6" ht="15" x14ac:dyDescent="0.25">
      <c r="A333" s="40" t="s">
        <v>19</v>
      </c>
      <c r="B333" s="40" t="s">
        <v>986</v>
      </c>
      <c r="C333" s="33">
        <f ca="1">SUMIF('Cash Flows - Financing'!B:B,'Payments - Financing'!B320,'Cash Flows - Financing'!Q:Q)</f>
        <v>-812.33654333333322</v>
      </c>
      <c r="D333" s="33">
        <f ca="1">SUMIF('Cash Flows - Financing'!B:B,'Payments - Financing'!B320,'Cash Flows - Financing'!R:R)</f>
        <v>-148657.58742999999</v>
      </c>
      <c r="E333" s="33">
        <f ca="1">C333+D333</f>
        <v>-149469.92397333332</v>
      </c>
      <c r="F333" s="39" t="s">
        <v>20</v>
      </c>
    </row>
    <row r="334" spans="1:6" ht="15" x14ac:dyDescent="0.25">
      <c r="A334" s="40" t="s">
        <v>19</v>
      </c>
      <c r="B334" s="40" t="s">
        <v>989</v>
      </c>
      <c r="C334" s="33">
        <f ca="1">SUMIF('Cash Flows - Financing'!B:B,'Payments - Financing'!B321,'Cash Flows - Financing'!Q:Q)</f>
        <v>-103722.83441975</v>
      </c>
      <c r="D334" s="33">
        <f ca="1">SUMIF('Cash Flows - Financing'!B:B,'Payments - Financing'!B321,'Cash Flows - Financing'!R:R)</f>
        <v>-103722.83441975</v>
      </c>
      <c r="E334" s="33">
        <f ca="1">C334+D334</f>
        <v>-207445.66883949999</v>
      </c>
      <c r="F334" s="39" t="s">
        <v>20</v>
      </c>
    </row>
    <row r="335" spans="1:6" ht="15" x14ac:dyDescent="0.25">
      <c r="A335" s="40" t="s">
        <v>19</v>
      </c>
      <c r="B335" s="40" t="s">
        <v>992</v>
      </c>
      <c r="C335" s="33">
        <f ca="1">SUMIF('Cash Flows - Financing'!B:B,'Payments - Financing'!B322,'Cash Flows - Financing'!Q:Q)</f>
        <v>-452.01676083333331</v>
      </c>
      <c r="D335" s="33">
        <f ca="1">SUMIF('Cash Flows - Financing'!B:B,'Payments - Financing'!B322,'Cash Flows - Financing'!R:R)</f>
        <v>-82719.067232500005</v>
      </c>
      <c r="E335" s="33">
        <f ca="1">C335+D335</f>
        <v>-83171.083993333334</v>
      </c>
      <c r="F335" s="39" t="s">
        <v>20</v>
      </c>
    </row>
    <row r="336" spans="1:6" ht="15" x14ac:dyDescent="0.25">
      <c r="A336" s="40" t="s">
        <v>19</v>
      </c>
      <c r="B336" s="40" t="s">
        <v>995</v>
      </c>
      <c r="C336" s="33">
        <f ca="1">SUMIF('Cash Flows - Financing'!B:B,'Payments - Financing'!B323,'Cash Flows - Financing'!Q:Q)</f>
        <v>-64.526531666666671</v>
      </c>
      <c r="D336" s="33">
        <f ca="1">SUMIF('Cash Flows - Financing'!B:B,'Payments - Financing'!B323,'Cash Flows - Financing'!R:R)</f>
        <v>-11808.355294999999</v>
      </c>
      <c r="E336" s="33">
        <f ca="1">C336+D336</f>
        <v>-11872.881826666666</v>
      </c>
      <c r="F336" s="39" t="s">
        <v>20</v>
      </c>
    </row>
    <row r="337" spans="1:6" ht="15" x14ac:dyDescent="0.25">
      <c r="A337" s="40" t="s">
        <v>19</v>
      </c>
      <c r="B337" s="40" t="s">
        <v>999</v>
      </c>
      <c r="C337" s="33">
        <f ca="1">SUMIF('Cash Flows - Financing'!B:B,'Payments - Financing'!B324,'Cash Flows - Financing'!Q:Q)</f>
        <v>-350.39764124999999</v>
      </c>
      <c r="D337" s="33">
        <f ca="1">SUMIF('Cash Flows - Financing'!B:B,'Payments - Financing'!B324,'Cash Flows - Financing'!R:R)</f>
        <v>0</v>
      </c>
      <c r="E337" s="33">
        <f ca="1">C337+D337</f>
        <v>-350.39764124999999</v>
      </c>
      <c r="F337" s="39" t="s">
        <v>20</v>
      </c>
    </row>
    <row r="338" spans="1:6" ht="15" x14ac:dyDescent="0.25">
      <c r="A338" s="40" t="s">
        <v>19</v>
      </c>
      <c r="B338" s="40" t="s">
        <v>1003</v>
      </c>
      <c r="C338" s="33">
        <f ca="1">SUMIF('Cash Flows - Financing'!B:B,'Payments - Financing'!B325,'Cash Flows - Financing'!Q:Q)</f>
        <v>-1739.3505329166667</v>
      </c>
      <c r="D338" s="33">
        <f ca="1">SUMIF('Cash Flows - Financing'!B:B,'Payments - Financing'!B325,'Cash Flows - Financing'!R:R)</f>
        <v>0</v>
      </c>
      <c r="E338" s="33">
        <f ca="1">C338+D338</f>
        <v>-1739.3505329166667</v>
      </c>
      <c r="F338" s="39" t="s">
        <v>20</v>
      </c>
    </row>
    <row r="339" spans="1:6" ht="15" x14ac:dyDescent="0.25">
      <c r="A339" s="40" t="s">
        <v>19</v>
      </c>
      <c r="B339" s="40" t="s">
        <v>1006</v>
      </c>
      <c r="C339" s="33">
        <f ca="1">SUMIF('Cash Flows - Financing'!B:B,'Payments - Financing'!B326,'Cash Flows - Financing'!Q:Q)</f>
        <v>-903.7386302475627</v>
      </c>
      <c r="D339" s="33">
        <f ca="1">SUMIF('Cash Flows - Financing'!B:B,'Payments - Financing'!B326,'Cash Flows - Financing'!R:R)</f>
        <v>-2.5173777991039152</v>
      </c>
      <c r="E339" s="33">
        <f ca="1">C339+D339</f>
        <v>-906.25600804666658</v>
      </c>
      <c r="F339" s="39" t="s">
        <v>20</v>
      </c>
    </row>
    <row r="340" spans="1:6" ht="15" x14ac:dyDescent="0.25">
      <c r="A340" s="40" t="s">
        <v>19</v>
      </c>
      <c r="B340" s="40" t="s">
        <v>1010</v>
      </c>
      <c r="C340" s="33">
        <f ca="1">SUMIF('Cash Flows - Financing'!B:B,'Payments - Financing'!B327,'Cash Flows - Financing'!Q:Q)</f>
        <v>-677.08333333333326</v>
      </c>
      <c r="D340" s="33">
        <f ca="1">SUMIF('Cash Flows - Financing'!B:B,'Payments - Financing'!B327,'Cash Flows - Financing'!R:R)</f>
        <v>-123906.24999999999</v>
      </c>
      <c r="E340" s="33">
        <f ca="1">C340+D340</f>
        <v>-124583.33333333331</v>
      </c>
      <c r="F340" s="39" t="s">
        <v>20</v>
      </c>
    </row>
    <row r="341" spans="1:6" ht="15" x14ac:dyDescent="0.25">
      <c r="A341" s="40" t="s">
        <v>19</v>
      </c>
      <c r="B341" s="40" t="s">
        <v>1013</v>
      </c>
      <c r="C341" s="33">
        <f ca="1">SUMIF('Cash Flows - Financing'!B:B,'Payments - Financing'!B328,'Cash Flows - Financing'!Q:Q)</f>
        <v>-687.49999999999989</v>
      </c>
      <c r="D341" s="33">
        <f ca="1">SUMIF('Cash Flows - Financing'!B:B,'Payments - Financing'!B328,'Cash Flows - Financing'!R:R)</f>
        <v>-62562.499999999993</v>
      </c>
      <c r="E341" s="33">
        <f ca="1">C341+D341</f>
        <v>-63249.999999999993</v>
      </c>
      <c r="F341" s="39" t="s">
        <v>20</v>
      </c>
    </row>
    <row r="342" spans="1:6" ht="15" x14ac:dyDescent="0.25">
      <c r="A342" s="40" t="s">
        <v>19</v>
      </c>
      <c r="B342" s="40" t="s">
        <v>1016</v>
      </c>
      <c r="C342" s="33">
        <f ca="1">SUMIF('Cash Flows - Financing'!B:B,'Payments - Financing'!B329,'Cash Flows - Financing'!Q:Q)</f>
        <v>-3745.3125</v>
      </c>
      <c r="D342" s="33">
        <f ca="1">SUMIF('Cash Flows - Financing'!B:B,'Payments - Financing'!B329,'Cash Flows - Financing'!R:R)</f>
        <v>-5930.078125</v>
      </c>
      <c r="E342" s="33">
        <f ca="1">C342+D342</f>
        <v>-9675.390625</v>
      </c>
      <c r="F342" s="39" t="s">
        <v>20</v>
      </c>
    </row>
    <row r="343" spans="1:6" ht="15" x14ac:dyDescent="0.25">
      <c r="A343" s="40" t="s">
        <v>19</v>
      </c>
      <c r="B343" s="40" t="s">
        <v>1018</v>
      </c>
      <c r="C343" s="33">
        <f ca="1">SUMIF('Cash Flows - Financing'!B:B,'Payments - Financing'!B330,'Cash Flows - Financing'!Q:Q)</f>
        <v>-335.52632</v>
      </c>
      <c r="D343" s="33">
        <f ca="1">SUMIF('Cash Flows - Financing'!B:B,'Payments - Financing'!B330,'Cash Flows - Financing'!R:R)</f>
        <v>-30532.895119999997</v>
      </c>
      <c r="E343" s="33">
        <f ca="1">C343+D343</f>
        <v>-30868.421439999998</v>
      </c>
      <c r="F343" s="39" t="s">
        <v>20</v>
      </c>
    </row>
    <row r="344" spans="1:6" ht="15" x14ac:dyDescent="0.25">
      <c r="A344" s="40" t="s">
        <v>19</v>
      </c>
      <c r="B344" s="40" t="s">
        <v>1020</v>
      </c>
      <c r="C344" s="33">
        <f ca="1">SUMIF('Cash Flows - Financing'!B:B,'Payments - Financing'!B331,'Cash Flows - Financing'!Q:Q)</f>
        <v>-634.66666666666663</v>
      </c>
      <c r="D344" s="33">
        <f ca="1">SUMIF('Cash Flows - Financing'!B:B,'Payments - Financing'!B331,'Cash Flows - Financing'!R:R)</f>
        <v>-57754.666666666657</v>
      </c>
      <c r="E344" s="33">
        <f ca="1">C344+D344</f>
        <v>-58389.333333333321</v>
      </c>
      <c r="F344" s="39" t="s">
        <v>20</v>
      </c>
    </row>
    <row r="345" spans="1:6" ht="15" x14ac:dyDescent="0.25">
      <c r="A345" s="40" t="s">
        <v>19</v>
      </c>
      <c r="B345" s="40" t="s">
        <v>1022</v>
      </c>
      <c r="C345" s="33">
        <f ca="1">SUMIF('Cash Flows - Financing'!B:B,'Payments - Financing'!B332,'Cash Flows - Financing'!Q:Q)</f>
        <v>-398.29876643022214</v>
      </c>
      <c r="D345" s="33">
        <f ca="1">SUMIF('Cash Flows - Financing'!B:B,'Payments - Financing'!B332,'Cash Flows - Financing'!R:R)</f>
        <v>-348.51142062644442</v>
      </c>
      <c r="E345" s="33">
        <f ca="1">C345+D345</f>
        <v>-746.81018705666656</v>
      </c>
      <c r="F345" s="39" t="s">
        <v>20</v>
      </c>
    </row>
    <row r="346" spans="1:6" ht="15" x14ac:dyDescent="0.25">
      <c r="A346" s="40" t="s">
        <v>19</v>
      </c>
      <c r="B346" s="40" t="s">
        <v>1025</v>
      </c>
      <c r="C346" s="33">
        <f ca="1">SUMIF('Cash Flows - Financing'!B:B,'Payments - Financing'!B333,'Cash Flows - Financing'!Q:Q)</f>
        <v>-39999.999999999993</v>
      </c>
      <c r="D346" s="33">
        <f ca="1">SUMIF('Cash Flows - Financing'!B:B,'Payments - Financing'!B333,'Cash Flows - Financing'!R:R)</f>
        <v>-8533.3333333333339</v>
      </c>
      <c r="E346" s="33">
        <f ca="1">C346+D346</f>
        <v>-48533.333333333328</v>
      </c>
      <c r="F346" s="39" t="s">
        <v>20</v>
      </c>
    </row>
    <row r="347" spans="1:6" ht="15" x14ac:dyDescent="0.25">
      <c r="A347" s="40" t="s">
        <v>19</v>
      </c>
      <c r="B347" s="40" t="s">
        <v>1028</v>
      </c>
      <c r="C347" s="33">
        <f ca="1">SUMIF('Cash Flows - Financing'!B:B,'Payments - Financing'!B334,'Cash Flows - Financing'!Q:Q)</f>
        <v>-578.9687379093333</v>
      </c>
      <c r="D347" s="33">
        <f ca="1">SUMIF('Cash Flows - Financing'!B:B,'Payments - Financing'!B334,'Cash Flows - Financing'!R:R)</f>
        <v>-41.354909850666665</v>
      </c>
      <c r="E347" s="33">
        <f ca="1">C347+D347</f>
        <v>-620.32364775999997</v>
      </c>
      <c r="F347" s="39" t="s">
        <v>20</v>
      </c>
    </row>
    <row r="348" spans="1:6" ht="15" x14ac:dyDescent="0.25">
      <c r="A348" s="40" t="s">
        <v>19</v>
      </c>
      <c r="B348" s="40" t="s">
        <v>1031</v>
      </c>
      <c r="C348" s="33">
        <f ca="1">SUMIF('Cash Flows - Financing'!B:B,'Payments - Financing'!B335,'Cash Flows - Financing'!Q:Q)</f>
        <v>-757.00433171305554</v>
      </c>
      <c r="D348" s="33">
        <f ca="1">SUMIF('Cash Flows - Financing'!B:B,'Payments - Financing'!B335,'Cash Flows - Financing'!R:R)</f>
        <v>-197.47939088166666</v>
      </c>
      <c r="E348" s="33">
        <f ca="1">C348+D348</f>
        <v>-954.48372259472217</v>
      </c>
      <c r="F348" s="39" t="s">
        <v>20</v>
      </c>
    </row>
    <row r="349" spans="1:6" ht="15" x14ac:dyDescent="0.25">
      <c r="A349" s="40" t="s">
        <v>19</v>
      </c>
      <c r="B349" s="40" t="s">
        <v>1033</v>
      </c>
      <c r="C349" s="33">
        <f ca="1">SUMIF('Cash Flows - Financing'!B:B,'Payments - Financing'!B336,'Cash Flows - Financing'!Q:Q)</f>
        <v>-83.933580304166668</v>
      </c>
      <c r="D349" s="33">
        <f ca="1">SUMIF('Cash Flows - Financing'!B:B,'Payments - Financing'!B336,'Cash Flows - Financing'!R:R)</f>
        <v>-33.573432121666663</v>
      </c>
      <c r="E349" s="33">
        <f ca="1">C349+D349</f>
        <v>-117.50701242583332</v>
      </c>
      <c r="F349" s="39" t="s">
        <v>20</v>
      </c>
    </row>
    <row r="350" spans="1:6" ht="15" x14ac:dyDescent="0.25">
      <c r="A350" s="40" t="s">
        <v>19</v>
      </c>
      <c r="B350" s="40" t="s">
        <v>1036</v>
      </c>
      <c r="C350" s="33">
        <f ca="1">SUMIF('Cash Flows - Financing'!B:B,'Payments - Financing'!B337,'Cash Flows - Financing'!Q:Q)</f>
        <v>-1438.492062916667</v>
      </c>
      <c r="D350" s="33">
        <f ca="1">SUMIF('Cash Flows - Financing'!B:B,'Payments - Financing'!B337,'Cash Flows - Financing'!R:R)</f>
        <v>-25605.158719916672</v>
      </c>
      <c r="E350" s="33">
        <f ca="1">C350+D350</f>
        <v>-27043.650782833338</v>
      </c>
      <c r="F350" s="39" t="s">
        <v>20</v>
      </c>
    </row>
    <row r="351" spans="1:6" ht="15" x14ac:dyDescent="0.25">
      <c r="A351" s="40" t="s">
        <v>19</v>
      </c>
      <c r="B351" s="40" t="s">
        <v>1039</v>
      </c>
      <c r="C351" s="33">
        <f ca="1">SUMIF('Cash Flows - Financing'!B:B,'Payments - Financing'!B338,'Cash Flows - Financing'!Q:Q)</f>
        <v>-1714.285752</v>
      </c>
      <c r="D351" s="33">
        <f ca="1">SUMIF('Cash Flows - Financing'!B:B,'Payments - Financing'!B338,'Cash Flows - Financing'!R:R)</f>
        <v>-15809.524157333333</v>
      </c>
      <c r="E351" s="33">
        <f ca="1">C351+D351</f>
        <v>-17523.809909333333</v>
      </c>
      <c r="F351" s="39" t="s">
        <v>20</v>
      </c>
    </row>
    <row r="352" spans="1:6" ht="15" x14ac:dyDescent="0.25">
      <c r="A352" s="40" t="s">
        <v>19</v>
      </c>
      <c r="B352" s="40" t="s">
        <v>1042</v>
      </c>
      <c r="C352" s="33">
        <f ca="1">SUMIF('Cash Flows - Financing'!B:B,'Payments - Financing'!B339,'Cash Flows - Financing'!Q:Q)</f>
        <v>-12816.964312125001</v>
      </c>
      <c r="D352" s="33">
        <f ca="1">SUMIF('Cash Flows - Financing'!B:B,'Payments - Financing'!B339,'Cash Flows - Financing'!R:R)</f>
        <v>-30855.654825486112</v>
      </c>
      <c r="E352" s="33">
        <f ca="1">C352+D352</f>
        <v>-43672.619137611109</v>
      </c>
      <c r="F352" s="39" t="s">
        <v>20</v>
      </c>
    </row>
    <row r="353" spans="1:6" ht="15" x14ac:dyDescent="0.25">
      <c r="A353" s="40" t="s">
        <v>19</v>
      </c>
      <c r="B353" s="40" t="s">
        <v>1044</v>
      </c>
      <c r="C353" s="33">
        <f ca="1">SUMIF('Cash Flows - Financing'!B:B,'Payments - Financing'!B340,'Cash Flows - Financing'!Q:Q)</f>
        <v>-4893.7500725</v>
      </c>
      <c r="D353" s="33">
        <f ca="1">SUMIF('Cash Flows - Financing'!B:B,'Payments - Financing'!B340,'Cash Flows - Financing'!R:R)</f>
        <v>-45131.250668611108</v>
      </c>
      <c r="E353" s="33">
        <f ca="1">C353+D353</f>
        <v>-50025.000741111107</v>
      </c>
      <c r="F353" s="39" t="s">
        <v>20</v>
      </c>
    </row>
    <row r="354" spans="1:6" ht="15" x14ac:dyDescent="0.25">
      <c r="A354" s="40" t="s">
        <v>19</v>
      </c>
      <c r="B354" s="40" t="s">
        <v>1046</v>
      </c>
      <c r="C354" s="33">
        <f ca="1">SUMIF('Cash Flows - Financing'!B:B,'Payments - Financing'!B341,'Cash Flows - Financing'!Q:Q)</f>
        <v>-11172.406900738415</v>
      </c>
      <c r="D354" s="33">
        <f ca="1">SUMIF('Cash Flows - Financing'!B:B,'Payments - Financing'!B341,'Cash Flows - Financing'!R:R)</f>
        <v>0</v>
      </c>
      <c r="E354" s="33">
        <f ca="1">C354+D354</f>
        <v>-11172.406900738415</v>
      </c>
      <c r="F354" s="39" t="s">
        <v>20</v>
      </c>
    </row>
    <row r="355" spans="1:6" ht="15" x14ac:dyDescent="0.25">
      <c r="A355" s="40" t="s">
        <v>19</v>
      </c>
      <c r="B355" s="40" t="s">
        <v>1049</v>
      </c>
      <c r="C355" s="33">
        <f ca="1">SUMIF('Cash Flows - Financing'!B:B,'Payments - Financing'!B342,'Cash Flows - Financing'!Q:Q)</f>
        <v>-1685.8701072622498</v>
      </c>
      <c r="D355" s="33">
        <f ca="1">SUMIF('Cash Flows - Financing'!B:B,'Payments - Financing'!B342,'Cash Flows - Financing'!R:R)</f>
        <v>0</v>
      </c>
      <c r="E355" s="33">
        <f ca="1">C355+D355</f>
        <v>-1685.8701072622498</v>
      </c>
      <c r="F355" s="39" t="s">
        <v>20</v>
      </c>
    </row>
    <row r="356" spans="1:6" ht="15" x14ac:dyDescent="0.25">
      <c r="A356" s="40" t="s">
        <v>19</v>
      </c>
      <c r="B356" s="40" t="s">
        <v>1052</v>
      </c>
      <c r="C356" s="33">
        <f ca="1">SUMIF('Cash Flows - Financing'!B:B,'Payments - Financing'!B343,'Cash Flows - Financing'!Q:Q)</f>
        <v>-3979.2363879449999</v>
      </c>
      <c r="D356" s="33">
        <f ca="1">SUMIF('Cash Flows - Financing'!B:B,'Payments - Financing'!B343,'Cash Flows - Financing'!R:R)</f>
        <v>0</v>
      </c>
      <c r="E356" s="33">
        <f ca="1">C356+D356</f>
        <v>-3979.2363879449999</v>
      </c>
      <c r="F356" s="39" t="s">
        <v>20</v>
      </c>
    </row>
    <row r="357" spans="1:6" ht="15" x14ac:dyDescent="0.25">
      <c r="A357" s="40" t="s">
        <v>19</v>
      </c>
      <c r="B357" s="40" t="s">
        <v>1055</v>
      </c>
      <c r="C357" s="33">
        <f ca="1">SUMIF('Cash Flows - Financing'!B:B,'Payments - Financing'!B344,'Cash Flows - Financing'!Q:Q)</f>
        <v>-2276.7144838822219</v>
      </c>
      <c r="D357" s="33">
        <f ca="1">SUMIF('Cash Flows - Financing'!B:B,'Payments - Financing'!B344,'Cash Flows - Financing'!R:R)</f>
        <v>0</v>
      </c>
      <c r="E357" s="33">
        <f ca="1">C357+D357</f>
        <v>-2276.7144838822219</v>
      </c>
      <c r="F357" s="39" t="s">
        <v>20</v>
      </c>
    </row>
    <row r="358" spans="1:6" ht="15" x14ac:dyDescent="0.25">
      <c r="A358" s="40" t="s">
        <v>19</v>
      </c>
      <c r="B358" s="40" t="s">
        <v>1058</v>
      </c>
      <c r="C358" s="33">
        <f ca="1">SUMIF('Cash Flows - Financing'!B:B,'Payments - Financing'!B345,'Cash Flows - Financing'!Q:Q)</f>
        <v>-13912.315646700001</v>
      </c>
      <c r="D358" s="33">
        <f ca="1">SUMIF('Cash Flows - Financing'!B:B,'Payments - Financing'!B345,'Cash Flows - Financing'!R:R)</f>
        <v>-3918.9621540000003</v>
      </c>
      <c r="E358" s="33">
        <f ca="1">C358+D358</f>
        <v>-17831.277800700002</v>
      </c>
      <c r="F358" s="39" t="s">
        <v>20</v>
      </c>
    </row>
    <row r="359" spans="1:6" ht="15" x14ac:dyDescent="0.25">
      <c r="A359" s="40" t="s">
        <v>19</v>
      </c>
      <c r="B359" s="40" t="s">
        <v>1061</v>
      </c>
      <c r="C359" s="33">
        <f ca="1">SUMIF('Cash Flows - Financing'!B:B,'Payments - Financing'!B346,'Cash Flows - Financing'!Q:Q)</f>
        <v>-19726.027397260274</v>
      </c>
      <c r="D359" s="33">
        <f ca="1">SUMIF('Cash Flows - Financing'!B:B,'Payments - Financing'!B346,'Cash Flows - Financing'!R:R)</f>
        <v>-71013.698630136991</v>
      </c>
      <c r="E359" s="33">
        <f ca="1">C359+D359</f>
        <v>-90739.726027397264</v>
      </c>
      <c r="F359" s="39" t="s">
        <v>20</v>
      </c>
    </row>
    <row r="360" spans="1:6" ht="15" x14ac:dyDescent="0.25">
      <c r="A360" s="40" t="s">
        <v>19</v>
      </c>
      <c r="B360" s="40" t="s">
        <v>1071</v>
      </c>
      <c r="C360" s="33">
        <f ca="1">SUMIF('Cash Flows - Financing'!B:B,'Payments - Financing'!B349,'Cash Flows - Financing'!Q:Q)</f>
        <v>-1010.2911031111111</v>
      </c>
      <c r="D360" s="33">
        <f ca="1">SUMIF('Cash Flows - Financing'!B:B,'Payments - Financing'!B349,'Cash Flows - Financing'!R:R)</f>
        <v>-884.00471522222222</v>
      </c>
      <c r="E360" s="33">
        <f ca="1">C360+D360</f>
        <v>-1894.2958183333333</v>
      </c>
      <c r="F360" s="39" t="s">
        <v>20</v>
      </c>
    </row>
    <row r="361" spans="1:6" ht="15" x14ac:dyDescent="0.25">
      <c r="A361" s="40" t="s">
        <v>19</v>
      </c>
      <c r="B361" s="40" t="s">
        <v>1074</v>
      </c>
      <c r="C361" s="33">
        <f ca="1">SUMIF('Cash Flows - Financing'!B:B,'Payments - Financing'!B350,'Cash Flows - Financing'!Q:Q)</f>
        <v>-14767.173642534441</v>
      </c>
      <c r="D361" s="33">
        <f ca="1">SUMIF('Cash Flows - Financing'!B:B,'Payments - Financing'!B350,'Cash Flows - Financing'!R:R)</f>
        <v>0</v>
      </c>
      <c r="E361" s="33">
        <f ca="1">C361+D361</f>
        <v>-14767.173642534441</v>
      </c>
      <c r="F361" s="39" t="s">
        <v>20</v>
      </c>
    </row>
    <row r="362" spans="1:6" ht="15" x14ac:dyDescent="0.25">
      <c r="A362" s="40" t="s">
        <v>19</v>
      </c>
      <c r="B362" s="40" t="s">
        <v>1077</v>
      </c>
      <c r="C362" s="33">
        <f ca="1">SUMIF('Cash Flows - Financing'!B:B,'Payments - Financing'!B351,'Cash Flows - Financing'!Q:Q)</f>
        <v>-27741.292744518883</v>
      </c>
      <c r="D362" s="33">
        <f ca="1">SUMIF('Cash Flows - Financing'!B:B,'Payments - Financing'!B351,'Cash Flows - Financing'!R:R)</f>
        <v>0</v>
      </c>
      <c r="E362" s="33">
        <f ca="1">C362+D362</f>
        <v>-27741.292744518883</v>
      </c>
      <c r="F362" s="39" t="s">
        <v>20</v>
      </c>
    </row>
    <row r="363" spans="1:6" ht="15" x14ac:dyDescent="0.25">
      <c r="A363" s="40" t="s">
        <v>19</v>
      </c>
      <c r="B363" s="40" t="s">
        <v>1080</v>
      </c>
      <c r="C363" s="33">
        <f ca="1">SUMIF('Cash Flows - Financing'!B:B,'Payments - Financing'!B352,'Cash Flows - Financing'!Q:Q)</f>
        <v>-28733.525131888058</v>
      </c>
      <c r="D363" s="33">
        <f ca="1">SUMIF('Cash Flows - Financing'!B:B,'Payments - Financing'!B352,'Cash Flows - Financing'!R:R)</f>
        <v>-15544.366054955835</v>
      </c>
      <c r="E363" s="33">
        <f ca="1">C363+D363</f>
        <v>-44277.891186843895</v>
      </c>
      <c r="F363" s="39" t="s">
        <v>20</v>
      </c>
    </row>
    <row r="364" spans="1:6" ht="15" x14ac:dyDescent="0.25">
      <c r="A364" s="40" t="s">
        <v>19</v>
      </c>
      <c r="B364" s="40" t="s">
        <v>1082</v>
      </c>
      <c r="C364" s="33">
        <f ca="1">SUMIF('Cash Flows - Financing'!B:B,'Payments - Financing'!B353,'Cash Flows - Financing'!Q:Q)</f>
        <v>-30250.056321333337</v>
      </c>
      <c r="D364" s="33">
        <f ca="1">SUMIF('Cash Flows - Financing'!B:B,'Payments - Financing'!B353,'Cash Flows - Financing'!R:R)</f>
        <v>0</v>
      </c>
      <c r="E364" s="33">
        <f ca="1">C364+D364</f>
        <v>-30250.056321333337</v>
      </c>
      <c r="F364" s="39" t="s">
        <v>20</v>
      </c>
    </row>
    <row r="365" spans="1:6" ht="15" x14ac:dyDescent="0.25">
      <c r="A365" s="40" t="s">
        <v>19</v>
      </c>
      <c r="B365" s="40" t="s">
        <v>1084</v>
      </c>
      <c r="C365" s="33">
        <f ca="1">SUMIF('Cash Flows - Financing'!B:B,'Payments - Financing'!B354,'Cash Flows - Financing'!Q:Q)</f>
        <v>-14553.269177644166</v>
      </c>
      <c r="D365" s="33">
        <f ca="1">SUMIF('Cash Flows - Financing'!B:B,'Payments - Financing'!B354,'Cash Flows - Financing'!R:R)</f>
        <v>0</v>
      </c>
      <c r="E365" s="33">
        <f ca="1">C365+D365</f>
        <v>-14553.269177644166</v>
      </c>
      <c r="F365" s="39" t="s">
        <v>20</v>
      </c>
    </row>
    <row r="366" spans="1:6" ht="15" x14ac:dyDescent="0.25">
      <c r="A366" s="40" t="s">
        <v>19</v>
      </c>
      <c r="B366" s="40" t="s">
        <v>1086</v>
      </c>
      <c r="C366" s="33">
        <f ca="1">SUMIF('Cash Flows - Financing'!B:B,'Payments - Financing'!B355,'Cash Flows - Financing'!Q:Q)</f>
        <v>-8903.0760816725015</v>
      </c>
      <c r="D366" s="33">
        <f ca="1">SUMIF('Cash Flows - Financing'!B:B,'Payments - Financing'!B355,'Cash Flows - Financing'!R:R)</f>
        <v>0</v>
      </c>
      <c r="E366" s="33">
        <f ca="1">C366+D366</f>
        <v>-8903.0760816725015</v>
      </c>
      <c r="F366" s="39" t="s">
        <v>20</v>
      </c>
    </row>
    <row r="367" spans="1:6" ht="15" x14ac:dyDescent="0.25">
      <c r="A367" s="40" t="s">
        <v>19</v>
      </c>
      <c r="B367" s="40" t="s">
        <v>1088</v>
      </c>
      <c r="C367" s="33">
        <f ca="1">SUMIF('Cash Flows - Financing'!B:B,'Payments - Financing'!B356,'Cash Flows - Financing'!Q:Q)</f>
        <v>-3868.5905572708334</v>
      </c>
      <c r="D367" s="33">
        <f ca="1">SUMIF('Cash Flows - Financing'!B:B,'Payments - Financing'!B356,'Cash Flows - Financing'!R:R)</f>
        <v>0</v>
      </c>
      <c r="E367" s="33">
        <f ca="1">C367+D367</f>
        <v>-3868.5905572708334</v>
      </c>
      <c r="F367" s="39" t="s">
        <v>20</v>
      </c>
    </row>
    <row r="368" spans="1:6" ht="15" x14ac:dyDescent="0.25">
      <c r="A368" s="40" t="s">
        <v>19</v>
      </c>
      <c r="B368" s="40" t="s">
        <v>1090</v>
      </c>
      <c r="C368" s="33">
        <f ca="1">SUMIF('Cash Flows - Financing'!B:B,'Payments - Financing'!B357,'Cash Flows - Financing'!Q:Q)</f>
        <v>-3868.5905572708334</v>
      </c>
      <c r="D368" s="33">
        <f ca="1">SUMIF('Cash Flows - Financing'!B:B,'Payments - Financing'!B357,'Cash Flows - Financing'!R:R)</f>
        <v>0</v>
      </c>
      <c r="E368" s="33">
        <f ca="1">C368+D368</f>
        <v>-3868.5905572708334</v>
      </c>
      <c r="F368" s="39" t="s">
        <v>20</v>
      </c>
    </row>
    <row r="369" spans="1:6" ht="15" x14ac:dyDescent="0.25">
      <c r="A369" s="40" t="s">
        <v>19</v>
      </c>
      <c r="B369" s="40" t="s">
        <v>1092</v>
      </c>
      <c r="C369" s="33">
        <f ca="1">SUMIF('Cash Flows - Financing'!B:B,'Payments - Financing'!B358,'Cash Flows - Financing'!Q:Q)</f>
        <v>-3819.5430303333337</v>
      </c>
      <c r="D369" s="33">
        <f ca="1">SUMIF('Cash Flows - Financing'!B:B,'Payments - Financing'!B358,'Cash Flows - Financing'!R:R)</f>
        <v>0</v>
      </c>
      <c r="E369" s="33">
        <f ca="1">C369+D369</f>
        <v>-3819.5430303333337</v>
      </c>
      <c r="F369" s="39" t="s">
        <v>20</v>
      </c>
    </row>
    <row r="370" spans="1:6" ht="15" x14ac:dyDescent="0.25">
      <c r="A370" s="40" t="s">
        <v>19</v>
      </c>
      <c r="B370" s="40" t="s">
        <v>1095</v>
      </c>
      <c r="C370" s="33">
        <f ca="1">SUMIF('Cash Flows - Financing'!B:B,'Payments - Financing'!B359,'Cash Flows - Financing'!Q:Q)</f>
        <v>-9764.6619804294151</v>
      </c>
      <c r="D370" s="33">
        <f ca="1">SUMIF('Cash Flows - Financing'!B:B,'Payments - Financing'!B359,'Cash Flows - Financing'!R:R)</f>
        <v>0</v>
      </c>
      <c r="E370" s="33">
        <f ca="1">C370+D370</f>
        <v>-9764.6619804294151</v>
      </c>
      <c r="F370" s="39" t="s">
        <v>20</v>
      </c>
    </row>
    <row r="371" spans="1:6" ht="15" x14ac:dyDescent="0.25">
      <c r="A371" s="40" t="s">
        <v>19</v>
      </c>
      <c r="B371" s="40" t="s">
        <v>1099</v>
      </c>
      <c r="C371" s="33">
        <f ca="1">SUMIF('Cash Flows - Financing'!B:B,'Payments - Financing'!B360,'Cash Flows - Financing'!Q:Q)</f>
        <v>-9978.5641122222223</v>
      </c>
      <c r="D371" s="33">
        <f ca="1">SUMIF('Cash Flows - Financing'!B:B,'Payments - Financing'!B360,'Cash Flows - Financing'!R:R)</f>
        <v>-16250.804411333333</v>
      </c>
      <c r="E371" s="33">
        <f ca="1">C371+D371</f>
        <v>-26229.368523555553</v>
      </c>
      <c r="F371" s="39" t="s">
        <v>20</v>
      </c>
    </row>
    <row r="372" spans="1:6" ht="15" x14ac:dyDescent="0.25">
      <c r="A372" s="40" t="s">
        <v>19</v>
      </c>
      <c r="B372" s="40" t="s">
        <v>1102</v>
      </c>
      <c r="C372" s="33">
        <f ca="1">SUMIF('Cash Flows - Financing'!B:B,'Payments - Financing'!B361,'Cash Flows - Financing'!Q:Q)</f>
        <v>-175822.22222222222</v>
      </c>
      <c r="D372" s="33">
        <f ca="1">SUMIF('Cash Flows - Financing'!B:B,'Payments - Financing'!B361,'Cash Flows - Financing'!R:R)</f>
        <v>-10222.222222222221</v>
      </c>
      <c r="E372" s="33">
        <f ca="1">C372+D372</f>
        <v>-186044.44444444444</v>
      </c>
      <c r="F372" s="39" t="s">
        <v>20</v>
      </c>
    </row>
    <row r="373" spans="1:6" ht="15" x14ac:dyDescent="0.25">
      <c r="A373" s="40" t="s">
        <v>19</v>
      </c>
      <c r="B373" s="40" t="s">
        <v>1104</v>
      </c>
      <c r="C373" s="33">
        <f ca="1">SUMIF('Cash Flows - Financing'!B:B,'Payments - Financing'!B362,'Cash Flows - Financing'!Q:Q)</f>
        <v>-373749.99999999994</v>
      </c>
      <c r="D373" s="33">
        <f ca="1">SUMIF('Cash Flows - Financing'!B:B,'Payments - Financing'!B362,'Cash Flows - Financing'!R:R)</f>
        <v>-798611.11111111101</v>
      </c>
      <c r="E373" s="33">
        <f ca="1">C373+D373</f>
        <v>-1172361.111111111</v>
      </c>
      <c r="F373" s="39" t="s">
        <v>20</v>
      </c>
    </row>
    <row r="374" spans="1:6" ht="15" x14ac:dyDescent="0.25">
      <c r="A374" s="40" t="s">
        <v>19</v>
      </c>
      <c r="B374" s="40" t="s">
        <v>1107</v>
      </c>
      <c r="C374" s="33">
        <f ca="1">SUMIF('Cash Flows - Financing'!B:B,'Payments - Financing'!B363,'Cash Flows - Financing'!Q:Q)</f>
        <v>-9379.5968451900007</v>
      </c>
      <c r="D374" s="33">
        <f ca="1">SUMIF('Cash Flows - Financing'!B:B,'Payments - Financing'!B363,'Cash Flows - Financing'!R:R)</f>
        <v>0</v>
      </c>
      <c r="E374" s="33">
        <f ca="1">C374+D374</f>
        <v>-9379.5968451900007</v>
      </c>
      <c r="F374" s="39" t="s">
        <v>20</v>
      </c>
    </row>
    <row r="375" spans="1:6" ht="15" x14ac:dyDescent="0.25">
      <c r="A375" s="40" t="s">
        <v>19</v>
      </c>
      <c r="B375" s="40" t="s">
        <v>1110</v>
      </c>
      <c r="C375" s="33">
        <f ca="1">SUMIF('Cash Flows - Financing'!B:B,'Payments - Financing'!B364,'Cash Flows - Financing'!Q:Q)</f>
        <v>-18756.850596615557</v>
      </c>
      <c r="D375" s="33">
        <f ca="1">SUMIF('Cash Flows - Financing'!B:B,'Payments - Financing'!B364,'Cash Flows - Financing'!R:R)</f>
        <v>-5708.6067033177778</v>
      </c>
      <c r="E375" s="33">
        <f ca="1">C375+D375</f>
        <v>-24465.457299933336</v>
      </c>
      <c r="F375" s="39" t="s">
        <v>20</v>
      </c>
    </row>
    <row r="376" spans="1:6" ht="15" x14ac:dyDescent="0.25">
      <c r="A376" s="40" t="s">
        <v>19</v>
      </c>
      <c r="B376" s="40" t="s">
        <v>1112</v>
      </c>
      <c r="C376" s="33">
        <f ca="1">SUMIF('Cash Flows - Financing'!B:B,'Payments - Financing'!B365,'Cash Flows - Financing'!Q:Q)</f>
        <v>-22101.981784462499</v>
      </c>
      <c r="D376" s="33">
        <f ca="1">SUMIF('Cash Flows - Financing'!B:B,'Payments - Financing'!B365,'Cash Flows - Financing'!R:R)</f>
        <v>0</v>
      </c>
      <c r="E376" s="33">
        <f ca="1">C376+D376</f>
        <v>-22101.981784462499</v>
      </c>
      <c r="F376" s="39" t="s">
        <v>20</v>
      </c>
    </row>
    <row r="377" spans="1:6" ht="15" x14ac:dyDescent="0.25">
      <c r="A377" s="40" t="s">
        <v>19</v>
      </c>
      <c r="B377" s="40" t="s">
        <v>1115</v>
      </c>
      <c r="C377" s="33">
        <f ca="1">SUMIF('Cash Flows - Financing'!B:B,'Payments - Financing'!B366,'Cash Flows - Financing'!Q:Q)</f>
        <v>-4512.9407147109996</v>
      </c>
      <c r="D377" s="33">
        <f ca="1">SUMIF('Cash Flows - Financing'!B:B,'Payments - Financing'!B366,'Cash Flows - Financing'!R:R)</f>
        <v>-7795.0794163189994</v>
      </c>
      <c r="E377" s="33">
        <f ca="1">C377+D377</f>
        <v>-12308.02013103</v>
      </c>
      <c r="F377" s="39" t="s">
        <v>20</v>
      </c>
    </row>
    <row r="378" spans="1:6" ht="15" x14ac:dyDescent="0.25">
      <c r="A378" s="40" t="s">
        <v>19</v>
      </c>
      <c r="B378" s="40" t="s">
        <v>1118</v>
      </c>
      <c r="C378" s="33">
        <f ca="1">SUMIF('Cash Flows - Financing'!B:B,'Payments - Financing'!B367,'Cash Flows - Financing'!Q:Q)</f>
        <v>-12993.725153579999</v>
      </c>
      <c r="D378" s="33">
        <f ca="1">SUMIF('Cash Flows - Financing'!B:B,'Payments - Financing'!B367,'Cash Flows - Financing'!R:R)</f>
        <v>0</v>
      </c>
      <c r="E378" s="33">
        <f ca="1">C378+D378</f>
        <v>-12993.725153579999</v>
      </c>
      <c r="F378" s="39" t="s">
        <v>20</v>
      </c>
    </row>
    <row r="379" spans="1:6" ht="15" x14ac:dyDescent="0.25">
      <c r="A379" s="40" t="s">
        <v>19</v>
      </c>
      <c r="B379" s="40" t="s">
        <v>1121</v>
      </c>
      <c r="C379" s="33">
        <f ca="1">SUMIF('Cash Flows - Financing'!B:B,'Payments - Financing'!B368,'Cash Flows - Financing'!Q:Q)</f>
        <v>-22465.666634127498</v>
      </c>
      <c r="D379" s="33">
        <f ca="1">SUMIF('Cash Flows - Financing'!B:B,'Payments - Financing'!B368,'Cash Flows - Financing'!R:R)</f>
        <v>0</v>
      </c>
      <c r="E379" s="33">
        <f ca="1">C379+D379</f>
        <v>-22465.666634127498</v>
      </c>
      <c r="F379" s="39" t="s">
        <v>20</v>
      </c>
    </row>
    <row r="380" spans="1:6" ht="15" x14ac:dyDescent="0.25">
      <c r="A380" s="40" t="s">
        <v>19</v>
      </c>
      <c r="B380" s="40" t="s">
        <v>1124</v>
      </c>
      <c r="C380" s="33">
        <f ca="1">SUMIF('Cash Flows - Financing'!B:B,'Payments - Financing'!B369,'Cash Flows - Financing'!Q:Q)</f>
        <v>-49.750000000000007</v>
      </c>
      <c r="D380" s="33">
        <f ca="1">SUMIF('Cash Flows - Financing'!B:B,'Payments - Financing'!B369,'Cash Flows - Financing'!R:R)</f>
        <v>-2213.875</v>
      </c>
      <c r="E380" s="33">
        <f ca="1">C380+D380</f>
        <v>-2263.625</v>
      </c>
      <c r="F380" s="39" t="s">
        <v>20</v>
      </c>
    </row>
    <row r="381" spans="1:6" ht="15" x14ac:dyDescent="0.25">
      <c r="A381" s="40" t="s">
        <v>19</v>
      </c>
      <c r="B381" s="40" t="s">
        <v>1127</v>
      </c>
      <c r="C381" s="33">
        <f ca="1">SUMIF('Cash Flows - Financing'!B:B,'Payments - Financing'!B370,'Cash Flows - Financing'!Q:Q)</f>
        <v>-43859.436795416666</v>
      </c>
      <c r="D381" s="33">
        <f ca="1">SUMIF('Cash Flows - Financing'!B:B,'Payments - Financing'!B370,'Cash Flows - Financing'!R:R)</f>
        <v>0</v>
      </c>
      <c r="E381" s="33">
        <f ca="1">C381+D381</f>
        <v>-43859.436795416666</v>
      </c>
      <c r="F381" s="39" t="s">
        <v>20</v>
      </c>
    </row>
    <row r="382" spans="1:6" ht="15" x14ac:dyDescent="0.25">
      <c r="A382" s="40" t="s">
        <v>19</v>
      </c>
      <c r="B382" s="40" t="s">
        <v>1132</v>
      </c>
      <c r="C382" s="33">
        <f ca="1">SUMIF('Cash Flows - Financing'!B:B,'Payments - Financing'!B371,'Cash Flows - Financing'!Q:Q)</f>
        <v>-7976.6543880833324</v>
      </c>
      <c r="D382" s="33">
        <f ca="1">SUMIF('Cash Flows - Financing'!B:B,'Payments - Financing'!B371,'Cash Flows - Financing'!R:R)</f>
        <v>0</v>
      </c>
      <c r="E382" s="33">
        <f ca="1">C382+D382</f>
        <v>-7976.6543880833324</v>
      </c>
      <c r="F382" s="39" t="s">
        <v>20</v>
      </c>
    </row>
    <row r="383" spans="1:6" ht="15" x14ac:dyDescent="0.25">
      <c r="A383" s="40" t="s">
        <v>19</v>
      </c>
      <c r="B383" s="40" t="s">
        <v>1135</v>
      </c>
      <c r="C383" s="33">
        <f ca="1">SUMIF('Cash Flows - Financing'!B:B,'Payments - Financing'!B372,'Cash Flows - Financing'!Q:Q)</f>
        <v>-116.62103452222223</v>
      </c>
      <c r="D383" s="33">
        <f ca="1">SUMIF('Cash Flows - Financing'!B:B,'Payments - Financing'!B372,'Cash Flows - Financing'!R:R)</f>
        <v>-10612.514141522222</v>
      </c>
      <c r="E383" s="33">
        <f ca="1">C383+D383</f>
        <v>-10729.135176044445</v>
      </c>
      <c r="F383" s="39" t="s">
        <v>20</v>
      </c>
    </row>
    <row r="384" spans="1:6" ht="15" x14ac:dyDescent="0.25">
      <c r="A384" s="40" t="s">
        <v>19</v>
      </c>
      <c r="B384" s="40" t="s">
        <v>1139</v>
      </c>
      <c r="C384" s="33">
        <f ca="1">SUMIF('Cash Flows - Financing'!B:B,'Payments - Financing'!B373,'Cash Flows - Financing'!Q:Q)</f>
        <v>0</v>
      </c>
      <c r="D384" s="33">
        <f ca="1">SUMIF('Cash Flows - Financing'!B:B,'Payments - Financing'!B373,'Cash Flows - Financing'!R:R)</f>
        <v>0</v>
      </c>
      <c r="E384" s="33">
        <f ca="1">C384+D384</f>
        <v>0</v>
      </c>
      <c r="F384" s="39" t="s">
        <v>20</v>
      </c>
    </row>
    <row r="385" spans="1:6" ht="15" x14ac:dyDescent="0.25">
      <c r="A385" s="40" t="s">
        <v>19</v>
      </c>
      <c r="B385" s="40" t="s">
        <v>1142</v>
      </c>
      <c r="C385" s="33">
        <f ca="1">SUMIF('Cash Flows - Financing'!B:B,'Payments - Financing'!B374,'Cash Flows - Financing'!Q:Q)</f>
        <v>0</v>
      </c>
      <c r="D385" s="33">
        <f ca="1">SUMIF('Cash Flows - Financing'!B:B,'Payments - Financing'!B374,'Cash Flows - Financing'!R:R)</f>
        <v>0</v>
      </c>
      <c r="E385" s="33">
        <f ca="1">C385+D385</f>
        <v>0</v>
      </c>
      <c r="F385" s="39" t="s">
        <v>20</v>
      </c>
    </row>
    <row r="386" spans="1:6" ht="15" x14ac:dyDescent="0.25">
      <c r="A386" s="40" t="s">
        <v>19</v>
      </c>
      <c r="B386" s="40" t="s">
        <v>1145</v>
      </c>
      <c r="C386" s="33">
        <f ca="1">SUMIF('Cash Flows - Financing'!B:B,'Payments - Financing'!B375,'Cash Flows - Financing'!Q:Q)</f>
        <v>-1535.1968365445484</v>
      </c>
      <c r="D386" s="33">
        <f ca="1">SUMIF('Cash Flows - Financing'!B:B,'Payments - Financing'!B375,'Cash Flows - Financing'!R:R)</f>
        <v>15.310213238993034</v>
      </c>
      <c r="E386" s="33">
        <f ca="1">C386+D386</f>
        <v>-1519.8866233055553</v>
      </c>
      <c r="F386" s="39" t="s">
        <v>20</v>
      </c>
    </row>
    <row r="387" spans="1:6" ht="15" x14ac:dyDescent="0.25">
      <c r="A387" s="40" t="s">
        <v>19</v>
      </c>
      <c r="B387" s="40" t="s">
        <v>1148</v>
      </c>
      <c r="C387" s="33">
        <f ca="1">SUMIF('Cash Flows - Financing'!B:B,'Payments - Financing'!B376,'Cash Flows - Financing'!Q:Q)</f>
        <v>0</v>
      </c>
      <c r="D387" s="33">
        <f ca="1">SUMIF('Cash Flows - Financing'!B:B,'Payments - Financing'!B376,'Cash Flows - Financing'!R:R)</f>
        <v>0</v>
      </c>
      <c r="E387" s="33">
        <f ca="1">C387+D387</f>
        <v>0</v>
      </c>
      <c r="F387" s="39" t="s">
        <v>20</v>
      </c>
    </row>
    <row r="388" spans="1:6" ht="15" x14ac:dyDescent="0.25">
      <c r="A388" s="40" t="s">
        <v>19</v>
      </c>
      <c r="B388" s="40" t="s">
        <v>1151</v>
      </c>
      <c r="C388" s="33">
        <f ca="1">SUMIF('Cash Flows - Financing'!B:B,'Payments - Financing'!B377,'Cash Flows - Financing'!Q:Q)</f>
        <v>-3256876.7123287674</v>
      </c>
      <c r="D388" s="33">
        <f ca="1">SUMIF('Cash Flows - Financing'!B:B,'Payments - Financing'!B377,'Cash Flows - Financing'!R:R)</f>
        <v>-7263123.2876712335</v>
      </c>
      <c r="E388" s="33">
        <f ca="1">C388+D388</f>
        <v>-10520000</v>
      </c>
      <c r="F388" s="39" t="s">
        <v>20</v>
      </c>
    </row>
    <row r="389" spans="1:6" ht="15" x14ac:dyDescent="0.25">
      <c r="A389" s="40" t="s">
        <v>19</v>
      </c>
      <c r="B389" s="40" t="s">
        <v>1154</v>
      </c>
      <c r="C389" s="33">
        <f ca="1">SUMIF('Cash Flows - Financing'!B:B,'Payments - Financing'!B378,'Cash Flows - Financing'!Q:Q)</f>
        <v>-234374.98054687495</v>
      </c>
      <c r="D389" s="33">
        <f ca="1">SUMIF('Cash Flows - Financing'!B:B,'Payments - Financing'!B378,'Cash Flows - Financing'!R:R)</f>
        <v>-1666666.5283333329</v>
      </c>
      <c r="E389" s="33">
        <f ca="1">C389+D389</f>
        <v>-1901041.5088802078</v>
      </c>
      <c r="F389" s="39" t="s">
        <v>20</v>
      </c>
    </row>
    <row r="390" spans="1:6" ht="15" x14ac:dyDescent="0.25">
      <c r="A390" s="40" t="s">
        <v>19</v>
      </c>
      <c r="B390" s="40" t="s">
        <v>1158</v>
      </c>
      <c r="C390" s="33">
        <f ca="1">SUMIF('Cash Flows - Financing'!B:B,'Payments - Financing'!B379,'Cash Flows - Financing'!Q:Q)</f>
        <v>-1000</v>
      </c>
      <c r="D390" s="33">
        <f ca="1">SUMIF('Cash Flows - Financing'!B:B,'Payments - Financing'!B379,'Cash Flows - Financing'!R:R)</f>
        <v>-91000</v>
      </c>
      <c r="E390" s="33">
        <f ca="1">C390+D390</f>
        <v>-92000</v>
      </c>
      <c r="F390" s="39" t="s">
        <v>20</v>
      </c>
    </row>
    <row r="391" spans="1:6" ht="15" x14ac:dyDescent="0.25">
      <c r="A391" s="40" t="s">
        <v>19</v>
      </c>
      <c r="B391" s="40" t="s">
        <v>1161</v>
      </c>
      <c r="C391" s="33">
        <f ca="1">SUMIF('Cash Flows - Financing'!B:B,'Payments - Financing'!B380,'Cash Flows - Financing'!Q:Q)</f>
        <v>-28577.905161361108</v>
      </c>
      <c r="D391" s="33">
        <f ca="1">SUMIF('Cash Flows - Financing'!B:B,'Payments - Financing'!B380,'Cash Flows - Financing'!R:R)</f>
        <v>0</v>
      </c>
      <c r="E391" s="33">
        <f ca="1">C391+D391</f>
        <v>-28577.905161361108</v>
      </c>
      <c r="F391" s="39" t="s">
        <v>20</v>
      </c>
    </row>
    <row r="392" spans="1:6" ht="15" x14ac:dyDescent="0.25">
      <c r="A392" s="40" t="s">
        <v>19</v>
      </c>
      <c r="B392" s="40" t="s">
        <v>1164</v>
      </c>
      <c r="C392" s="33">
        <f ca="1">SUMIF('Cash Flows - Financing'!B:B,'Payments - Financing'!B381,'Cash Flows - Financing'!Q:Q)</f>
        <v>-12857.853880386669</v>
      </c>
      <c r="D392" s="33">
        <f ca="1">SUMIF('Cash Flows - Financing'!B:B,'Payments - Financing'!B381,'Cash Flows - Financing'!R:R)</f>
        <v>0</v>
      </c>
      <c r="E392" s="33">
        <f ca="1">C392+D392</f>
        <v>-12857.853880386669</v>
      </c>
      <c r="F392" s="39" t="s">
        <v>20</v>
      </c>
    </row>
    <row r="393" spans="1:6" ht="15" x14ac:dyDescent="0.25">
      <c r="A393" s="40" t="s">
        <v>19</v>
      </c>
      <c r="B393" s="40" t="s">
        <v>1167</v>
      </c>
      <c r="C393" s="33">
        <f ca="1">SUMIF('Cash Flows - Financing'!B:B,'Payments - Financing'!B382,'Cash Flows - Financing'!Q:Q)</f>
        <v>-18822.548058366265</v>
      </c>
      <c r="D393" s="33">
        <f ca="1">SUMIF('Cash Flows - Financing'!B:B,'Payments - Financing'!B382,'Cash Flows - Financing'!R:R)</f>
        <v>-1094.3341894398991</v>
      </c>
      <c r="E393" s="33">
        <f ca="1">C393+D393</f>
        <v>-19916.882247806163</v>
      </c>
      <c r="F393" s="39" t="s">
        <v>20</v>
      </c>
    </row>
    <row r="394" spans="1:6" ht="15" x14ac:dyDescent="0.25">
      <c r="A394" s="40" t="s">
        <v>19</v>
      </c>
      <c r="B394" s="40" t="s">
        <v>1170</v>
      </c>
      <c r="C394" s="33">
        <f ca="1">SUMIF('Cash Flows - Financing'!B:B,'Payments - Financing'!B383,'Cash Flows - Financing'!Q:Q)</f>
        <v>-21895.393382918613</v>
      </c>
      <c r="D394" s="33">
        <f ca="1">SUMIF('Cash Flows - Financing'!B:B,'Payments - Financing'!B383,'Cash Flows - Financing'!R:R)</f>
        <v>0</v>
      </c>
      <c r="E394" s="33">
        <f ca="1">C394+D394</f>
        <v>-21895.393382918613</v>
      </c>
      <c r="F394" s="39" t="s">
        <v>20</v>
      </c>
    </row>
    <row r="395" spans="1:6" ht="15" x14ac:dyDescent="0.25">
      <c r="A395" s="40" t="s">
        <v>19</v>
      </c>
      <c r="B395" s="40" t="s">
        <v>1173</v>
      </c>
      <c r="C395" s="33">
        <f ca="1">SUMIF('Cash Flows - Financing'!B:B,'Payments - Financing'!B384,'Cash Flows - Financing'!Q:Q)</f>
        <v>-8250</v>
      </c>
      <c r="D395" s="33">
        <f ca="1">SUMIF('Cash Flows - Financing'!B:B,'Payments - Financing'!B384,'Cash Flows - Financing'!R:R)</f>
        <v>-5550</v>
      </c>
      <c r="E395" s="33">
        <f ca="1">C395+D395</f>
        <v>-13800</v>
      </c>
      <c r="F395" s="39" t="s">
        <v>20</v>
      </c>
    </row>
    <row r="396" spans="1:6" ht="15" x14ac:dyDescent="0.25">
      <c r="A396" s="40" t="s">
        <v>19</v>
      </c>
      <c r="B396" s="40" t="s">
        <v>1176</v>
      </c>
      <c r="C396" s="33">
        <f ca="1">SUMIF('Cash Flows - Financing'!B:B,'Payments - Financing'!B385,'Cash Flows - Financing'!Q:Q)</f>
        <v>-3026.7959079999996</v>
      </c>
      <c r="D396" s="33">
        <f ca="1">SUMIF('Cash Flows - Financing'!B:B,'Payments - Financing'!B385,'Cash Flows - Financing'!R:R)</f>
        <v>-20178.639386666666</v>
      </c>
      <c r="E396" s="33">
        <f ca="1">C396+D396</f>
        <v>-23205.435294666666</v>
      </c>
      <c r="F396" s="39" t="s">
        <v>20</v>
      </c>
    </row>
    <row r="397" spans="1:6" ht="15" x14ac:dyDescent="0.25">
      <c r="A397" s="40" t="s">
        <v>19</v>
      </c>
      <c r="B397" s="40" t="s">
        <v>1179</v>
      </c>
      <c r="C397" s="33">
        <f ca="1">SUMIF('Cash Flows - Financing'!B:B,'Payments - Financing'!B386,'Cash Flows - Financing'!Q:Q)</f>
        <v>-20116.666666666668</v>
      </c>
      <c r="D397" s="33">
        <f ca="1">SUMIF('Cash Flows - Financing'!B:B,'Payments - Financing'!B386,'Cash Flows - Financing'!R:R)</f>
        <v>-5666.666666666667</v>
      </c>
      <c r="E397" s="33">
        <f ca="1">C397+D397</f>
        <v>-25783.333333333336</v>
      </c>
      <c r="F397" s="39" t="s">
        <v>20</v>
      </c>
    </row>
    <row r="398" spans="1:6" ht="15" x14ac:dyDescent="0.25">
      <c r="A398" s="40" t="s">
        <v>19</v>
      </c>
      <c r="B398" s="40" t="s">
        <v>1189</v>
      </c>
      <c r="C398" s="33">
        <f ca="1">SUMIF('Cash Flows - Financing'!B:B,'Payments - Financing'!B389,'Cash Flows - Financing'!Q:Q)</f>
        <v>-3621.5439999999999</v>
      </c>
      <c r="D398" s="33">
        <f ca="1">SUMIF('Cash Flows - Financing'!B:B,'Payments - Financing'!B389,'Cash Flows - Financing'!R:R)</f>
        <v>-1752.36</v>
      </c>
      <c r="E398" s="33">
        <f ca="1">C398+D398</f>
        <v>-5373.9039999999995</v>
      </c>
      <c r="F398" s="39" t="s">
        <v>20</v>
      </c>
    </row>
    <row r="399" spans="1:6" ht="15" x14ac:dyDescent="0.25">
      <c r="A399" s="40" t="s">
        <v>19</v>
      </c>
      <c r="B399" s="40" t="s">
        <v>1192</v>
      </c>
      <c r="C399" s="33">
        <f ca="1">SUMIF('Cash Flows - Financing'!B:B,'Payments - Financing'!B390,'Cash Flows - Financing'!Q:Q)</f>
        <v>-90.589870583333322</v>
      </c>
      <c r="D399" s="33">
        <f ca="1">SUMIF('Cash Flows - Financing'!B:B,'Payments - Financing'!B390,'Cash Flows - Financing'!R:R)</f>
        <v>-8243.6782230833323</v>
      </c>
      <c r="E399" s="33">
        <f ca="1">C399+D399</f>
        <v>-8334.2680936666657</v>
      </c>
      <c r="F399" s="39" t="s">
        <v>20</v>
      </c>
    </row>
    <row r="400" spans="1:6" ht="15" x14ac:dyDescent="0.25">
      <c r="A400" s="40" t="s">
        <v>19</v>
      </c>
      <c r="B400" s="40" t="s">
        <v>1194</v>
      </c>
      <c r="C400" s="33">
        <f ca="1">SUMIF('Cash Flows - Financing'!B:B,'Payments - Financing'!B391,'Cash Flows - Financing'!Q:Q)</f>
        <v>-47.839505555555554</v>
      </c>
      <c r="D400" s="33">
        <f ca="1">SUMIF('Cash Flows - Financing'!B:B,'Payments - Financing'!B391,'Cash Flows - Financing'!R:R)</f>
        <v>-4353.3950055555551</v>
      </c>
      <c r="E400" s="33">
        <f ca="1">C400+D400</f>
        <v>-4401.2345111111108</v>
      </c>
      <c r="F400" s="39" t="s">
        <v>20</v>
      </c>
    </row>
    <row r="401" spans="1:6" ht="15" x14ac:dyDescent="0.25">
      <c r="A401" s="40" t="s">
        <v>19</v>
      </c>
      <c r="B401" s="40" t="s">
        <v>1202</v>
      </c>
      <c r="C401" s="33">
        <f ca="1">SUMIF('Cash Flows - Financing'!B:B,'Payments - Financing'!B393,'Cash Flows - Financing'!Q:Q)</f>
        <v>-78.947111111111099</v>
      </c>
      <c r="D401" s="33">
        <f ca="1">SUMIF('Cash Flows - Financing'!B:B,'Payments - Financing'!B393,'Cash Flows - Financing'!R:R)</f>
        <v>-7184.1871111111095</v>
      </c>
      <c r="E401" s="33">
        <f ca="1">C401+D401</f>
        <v>-7263.1342222222211</v>
      </c>
      <c r="F401" s="39" t="s">
        <v>20</v>
      </c>
    </row>
    <row r="402" spans="1:6" ht="15" x14ac:dyDescent="0.25">
      <c r="A402" s="40" t="s">
        <v>19</v>
      </c>
      <c r="B402" s="40" t="s">
        <v>1205</v>
      </c>
      <c r="C402" s="33">
        <f ca="1">SUMIF('Cash Flows - Financing'!B:B,'Payments - Financing'!B394,'Cash Flows - Financing'!Q:Q)</f>
        <v>-218.16666666666666</v>
      </c>
      <c r="D402" s="33">
        <f ca="1">SUMIF('Cash Flows - Financing'!B:B,'Payments - Financing'!B394,'Cash Flows - Financing'!R:R)</f>
        <v>-171.11111111111111</v>
      </c>
      <c r="E402" s="33">
        <f ca="1">C402+D402</f>
        <v>-389.27777777777777</v>
      </c>
      <c r="F402" s="39" t="s">
        <v>20</v>
      </c>
    </row>
    <row r="403" spans="1:6" ht="15" x14ac:dyDescent="0.25">
      <c r="A403" s="40" t="s">
        <v>19</v>
      </c>
      <c r="B403" s="40" t="s">
        <v>1208</v>
      </c>
      <c r="C403" s="33">
        <f ca="1">SUMIF('Cash Flows - Financing'!B:B,'Payments - Financing'!B395,'Cash Flows - Financing'!Q:Q)</f>
        <v>-5214.2289999999994</v>
      </c>
      <c r="D403" s="33">
        <f ca="1">SUMIF('Cash Flows - Financing'!B:B,'Payments - Financing'!B395,'Cash Flows - Financing'!R:R)</f>
        <v>0</v>
      </c>
      <c r="E403" s="33">
        <f ca="1">C403+D403</f>
        <v>-5214.2289999999994</v>
      </c>
      <c r="F403" s="39" t="s">
        <v>20</v>
      </c>
    </row>
    <row r="404" spans="1:6" ht="15" x14ac:dyDescent="0.25">
      <c r="A404" s="40" t="s">
        <v>19</v>
      </c>
      <c r="B404" s="40" t="s">
        <v>1210</v>
      </c>
      <c r="C404" s="33">
        <f ca="1">SUMIF('Cash Flows - Financing'!B:B,'Payments - Financing'!B396,'Cash Flows - Financing'!Q:Q)</f>
        <v>-341.62694133911117</v>
      </c>
      <c r="D404" s="33">
        <f ca="1">SUMIF('Cash Flows - Financing'!B:B,'Payments - Financing'!B396,'Cash Flows - Financing'!R:R)</f>
        <v>-10248.808240173335</v>
      </c>
      <c r="E404" s="33">
        <f ca="1">C404+D404</f>
        <v>-10590.435181512446</v>
      </c>
      <c r="F404" s="39" t="s">
        <v>20</v>
      </c>
    </row>
    <row r="405" spans="1:6" ht="15" x14ac:dyDescent="0.25">
      <c r="A405" s="40" t="s">
        <v>19</v>
      </c>
      <c r="B405" s="40" t="s">
        <v>1212</v>
      </c>
      <c r="C405" s="33">
        <f ca="1">SUMIF('Cash Flows - Financing'!B:B,'Payments - Financing'!B397,'Cash Flows - Financing'!Q:Q)</f>
        <v>-6930.222999999999</v>
      </c>
      <c r="D405" s="33">
        <f ca="1">SUMIF('Cash Flows - Financing'!B:B,'Payments - Financing'!B397,'Cash Flows - Financing'!R:R)</f>
        <v>0</v>
      </c>
      <c r="E405" s="33">
        <f ca="1">C405+D405</f>
        <v>-6930.222999999999</v>
      </c>
      <c r="F405" s="39" t="s">
        <v>20</v>
      </c>
    </row>
    <row r="406" spans="1:6" ht="15" x14ac:dyDescent="0.25">
      <c r="A406" s="40" t="s">
        <v>19</v>
      </c>
      <c r="B406" s="40" t="s">
        <v>1214</v>
      </c>
      <c r="C406" s="33">
        <f ca="1">SUMIF('Cash Flows - Financing'!B:B,'Payments - Financing'!B398,'Cash Flows - Financing'!Q:Q)</f>
        <v>-15675</v>
      </c>
      <c r="D406" s="33">
        <f ca="1">SUMIF('Cash Flows - Financing'!B:B,'Payments - Financing'!B398,'Cash Flows - Financing'!R:R)</f>
        <v>-28975</v>
      </c>
      <c r="E406" s="33">
        <f ca="1">C406+D406</f>
        <v>-44650</v>
      </c>
      <c r="F406" s="39" t="s">
        <v>20</v>
      </c>
    </row>
    <row r="407" spans="1:6" ht="15" x14ac:dyDescent="0.25">
      <c r="A407" s="40" t="s">
        <v>19</v>
      </c>
      <c r="B407" s="40" t="s">
        <v>1216</v>
      </c>
      <c r="C407" s="33">
        <f ca="1">SUMIF('Cash Flows - Financing'!B:B,'Payments - Financing'!B399,'Cash Flows - Financing'!Q:Q)</f>
        <v>-2084.7925939999996</v>
      </c>
      <c r="D407" s="33">
        <f ca="1">SUMIF('Cash Flows - Financing'!B:B,'Payments - Financing'!B399,'Cash Flows - Financing'!R:R)</f>
        <v>-4102.3338139999987</v>
      </c>
      <c r="E407" s="33">
        <f ca="1">C407+D407</f>
        <v>-6187.1264079999983</v>
      </c>
      <c r="F407" s="39" t="s">
        <v>20</v>
      </c>
    </row>
    <row r="408" spans="1:6" ht="15" x14ac:dyDescent="0.25">
      <c r="A408" s="40" t="s">
        <v>19</v>
      </c>
      <c r="B408" s="40" t="s">
        <v>1218</v>
      </c>
      <c r="C408" s="33">
        <f ca="1">SUMIF('Cash Flows - Financing'!B:B,'Payments - Financing'!B400,'Cash Flows - Financing'!Q:Q)</f>
        <v>-2336.5514059999996</v>
      </c>
      <c r="D408" s="33">
        <f ca="1">SUMIF('Cash Flows - Financing'!B:B,'Payments - Financing'!B400,'Cash Flows - Financing'!R:R)</f>
        <v>-4597.7301859999989</v>
      </c>
      <c r="E408" s="33">
        <f ca="1">C408+D408</f>
        <v>-6934.2815919999985</v>
      </c>
      <c r="F408" s="39" t="s">
        <v>20</v>
      </c>
    </row>
    <row r="409" spans="1:6" ht="15" x14ac:dyDescent="0.25">
      <c r="A409" s="40" t="s">
        <v>19</v>
      </c>
      <c r="B409" s="40" t="s">
        <v>1220</v>
      </c>
      <c r="C409" s="33">
        <f ca="1">SUMIF('Cash Flows - Financing'!B:B,'Payments - Financing'!B401,'Cash Flows - Financing'!Q:Q)</f>
        <v>-41.300395717777775</v>
      </c>
      <c r="D409" s="33">
        <f ca="1">SUMIF('Cash Flows - Financing'!B:B,'Payments - Financing'!B401,'Cash Flows - Financing'!R:R)</f>
        <v>0</v>
      </c>
      <c r="E409" s="33">
        <f ca="1">C409+D409</f>
        <v>-41.300395717777775</v>
      </c>
      <c r="F409" s="39" t="s">
        <v>20</v>
      </c>
    </row>
    <row r="410" spans="1:6" ht="15" x14ac:dyDescent="0.25">
      <c r="A410" s="40" t="s">
        <v>19</v>
      </c>
      <c r="B410" s="40" t="s">
        <v>1222</v>
      </c>
      <c r="C410" s="33">
        <f ca="1">SUMIF('Cash Flows - Financing'!B:B,'Payments - Financing'!B402,'Cash Flows - Financing'!Q:Q)</f>
        <v>-34.20132118055556</v>
      </c>
      <c r="D410" s="33">
        <f ca="1">SUMIF('Cash Flows - Financing'!B:B,'Payments - Financing'!B402,'Cash Flows - Financing'!R:R)</f>
        <v>-1026.0396354166667</v>
      </c>
      <c r="E410" s="33">
        <f ca="1">C410+D410</f>
        <v>-1060.2409565972223</v>
      </c>
      <c r="F410" s="39" t="s">
        <v>20</v>
      </c>
    </row>
    <row r="411" spans="1:6" ht="15" x14ac:dyDescent="0.25">
      <c r="A411" s="40" t="s">
        <v>19</v>
      </c>
      <c r="B411" s="40" t="s">
        <v>1224</v>
      </c>
      <c r="C411" s="33">
        <f ca="1">SUMIF('Cash Flows - Financing'!B:B,'Payments - Financing'!B403,'Cash Flows - Financing'!Q:Q)</f>
        <v>-16445.107109969998</v>
      </c>
      <c r="D411" s="33">
        <f ca="1">SUMIF('Cash Flows - Financing'!B:B,'Payments - Financing'!B403,'Cash Flows - Financing'!R:R)</f>
        <v>0</v>
      </c>
      <c r="E411" s="33">
        <f ca="1">C411+D411</f>
        <v>-16445.107109969998</v>
      </c>
      <c r="F411" s="39" t="s">
        <v>20</v>
      </c>
    </row>
    <row r="412" spans="1:6" ht="15" x14ac:dyDescent="0.25">
      <c r="A412" s="40" t="s">
        <v>19</v>
      </c>
      <c r="B412" s="40" t="s">
        <v>1227</v>
      </c>
      <c r="C412" s="33">
        <f ca="1">SUMIF('Cash Flows - Financing'!B:B,'Payments - Financing'!B404,'Cash Flows - Financing'!Q:Q)</f>
        <v>-8343.3102471833336</v>
      </c>
      <c r="D412" s="33">
        <f ca="1">SUMIF('Cash Flows - Financing'!B:B,'Payments - Financing'!B404,'Cash Flows - Financing'!R:R)</f>
        <v>0</v>
      </c>
      <c r="E412" s="33">
        <f ca="1">C412+D412</f>
        <v>-8343.3102471833336</v>
      </c>
      <c r="F412" s="39" t="s">
        <v>20</v>
      </c>
    </row>
    <row r="413" spans="1:6" ht="15" x14ac:dyDescent="0.25">
      <c r="A413" s="40" t="s">
        <v>19</v>
      </c>
      <c r="B413" s="40" t="s">
        <v>1230</v>
      </c>
      <c r="C413" s="33">
        <f ca="1">SUMIF('Cash Flows - Financing'!B:B,'Payments - Financing'!B405,'Cash Flows - Financing'!Q:Q)</f>
        <v>-12079.177083345836</v>
      </c>
      <c r="D413" s="33">
        <f ca="1">SUMIF('Cash Flows - Financing'!B:B,'Payments - Financing'!B405,'Cash Flows - Financing'!R:R)</f>
        <v>0</v>
      </c>
      <c r="E413" s="33">
        <f ca="1">C413+D413</f>
        <v>-12079.177083345836</v>
      </c>
      <c r="F413" s="39" t="s">
        <v>20</v>
      </c>
    </row>
    <row r="414" spans="1:6" ht="15" x14ac:dyDescent="0.25">
      <c r="A414" s="40" t="s">
        <v>19</v>
      </c>
      <c r="B414" s="40" t="s">
        <v>1233</v>
      </c>
      <c r="C414" s="33">
        <f ca="1">SUMIF('Cash Flows - Financing'!B:B,'Payments - Financing'!B406,'Cash Flows - Financing'!Q:Q)</f>
        <v>-232.84444444444441</v>
      </c>
      <c r="D414" s="33">
        <f ca="1">SUMIF('Cash Flows - Financing'!B:B,'Payments - Financing'!B406,'Cash Flows - Financing'!R:R)</f>
        <v>-21188.844444444439</v>
      </c>
      <c r="E414" s="33">
        <f ca="1">C414+D414</f>
        <v>-21421.688888888883</v>
      </c>
      <c r="F414" s="39" t="s">
        <v>20</v>
      </c>
    </row>
    <row r="415" spans="1:6" ht="15" x14ac:dyDescent="0.25">
      <c r="A415" s="40" t="s">
        <v>19</v>
      </c>
      <c r="B415" s="40" t="s">
        <v>1236</v>
      </c>
      <c r="C415" s="33">
        <f ca="1">SUMIF('Cash Flows - Financing'!B:B,'Payments - Financing'!B407,'Cash Flows - Financing'!Q:Q)</f>
        <v>-9234.8223249999992</v>
      </c>
      <c r="D415" s="33">
        <f ca="1">SUMIF('Cash Flows - Financing'!B:B,'Payments - Financing'!B407,'Cash Flows - Financing'!R:R)</f>
        <v>0</v>
      </c>
      <c r="E415" s="33">
        <f ca="1">C415+D415</f>
        <v>-9234.8223249999992</v>
      </c>
      <c r="F415" s="39" t="s">
        <v>20</v>
      </c>
    </row>
    <row r="416" spans="1:6" ht="15" x14ac:dyDescent="0.25">
      <c r="A416" s="40" t="s">
        <v>19</v>
      </c>
      <c r="B416" s="40" t="s">
        <v>1239</v>
      </c>
      <c r="C416" s="33">
        <f ca="1">SUMIF('Cash Flows - Financing'!B:B,'Payments - Financing'!B408,'Cash Flows - Financing'!Q:Q)</f>
        <v>-2242.0769974999994</v>
      </c>
      <c r="D416" s="33">
        <f ca="1">SUMIF('Cash Flows - Financing'!B:B,'Payments - Financing'!B408,'Cash Flows - Financing'!R:R)</f>
        <v>0</v>
      </c>
      <c r="E416" s="33">
        <f ca="1">C416+D416</f>
        <v>-2242.0769974999994</v>
      </c>
      <c r="F416" s="39" t="s">
        <v>20</v>
      </c>
    </row>
    <row r="417" spans="1:6" ht="15" x14ac:dyDescent="0.25">
      <c r="A417" s="40" t="s">
        <v>19</v>
      </c>
      <c r="B417" s="40" t="s">
        <v>1255</v>
      </c>
      <c r="C417" s="33">
        <f ca="1">SUMIF('Cash Flows - Financing'!B:B,'Payments - Financing'!B413,'Cash Flows - Financing'!Q:Q)</f>
        <v>-180.46874999999994</v>
      </c>
      <c r="D417" s="33">
        <f ca="1">SUMIF('Cash Flows - Financing'!B:B,'Payments - Financing'!B413,'Cash Flows - Financing'!R:R)</f>
        <v>-16422.656249999996</v>
      </c>
      <c r="E417" s="33">
        <f ca="1">C417+D417</f>
        <v>-16603.124999999996</v>
      </c>
      <c r="F417" s="39" t="s">
        <v>20</v>
      </c>
    </row>
    <row r="418" spans="1:6" ht="15" x14ac:dyDescent="0.25">
      <c r="A418" s="40" t="s">
        <v>19</v>
      </c>
      <c r="B418" s="40" t="s">
        <v>1258</v>
      </c>
      <c r="C418" s="33">
        <f ca="1">SUMIF('Cash Flows - Financing'!B:B,'Payments - Financing'!B414,'Cash Flows - Financing'!Q:Q)</f>
        <v>-239.0625</v>
      </c>
      <c r="D418" s="33">
        <f ca="1">SUMIF('Cash Flows - Financing'!B:B,'Payments - Financing'!B414,'Cash Flows - Financing'!R:R)</f>
        <v>-21754.6875</v>
      </c>
      <c r="E418" s="33">
        <f ca="1">C418+D418</f>
        <v>-21993.75</v>
      </c>
      <c r="F418" s="39" t="s">
        <v>20</v>
      </c>
    </row>
    <row r="419" spans="1:6" ht="15" x14ac:dyDescent="0.25">
      <c r="A419" s="40" t="s">
        <v>19</v>
      </c>
      <c r="B419" s="40" t="s">
        <v>1261</v>
      </c>
      <c r="C419" s="33">
        <f ca="1">SUMIF('Cash Flows - Financing'!B:B,'Payments - Financing'!B415,'Cash Flows - Financing'!Q:Q)</f>
        <v>-8716.3001182439602</v>
      </c>
      <c r="D419" s="33">
        <f ca="1">SUMIF('Cash Flows - Financing'!B:B,'Payments - Financing'!B415,'Cash Flows - Financing'!R:R)</f>
        <v>86.925930466182805</v>
      </c>
      <c r="E419" s="33">
        <f ca="1">C419+D419</f>
        <v>-8629.3741877777775</v>
      </c>
      <c r="F419" s="39" t="s">
        <v>20</v>
      </c>
    </row>
    <row r="420" spans="1:6" ht="15" x14ac:dyDescent="0.25">
      <c r="A420" s="40" t="s">
        <v>19</v>
      </c>
      <c r="B420" s="40" t="s">
        <v>1263</v>
      </c>
      <c r="C420" s="33">
        <f ca="1">SUMIF('Cash Flows - Financing'!B:B,'Payments - Financing'!B416,'Cash Flows - Financing'!Q:Q)</f>
        <v>-27312.549275586556</v>
      </c>
      <c r="D420" s="33">
        <f ca="1">SUMIF('Cash Flows - Financing'!B:B,'Payments - Financing'!B416,'Cash Flows - Financing'!R:R)</f>
        <v>836.87476891988786</v>
      </c>
      <c r="E420" s="33">
        <f ca="1">C420+D420</f>
        <v>-26475.67450666667</v>
      </c>
      <c r="F420" s="39" t="s">
        <v>20</v>
      </c>
    </row>
    <row r="421" spans="1:6" ht="15" x14ac:dyDescent="0.25">
      <c r="A421" s="40" t="s">
        <v>19</v>
      </c>
      <c r="B421" s="40" t="s">
        <v>1267</v>
      </c>
      <c r="C421" s="33">
        <f ca="1">SUMIF('Cash Flows - Financing'!B:B,'Payments - Financing'!B417,'Cash Flows - Financing'!Q:Q)</f>
        <v>0</v>
      </c>
      <c r="D421" s="33">
        <f ca="1">SUMIF('Cash Flows - Financing'!B:B,'Payments - Financing'!B417,'Cash Flows - Financing'!R:R)</f>
        <v>0</v>
      </c>
      <c r="E421" s="33">
        <f ca="1">C421+D421</f>
        <v>0</v>
      </c>
      <c r="F421" s="39" t="s">
        <v>20</v>
      </c>
    </row>
    <row r="422" spans="1:6" ht="15" x14ac:dyDescent="0.25">
      <c r="A422" s="40" t="s">
        <v>19</v>
      </c>
      <c r="B422" s="40" t="s">
        <v>1270</v>
      </c>
      <c r="C422" s="33">
        <f ca="1">SUMIF('Cash Flows - Financing'!B:B,'Payments - Financing'!B418,'Cash Flows - Financing'!Q:Q)</f>
        <v>-2460.6440890397394</v>
      </c>
      <c r="D422" s="33">
        <f ca="1">SUMIF('Cash Flows - Financing'!B:B,'Payments - Financing'!B418,'Cash Flows - Financing'!R:R)</f>
        <v>72.957102373072786</v>
      </c>
      <c r="E422" s="33">
        <f ca="1">C422+D422</f>
        <v>-2387.6869866666666</v>
      </c>
      <c r="F422" s="39" t="s">
        <v>20</v>
      </c>
    </row>
    <row r="423" spans="1:6" ht="15" x14ac:dyDescent="0.25">
      <c r="A423" s="40" t="s">
        <v>19</v>
      </c>
      <c r="B423" s="40" t="s">
        <v>1274</v>
      </c>
      <c r="C423" s="33">
        <f ca="1">SUMIF('Cash Flows - Financing'!B:B,'Payments - Financing'!B419,'Cash Flows - Financing'!Q:Q)</f>
        <v>-48.670081875000001</v>
      </c>
      <c r="D423" s="33">
        <f ca="1">SUMIF('Cash Flows - Financing'!B:B,'Payments - Financing'!B419,'Cash Flows - Financing'!R:R)</f>
        <v>-4428.9774506249996</v>
      </c>
      <c r="E423" s="33">
        <f ca="1">C423+D423</f>
        <v>-4477.6475324999992</v>
      </c>
      <c r="F423" s="39" t="s">
        <v>20</v>
      </c>
    </row>
    <row r="424" spans="1:6" ht="15" x14ac:dyDescent="0.25">
      <c r="A424" s="40" t="s">
        <v>19</v>
      </c>
      <c r="B424" s="40" t="s">
        <v>1278</v>
      </c>
      <c r="C424" s="33">
        <f ca="1">SUMIF('Cash Flows - Financing'!B:B,'Payments - Financing'!B420,'Cash Flows - Financing'!Q:Q)</f>
        <v>-21863.41667688889</v>
      </c>
      <c r="D424" s="33">
        <f ca="1">SUMIF('Cash Flows - Financing'!B:B,'Payments - Financing'!B420,'Cash Flows - Financing'!R:R)</f>
        <v>-21625.770843444443</v>
      </c>
      <c r="E424" s="33">
        <f ca="1">C424+D424</f>
        <v>-43489.187520333333</v>
      </c>
      <c r="F424" s="39" t="s">
        <v>20</v>
      </c>
    </row>
    <row r="425" spans="1:6" ht="15" x14ac:dyDescent="0.25">
      <c r="A425" s="40" t="s">
        <v>19</v>
      </c>
      <c r="B425" s="40" t="s">
        <v>1282</v>
      </c>
      <c r="C425" s="33">
        <f ca="1">SUMIF('Cash Flows - Financing'!B:B,'Payments - Financing'!B421,'Cash Flows - Financing'!Q:Q)</f>
        <v>-203.10657770277768</v>
      </c>
      <c r="D425" s="33">
        <f ca="1">SUMIF('Cash Flows - Financing'!B:B,'Payments - Financing'!B421,'Cash Flows - Financing'!R:R)</f>
        <v>-18482.698570952769</v>
      </c>
      <c r="E425" s="33">
        <f ca="1">C425+D425</f>
        <v>-18685.805148655545</v>
      </c>
      <c r="F425" s="39" t="s">
        <v>20</v>
      </c>
    </row>
    <row r="426" spans="1:6" ht="15" x14ac:dyDescent="0.25">
      <c r="A426" s="40" t="s">
        <v>19</v>
      </c>
      <c r="B426" s="40" t="s">
        <v>1285</v>
      </c>
      <c r="C426" s="33">
        <f ca="1">SUMIF('Cash Flows - Financing'!B:B,'Payments - Financing'!B422,'Cash Flows - Financing'!Q:Q)</f>
        <v>-264.6875003819444</v>
      </c>
      <c r="D426" s="33">
        <f ca="1">SUMIF('Cash Flows - Financing'!B:B,'Payments - Financing'!B422,'Cash Flows - Financing'!R:R)</f>
        <v>-7940.6250114583327</v>
      </c>
      <c r="E426" s="33">
        <f ca="1">C426+D426</f>
        <v>-8205.3125118402768</v>
      </c>
      <c r="F426" s="39" t="s">
        <v>20</v>
      </c>
    </row>
    <row r="427" spans="1:6" ht="15" x14ac:dyDescent="0.25">
      <c r="A427" s="40" t="s">
        <v>19</v>
      </c>
      <c r="B427" s="40" t="s">
        <v>1288</v>
      </c>
      <c r="C427" s="33">
        <f ca="1">SUMIF('Cash Flows - Financing'!B:B,'Payments - Financing'!B423,'Cash Flows - Financing'!Q:Q)</f>
        <v>-525.84556305555554</v>
      </c>
      <c r="D427" s="33">
        <f ca="1">SUMIF('Cash Flows - Financing'!B:B,'Payments - Financing'!B423,'Cash Flows - Financing'!R:R)</f>
        <v>-47851.946238055556</v>
      </c>
      <c r="E427" s="33">
        <f ca="1">C427+D427</f>
        <v>-48377.791801111111</v>
      </c>
      <c r="F427" s="39" t="s">
        <v>20</v>
      </c>
    </row>
    <row r="428" spans="1:6" ht="15" x14ac:dyDescent="0.25">
      <c r="A428" s="40" t="s">
        <v>19</v>
      </c>
      <c r="B428" s="40" t="s">
        <v>1303</v>
      </c>
      <c r="C428" s="33">
        <f ca="1">SUMIF('Cash Flows - Financing'!B:B,'Payments - Financing'!B427,'Cash Flows - Financing'!Q:Q)</f>
        <v>-8045.3283307638885</v>
      </c>
      <c r="D428" s="33">
        <f ca="1">SUMIF('Cash Flows - Financing'!B:B,'Payments - Financing'!B427,'Cash Flows - Financing'!R:R)</f>
        <v>-13102.391852958332</v>
      </c>
      <c r="E428" s="33">
        <f ca="1">C428+D428</f>
        <v>-21147.72018372222</v>
      </c>
      <c r="F428" s="39" t="s">
        <v>20</v>
      </c>
    </row>
    <row r="429" spans="1:6" ht="15" x14ac:dyDescent="0.25">
      <c r="A429" s="40" t="s">
        <v>19</v>
      </c>
      <c r="B429" s="40" t="s">
        <v>1318</v>
      </c>
      <c r="C429" s="33">
        <f ca="1">SUMIF('Cash Flows - Financing'!B:B,'Payments - Financing'!B433,'Cash Flows - Financing'!Q:Q)</f>
        <v>-1.6494478366666667</v>
      </c>
      <c r="D429" s="33">
        <f ca="1">SUMIF('Cash Flows - Financing'!B:B,'Payments - Financing'!B433,'Cash Flows - Financing'!R:R)</f>
        <v>-150.09975313666666</v>
      </c>
      <c r="E429" s="33">
        <f ca="1">C429+D429</f>
        <v>-151.74920097333333</v>
      </c>
      <c r="F429" s="39" t="s">
        <v>20</v>
      </c>
    </row>
    <row r="430" spans="1:6" ht="15" x14ac:dyDescent="0.25">
      <c r="A430" s="40" t="s">
        <v>19</v>
      </c>
      <c r="B430" s="40" t="s">
        <v>1322</v>
      </c>
      <c r="C430" s="33">
        <f ca="1">SUMIF('Cash Flows - Financing'!B:B,'Payments - Financing'!B434,'Cash Flows - Financing'!Q:Q)</f>
        <v>-5.9137980731111108</v>
      </c>
      <c r="D430" s="33">
        <f ca="1">SUMIF('Cash Flows - Financing'!B:B,'Payments - Financing'!B434,'Cash Flows - Financing'!R:R)</f>
        <v>-538.15562465311109</v>
      </c>
      <c r="E430" s="33">
        <f ca="1">C430+D430</f>
        <v>-544.06942272622223</v>
      </c>
      <c r="F430" s="39" t="s">
        <v>20</v>
      </c>
    </row>
    <row r="431" spans="1:6" ht="15" x14ac:dyDescent="0.25">
      <c r="A431" s="40" t="s">
        <v>19</v>
      </c>
      <c r="B431" s="40" t="s">
        <v>1325</v>
      </c>
      <c r="C431" s="33">
        <f ca="1">SUMIF('Cash Flows - Financing'!B:B,'Payments - Financing'!B435,'Cash Flows - Financing'!Q:Q)</f>
        <v>-17431.794800566222</v>
      </c>
      <c r="D431" s="33">
        <f ca="1">SUMIF('Cash Flows - Financing'!B:B,'Payments - Financing'!B435,'Cash Flows - Financing'!R:R)</f>
        <v>-2528.5661724151109</v>
      </c>
      <c r="E431" s="33">
        <f ca="1">C431+D431</f>
        <v>-19960.360972981332</v>
      </c>
      <c r="F431" s="39" t="s">
        <v>20</v>
      </c>
    </row>
    <row r="432" spans="1:6" ht="15" x14ac:dyDescent="0.25">
      <c r="A432" s="40" t="s">
        <v>19</v>
      </c>
      <c r="B432" s="40" t="s">
        <v>1330</v>
      </c>
      <c r="C432" s="33">
        <f ca="1">SUMIF('Cash Flows - Financing'!B:B,'Payments - Financing'!B436,'Cash Flows - Financing'!Q:Q)</f>
        <v>-153.51375205666665</v>
      </c>
      <c r="D432" s="33">
        <f ca="1">SUMIF('Cash Flows - Financing'!B:B,'Payments - Financing'!B436,'Cash Flows - Financing'!R:R)</f>
        <v>-2200.3637794788888</v>
      </c>
      <c r="E432" s="33">
        <f ca="1">C432+D432</f>
        <v>-2353.8775315355556</v>
      </c>
      <c r="F432" s="39" t="s">
        <v>20</v>
      </c>
    </row>
    <row r="433" spans="1:6" ht="15" x14ac:dyDescent="0.25">
      <c r="A433" s="40" t="s">
        <v>19</v>
      </c>
      <c r="B433" s="40" t="s">
        <v>1336</v>
      </c>
      <c r="C433" s="33">
        <f ca="1">SUMIF('Cash Flows - Financing'!B:B,'Payments - Financing'!B438,'Cash Flows - Financing'!Q:Q)</f>
        <v>-144000</v>
      </c>
      <c r="D433" s="33">
        <f ca="1">SUMIF('Cash Flows - Financing'!B:B,'Payments - Financing'!B438,'Cash Flows - Financing'!R:R)</f>
        <v>-17777.777777777777</v>
      </c>
      <c r="E433" s="33">
        <f ca="1">C433+D433</f>
        <v>-161777.77777777778</v>
      </c>
      <c r="F433" s="39" t="s">
        <v>20</v>
      </c>
    </row>
    <row r="434" spans="1:6" ht="15" x14ac:dyDescent="0.25">
      <c r="A434" s="40" t="s">
        <v>19</v>
      </c>
      <c r="B434" s="40" t="s">
        <v>1339</v>
      </c>
      <c r="C434" s="33">
        <f ca="1">SUMIF('Cash Flows - Financing'!B:B,'Payments - Financing'!B439,'Cash Flows - Financing'!Q:Q)</f>
        <v>-16431.249999999996</v>
      </c>
      <c r="D434" s="33">
        <f ca="1">SUMIF('Cash Flows - Financing'!B:B,'Payments - Financing'!B439,'Cash Flows - Financing'!R:R)</f>
        <v>-11053.749999999998</v>
      </c>
      <c r="E434" s="33">
        <f ca="1">C434+D434</f>
        <v>-27484.999999999993</v>
      </c>
      <c r="F434" s="39" t="s">
        <v>20</v>
      </c>
    </row>
    <row r="435" spans="1:6" ht="15" x14ac:dyDescent="0.25">
      <c r="A435" s="40" t="s">
        <v>19</v>
      </c>
      <c r="B435" s="40" t="s">
        <v>1341</v>
      </c>
      <c r="C435" s="33">
        <f ca="1">SUMIF('Cash Flows - Financing'!B:B,'Payments - Financing'!B440,'Cash Flows - Financing'!Q:Q)</f>
        <v>-1151.1111111111111</v>
      </c>
      <c r="D435" s="33">
        <f ca="1">SUMIF('Cash Flows - Financing'!B:B,'Payments - Financing'!B440,'Cash Flows - Financing'!R:R)</f>
        <v>-51800</v>
      </c>
      <c r="E435" s="33">
        <f ca="1">C435+D435</f>
        <v>-52951.111111111109</v>
      </c>
      <c r="F435" s="39" t="s">
        <v>20</v>
      </c>
    </row>
    <row r="436" spans="1:6" ht="15" x14ac:dyDescent="0.25">
      <c r="A436" s="40" t="s">
        <v>19</v>
      </c>
      <c r="B436" s="40" t="s">
        <v>1343</v>
      </c>
      <c r="C436" s="33">
        <f ca="1">SUMIF('Cash Flows - Financing'!B:B,'Payments - Financing'!B441,'Cash Flows - Financing'!Q:Q)</f>
        <v>-1197.9700646666668</v>
      </c>
      <c r="D436" s="33">
        <f ca="1">SUMIF('Cash Flows - Financing'!B:B,'Payments - Financing'!B441,'Cash Flows - Financing'!R:R)</f>
        <v>-1896.7859357222226</v>
      </c>
      <c r="E436" s="33">
        <f ca="1">C436+D436</f>
        <v>-3094.7560003888893</v>
      </c>
      <c r="F436" s="39" t="s">
        <v>20</v>
      </c>
    </row>
    <row r="437" spans="1:6" ht="15" x14ac:dyDescent="0.25">
      <c r="A437" s="40" t="s">
        <v>19</v>
      </c>
      <c r="B437" s="40" t="s">
        <v>1346</v>
      </c>
      <c r="C437" s="33">
        <f ca="1">SUMIF('Cash Flows - Financing'!B:B,'Payments - Financing'!B442,'Cash Flows - Financing'!Q:Q)</f>
        <v>-5510.7443987636107</v>
      </c>
      <c r="D437" s="33">
        <f ca="1">SUMIF('Cash Flows - Financing'!B:B,'Payments - Financing'!B442,'Cash Flows - Financing'!R:R)</f>
        <v>54.957559735831992</v>
      </c>
      <c r="E437" s="33">
        <f ca="1">C437+D437</f>
        <v>-5455.786839027779</v>
      </c>
      <c r="F437" s="39" t="s">
        <v>20</v>
      </c>
    </row>
    <row r="438" spans="1:6" ht="15" x14ac:dyDescent="0.25">
      <c r="A438" s="40" t="s">
        <v>19</v>
      </c>
      <c r="B438" s="40" t="s">
        <v>1350</v>
      </c>
      <c r="C438" s="33">
        <f ca="1">SUMIF('Cash Flows - Financing'!B:B,'Payments - Financing'!B443,'Cash Flows - Financing'!Q:Q)</f>
        <v>-1585.9939192724694</v>
      </c>
      <c r="D438" s="33">
        <f ca="1">SUMIF('Cash Flows - Financing'!B:B,'Payments - Financing'!B443,'Cash Flows - Financing'!R:R)</f>
        <v>44.166919272469329</v>
      </c>
      <c r="E438" s="33">
        <f ca="1">C438+D438</f>
        <v>-1541.827</v>
      </c>
      <c r="F438" s="39" t="s">
        <v>20</v>
      </c>
    </row>
    <row r="439" spans="1:6" ht="15" x14ac:dyDescent="0.25">
      <c r="A439" s="40" t="s">
        <v>19</v>
      </c>
      <c r="B439" s="40" t="s">
        <v>1353</v>
      </c>
      <c r="C439" s="33">
        <f ca="1">SUMIF('Cash Flows - Financing'!B:B,'Payments - Financing'!B444,'Cash Flows - Financing'!Q:Q)</f>
        <v>-2728.3261801500003</v>
      </c>
      <c r="D439" s="33">
        <f ca="1">SUMIF('Cash Flows - Financing'!B:B,'Payments - Financing'!B444,'Cash Flows - Financing'!R:R)</f>
        <v>-23733.649529499999</v>
      </c>
      <c r="E439" s="33">
        <f ca="1">C439+D439</f>
        <v>-26461.97570965</v>
      </c>
      <c r="F439" s="39" t="s">
        <v>20</v>
      </c>
    </row>
    <row r="440" spans="1:6" ht="15" x14ac:dyDescent="0.25">
      <c r="A440" s="40" t="s">
        <v>19</v>
      </c>
      <c r="B440" s="40" t="s">
        <v>1360</v>
      </c>
      <c r="C440" s="33">
        <f ca="1">SUMIF('Cash Flows - Financing'!B:B,'Payments - Financing'!B445,'Cash Flows - Financing'!Q:Q)</f>
        <v>-6422.0738941666668</v>
      </c>
      <c r="D440" s="33">
        <f ca="1">SUMIF('Cash Flows - Financing'!B:B,'Payments - Financing'!B445,'Cash Flows - Financing'!R:R)</f>
        <v>-1687.499775</v>
      </c>
      <c r="E440" s="33">
        <f ca="1">C440+D440</f>
        <v>-8109.5736691666671</v>
      </c>
      <c r="F440" s="39" t="s">
        <v>20</v>
      </c>
    </row>
    <row r="441" spans="1:6" ht="15" x14ac:dyDescent="0.25">
      <c r="A441" s="40" t="s">
        <v>19</v>
      </c>
      <c r="B441" s="40" t="s">
        <v>1369</v>
      </c>
      <c r="C441" s="33">
        <f ca="1">SUMIF('Cash Flows - Financing'!B:B,'Payments - Financing'!B446,'Cash Flows - Financing'!Q:Q)</f>
        <v>-5862.845180037938</v>
      </c>
      <c r="D441" s="33">
        <f ca="1">SUMIF('Cash Flows - Financing'!B:B,'Payments - Financing'!B446,'Cash Flows - Financing'!R:R)</f>
        <v>-11556.038716235855</v>
      </c>
      <c r="E441" s="33">
        <f ca="1">C441+D441</f>
        <v>-17418.883896273794</v>
      </c>
      <c r="F441" s="39" t="s">
        <v>20</v>
      </c>
    </row>
    <row r="442" spans="1:6" ht="15" x14ac:dyDescent="0.25">
      <c r="A442" s="40" t="s">
        <v>19</v>
      </c>
      <c r="B442" s="40" t="s">
        <v>1372</v>
      </c>
      <c r="C442" s="33">
        <f ca="1">SUMIF('Cash Flows - Financing'!B:B,'Payments - Financing'!B447,'Cash Flows - Financing'!Q:Q)</f>
        <v>-19476.956399577663</v>
      </c>
      <c r="D442" s="33">
        <f ca="1">SUMIF('Cash Flows - Financing'!B:B,'Payments - Financing'!B447,'Cash Flows - Financing'!R:R)</f>
        <v>596.7869649109947</v>
      </c>
      <c r="E442" s="33">
        <f ca="1">C442+D442</f>
        <v>-18880.169434666666</v>
      </c>
      <c r="F442" s="39" t="s">
        <v>20</v>
      </c>
    </row>
    <row r="443" spans="1:6" ht="15" x14ac:dyDescent="0.25">
      <c r="A443" s="40" t="s">
        <v>19</v>
      </c>
      <c r="B443" s="40" t="s">
        <v>1375</v>
      </c>
      <c r="C443" s="33">
        <f ca="1">SUMIF('Cash Flows - Financing'!B:B,'Payments - Financing'!B448,'Cash Flows - Financing'!Q:Q)</f>
        <v>-181.81850041666664</v>
      </c>
      <c r="D443" s="33">
        <f ca="1">SUMIF('Cash Flows - Financing'!B:B,'Payments - Financing'!B448,'Cash Flows - Financing'!R:R)</f>
        <v>-22181.857050833329</v>
      </c>
      <c r="E443" s="33">
        <f ca="1">C443+D443</f>
        <v>-22363.675551249995</v>
      </c>
      <c r="F443" s="39" t="s">
        <v>20</v>
      </c>
    </row>
    <row r="444" spans="1:6" ht="15" x14ac:dyDescent="0.25">
      <c r="A444" s="40" t="s">
        <v>19</v>
      </c>
      <c r="B444" s="40" t="s">
        <v>1378</v>
      </c>
      <c r="C444" s="33">
        <f ca="1">SUMIF('Cash Flows - Financing'!B:B,'Payments - Financing'!B449,'Cash Flows - Financing'!Q:Q)</f>
        <v>0</v>
      </c>
      <c r="D444" s="33">
        <f ca="1">SUMIF('Cash Flows - Financing'!B:B,'Payments - Financing'!B449,'Cash Flows - Financing'!R:R)</f>
        <v>0</v>
      </c>
      <c r="E444" s="33">
        <f ca="1">C444+D444</f>
        <v>0</v>
      </c>
      <c r="F444" s="39" t="s">
        <v>20</v>
      </c>
    </row>
    <row r="445" spans="1:6" ht="15" x14ac:dyDescent="0.25">
      <c r="A445" s="40" t="s">
        <v>19</v>
      </c>
      <c r="B445" s="40" t="s">
        <v>1381</v>
      </c>
      <c r="C445" s="33">
        <f ca="1">SUMIF('Cash Flows - Financing'!B:B,'Payments - Financing'!B450,'Cash Flows - Financing'!Q:Q)</f>
        <v>-3507.4268370502905</v>
      </c>
      <c r="D445" s="33">
        <f ca="1">SUMIF('Cash Flows - Financing'!B:B,'Payments - Financing'!B450,'Cash Flows - Financing'!R:R)</f>
        <v>45.355209550291114</v>
      </c>
      <c r="E445" s="33">
        <f ca="1">C445+D445</f>
        <v>-3462.0716274999995</v>
      </c>
      <c r="F445" s="39" t="s">
        <v>20</v>
      </c>
    </row>
    <row r="446" spans="1:6" ht="15" x14ac:dyDescent="0.25">
      <c r="A446" s="40" t="s">
        <v>19</v>
      </c>
      <c r="B446" s="40" t="s">
        <v>1386</v>
      </c>
      <c r="C446" s="33">
        <f ca="1">SUMIF('Cash Flows - Financing'!B:B,'Payments - Financing'!B451,'Cash Flows - Financing'!Q:Q)</f>
        <v>-159300</v>
      </c>
      <c r="D446" s="33">
        <f ca="1">SUMIF('Cash Flows - Financing'!B:B,'Payments - Financing'!B451,'Cash Flows - Financing'!R:R)</f>
        <v>-4500</v>
      </c>
      <c r="E446" s="33">
        <f ca="1">C446+D446</f>
        <v>-163800</v>
      </c>
      <c r="F446" s="39" t="s">
        <v>20</v>
      </c>
    </row>
    <row r="447" spans="1:6" ht="15" x14ac:dyDescent="0.25">
      <c r="A447" s="40" t="s">
        <v>19</v>
      </c>
      <c r="B447" s="40" t="s">
        <v>1388</v>
      </c>
      <c r="C447" s="33">
        <f ca="1">SUMIF('Cash Flows - Financing'!B:B,'Payments - Financing'!B452,'Cash Flows - Financing'!Q:Q)</f>
        <v>-147500</v>
      </c>
      <c r="D447" s="33">
        <f ca="1">SUMIF('Cash Flows - Financing'!B:B,'Payments - Financing'!B452,'Cash Flows - Financing'!R:R)</f>
        <v>-4166.6666666666661</v>
      </c>
      <c r="E447" s="33">
        <f ca="1">C447+D447</f>
        <v>-151666.66666666666</v>
      </c>
      <c r="F447" s="39" t="s">
        <v>20</v>
      </c>
    </row>
    <row r="448" spans="1:6" ht="15" x14ac:dyDescent="0.25">
      <c r="A448" s="40" t="s">
        <v>19</v>
      </c>
      <c r="B448" s="40" t="s">
        <v>1390</v>
      </c>
      <c r="C448" s="33">
        <f ca="1">SUMIF('Cash Flows - Financing'!B:B,'Payments - Financing'!B453,'Cash Flows - Financing'!Q:Q)</f>
        <v>-554008.76712328766</v>
      </c>
      <c r="D448" s="33">
        <f ca="1">SUMIF('Cash Flows - Financing'!B:B,'Payments - Financing'!B453,'Cash Flows - Financing'!R:R)</f>
        <v>-7652.0547945205471</v>
      </c>
      <c r="E448" s="33">
        <f ca="1">C448+D448</f>
        <v>-561660.82191780815</v>
      </c>
      <c r="F448" s="39" t="s">
        <v>20</v>
      </c>
    </row>
    <row r="449" spans="1:6" ht="15" x14ac:dyDescent="0.25">
      <c r="A449" s="40" t="s">
        <v>19</v>
      </c>
      <c r="B449" s="40" t="s">
        <v>1392</v>
      </c>
      <c r="C449" s="33">
        <f ca="1">SUMIF('Cash Flows - Financing'!B:B,'Payments - Financing'!B454,'Cash Flows - Financing'!Q:Q)</f>
        <v>-3186246.5753424657</v>
      </c>
      <c r="D449" s="33">
        <f ca="1">SUMIF('Cash Flows - Financing'!B:B,'Payments - Financing'!B454,'Cash Flows - Financing'!R:R)</f>
        <v>-17506.849315068495</v>
      </c>
      <c r="E449" s="33">
        <f ca="1">C449+D449</f>
        <v>-3203753.4246575343</v>
      </c>
      <c r="F449" s="39" t="s">
        <v>20</v>
      </c>
    </row>
    <row r="450" spans="1:6" ht="15" x14ac:dyDescent="0.25">
      <c r="A450" s="40" t="s">
        <v>19</v>
      </c>
      <c r="B450" s="40" t="s">
        <v>1395</v>
      </c>
      <c r="C450" s="33">
        <f ca="1">SUMIF('Cash Flows - Financing'!B:B,'Payments - Financing'!B455,'Cash Flows - Financing'!Q:Q)</f>
        <v>-213878.1369863014</v>
      </c>
      <c r="D450" s="33">
        <f ca="1">SUMIF('Cash Flows - Financing'!B:B,'Payments - Financing'!B455,'Cash Flows - Financing'!R:R)</f>
        <v>-194841.86301369866</v>
      </c>
      <c r="E450" s="33">
        <f ca="1">C450+D450</f>
        <v>-408720.00000000006</v>
      </c>
      <c r="F450" s="39" t="s">
        <v>20</v>
      </c>
    </row>
    <row r="451" spans="1:6" ht="15" x14ac:dyDescent="0.25">
      <c r="A451" s="40" t="s">
        <v>19</v>
      </c>
      <c r="B451" s="40" t="s">
        <v>1398</v>
      </c>
      <c r="C451" s="33">
        <f ca="1">SUMIF('Cash Flows - Financing'!B:B,'Payments - Financing'!B456,'Cash Flows - Financing'!Q:Q)</f>
        <v>-74666.666666666657</v>
      </c>
      <c r="D451" s="33">
        <f ca="1">SUMIF('Cash Flows - Financing'!B:B,'Payments - Financing'!B456,'Cash Flows - Financing'!R:R)</f>
        <v>-69222.222222222219</v>
      </c>
      <c r="E451" s="33">
        <f ca="1">C451+D451</f>
        <v>-143888.88888888888</v>
      </c>
      <c r="F451" s="39" t="s">
        <v>20</v>
      </c>
    </row>
    <row r="452" spans="1:6" ht="15" x14ac:dyDescent="0.25">
      <c r="A452" s="40" t="s">
        <v>19</v>
      </c>
      <c r="B452" s="40" t="s">
        <v>1401</v>
      </c>
      <c r="C452" s="33">
        <f ca="1">SUMIF('Cash Flows - Financing'!B:B,'Payments - Financing'!B457,'Cash Flows - Financing'!Q:Q)</f>
        <v>-762300</v>
      </c>
      <c r="D452" s="33">
        <f ca="1">SUMIF('Cash Flows - Financing'!B:B,'Payments - Financing'!B457,'Cash Flows - Financing'!R:R)</f>
        <v>-642950</v>
      </c>
      <c r="E452" s="33">
        <f ca="1">C452+D452</f>
        <v>-1405250</v>
      </c>
      <c r="F452" s="39" t="s">
        <v>20</v>
      </c>
    </row>
    <row r="453" spans="1:6" ht="15" x14ac:dyDescent="0.25">
      <c r="A453" s="40" t="s">
        <v>19</v>
      </c>
      <c r="B453" s="40" t="s">
        <v>1404</v>
      </c>
      <c r="C453" s="33">
        <f ca="1">SUMIF('Cash Flows - Financing'!B:B,'Payments - Financing'!B458,'Cash Flows - Financing'!Q:Q)</f>
        <v>-132750</v>
      </c>
      <c r="D453" s="33">
        <f ca="1">SUMIF('Cash Flows - Financing'!B:B,'Payments - Financing'!B458,'Cash Flows - Financing'!R:R)</f>
        <v>-3750</v>
      </c>
      <c r="E453" s="33">
        <f ca="1">C453+D453</f>
        <v>-136500</v>
      </c>
      <c r="F453" s="39" t="s">
        <v>20</v>
      </c>
    </row>
    <row r="454" spans="1:6" ht="15" x14ac:dyDescent="0.25">
      <c r="A454" s="40" t="s">
        <v>19</v>
      </c>
      <c r="B454" s="40" t="s">
        <v>1407</v>
      </c>
      <c r="C454" s="33">
        <f ca="1">SUMIF('Cash Flows - Financing'!B:B,'Payments - Financing'!B459,'Cash Flows - Financing'!Q:Q)</f>
        <v>-925326.47384362423</v>
      </c>
      <c r="D454" s="33">
        <f ca="1">SUMIF('Cash Flows - Financing'!B:B,'Payments - Financing'!B459,'Cash Flows - Financing'!R:R)</f>
        <v>-67415.190951644734</v>
      </c>
      <c r="E454" s="33">
        <f ca="1">C454+D454</f>
        <v>-992741.66479526903</v>
      </c>
      <c r="F454" s="39" t="s">
        <v>20</v>
      </c>
    </row>
    <row r="455" spans="1:6" ht="15" x14ac:dyDescent="0.25">
      <c r="A455" s="40" t="s">
        <v>19</v>
      </c>
      <c r="B455" s="40" t="s">
        <v>1414</v>
      </c>
      <c r="C455" s="33">
        <f ca="1">SUMIF('Cash Flows - Financing'!B:B,'Payments - Financing'!B460,'Cash Flows - Financing'!Q:Q)</f>
        <v>-259999.99999999997</v>
      </c>
      <c r="D455" s="33">
        <f ca="1">SUMIF('Cash Flows - Financing'!B:B,'Payments - Financing'!B460,'Cash Flows - Financing'!R:R)</f>
        <v>-43333.333333333328</v>
      </c>
      <c r="E455" s="33">
        <f ca="1">C455+D455</f>
        <v>-303333.33333333331</v>
      </c>
      <c r="F455" s="39" t="s">
        <v>20</v>
      </c>
    </row>
    <row r="456" spans="1:6" ht="15" x14ac:dyDescent="0.25">
      <c r="A456" s="40" t="s">
        <v>19</v>
      </c>
      <c r="B456" s="40" t="s">
        <v>1418</v>
      </c>
      <c r="C456" s="33">
        <f ca="1">SUMIF('Cash Flows - Financing'!B:B,'Payments - Financing'!B461,'Cash Flows - Financing'!Q:Q)</f>
        <v>-180500</v>
      </c>
      <c r="D456" s="33">
        <f ca="1">SUMIF('Cash Flows - Financing'!B:B,'Payments - Financing'!B461,'Cash Flows - Financing'!R:R)</f>
        <v>-13722.222222222221</v>
      </c>
      <c r="E456" s="33">
        <f ca="1">C456+D456</f>
        <v>-194222.22222222222</v>
      </c>
      <c r="F456" s="39" t="s">
        <v>20</v>
      </c>
    </row>
    <row r="457" spans="1:6" ht="15" x14ac:dyDescent="0.25">
      <c r="A457" s="40" t="s">
        <v>19</v>
      </c>
      <c r="B457" s="40" t="s">
        <v>1421</v>
      </c>
      <c r="C457" s="33">
        <f ca="1">SUMIF('Cash Flows - Financing'!B:B,'Payments - Financing'!B462,'Cash Flows - Financing'!Q:Q)</f>
        <v>-353600</v>
      </c>
      <c r="D457" s="33">
        <f ca="1">SUMIF('Cash Flows - Financing'!B:B,'Payments - Financing'!B462,'Cash Flows - Financing'!R:R)</f>
        <v>-58933.333333333336</v>
      </c>
      <c r="E457" s="33">
        <f ca="1">C457+D457</f>
        <v>-412533.33333333331</v>
      </c>
      <c r="F457" s="39" t="s">
        <v>20</v>
      </c>
    </row>
    <row r="458" spans="1:6" ht="15" x14ac:dyDescent="0.25">
      <c r="A458" s="40" t="s">
        <v>19</v>
      </c>
      <c r="B458" s="40" t="s">
        <v>1423</v>
      </c>
      <c r="C458" s="33">
        <f ca="1">SUMIF('Cash Flows - Financing'!B:B,'Payments - Financing'!B463,'Cash Flows - Financing'!Q:Q)</f>
        <v>-741142.5</v>
      </c>
      <c r="D458" s="33">
        <f ca="1">SUMIF('Cash Flows - Financing'!B:B,'Payments - Financing'!B463,'Cash Flows - Financing'!R:R)</f>
        <v>-56344.166666666657</v>
      </c>
      <c r="E458" s="33">
        <f ca="1">C458+D458</f>
        <v>-797486.66666666663</v>
      </c>
      <c r="F458" s="39" t="s">
        <v>20</v>
      </c>
    </row>
    <row r="459" spans="1:6" ht="15" x14ac:dyDescent="0.25">
      <c r="A459" s="40" t="s">
        <v>19</v>
      </c>
      <c r="B459" s="40" t="s">
        <v>1426</v>
      </c>
      <c r="C459" s="33">
        <f ca="1">SUMIF('Cash Flows - Financing'!B:B,'Payments - Financing'!B464,'Cash Flows - Financing'!Q:Q)</f>
        <v>-581756.24999999988</v>
      </c>
      <c r="D459" s="33">
        <f ca="1">SUMIF('Cash Flows - Financing'!B:B,'Payments - Financing'!B464,'Cash Flows - Financing'!R:R)</f>
        <v>-44227.083333333321</v>
      </c>
      <c r="E459" s="33">
        <f ca="1">C459+D459</f>
        <v>-625983.33333333326</v>
      </c>
      <c r="F459" s="39" t="s">
        <v>20</v>
      </c>
    </row>
    <row r="460" spans="1:6" ht="15" x14ac:dyDescent="0.25">
      <c r="A460" s="40" t="s">
        <v>19</v>
      </c>
      <c r="B460" s="40" t="s">
        <v>1429</v>
      </c>
      <c r="C460" s="33">
        <f ca="1">SUMIF('Cash Flows - Financing'!B:B,'Payments - Financing'!B465,'Cash Flows - Financing'!Q:Q)</f>
        <v>-205819.3669651674</v>
      </c>
      <c r="D460" s="33">
        <f ca="1">SUMIF('Cash Flows - Financing'!B:B,'Payments - Financing'!B465,'Cash Flows - Financing'!R:R)</f>
        <v>-795834.88559864729</v>
      </c>
      <c r="E460" s="33">
        <f ca="1">C460+D460</f>
        <v>-1001654.2525638146</v>
      </c>
      <c r="F460" s="39" t="s">
        <v>20</v>
      </c>
    </row>
    <row r="461" spans="1:6" ht="15" x14ac:dyDescent="0.25">
      <c r="A461" s="40" t="s">
        <v>19</v>
      </c>
      <c r="B461" s="40" t="s">
        <v>1432</v>
      </c>
      <c r="C461" s="33">
        <f ca="1">SUMIF('Cash Flows - Financing'!B:B,'Payments - Financing'!B466,'Cash Flows - Financing'!Q:Q)</f>
        <v>-772200</v>
      </c>
      <c r="D461" s="33">
        <f ca="1">SUMIF('Cash Flows - Financing'!B:B,'Payments - Financing'!B466,'Cash Flows - Financing'!R:R)</f>
        <v>-128700</v>
      </c>
      <c r="E461" s="33">
        <f ca="1">C461+D461</f>
        <v>-900900</v>
      </c>
      <c r="F461" s="39" t="s">
        <v>20</v>
      </c>
    </row>
    <row r="462" spans="1:6" ht="15" x14ac:dyDescent="0.25">
      <c r="A462" s="40" t="s">
        <v>19</v>
      </c>
      <c r="B462" s="40" t="s">
        <v>1434</v>
      </c>
      <c r="C462" s="33">
        <f ca="1">SUMIF('Cash Flows - Financing'!B:B,'Payments - Financing'!B467,'Cash Flows - Financing'!Q:Q)</f>
        <v>-133700</v>
      </c>
      <c r="D462" s="33">
        <f ca="1">SUMIF('Cash Flows - Financing'!B:B,'Payments - Financing'!B467,'Cash Flows - Financing'!R:R)</f>
        <v>-59422.222222222226</v>
      </c>
      <c r="E462" s="33">
        <f ca="1">C462+D462</f>
        <v>-193122.22222222222</v>
      </c>
      <c r="F462" s="39" t="s">
        <v>20</v>
      </c>
    </row>
    <row r="463" spans="1:6" ht="15" x14ac:dyDescent="0.25">
      <c r="A463" s="40" t="s">
        <v>19</v>
      </c>
      <c r="B463" s="40" t="s">
        <v>1436</v>
      </c>
      <c r="C463" s="33">
        <f ca="1">SUMIF('Cash Flows - Financing'!B:B,'Payments - Financing'!B468,'Cash Flows - Financing'!Q:Q)</f>
        <v>-2450</v>
      </c>
      <c r="D463" s="33">
        <f ca="1">SUMIF('Cash Flows - Financing'!B:B,'Payments - Financing'!B468,'Cash Flows - Financing'!R:R)</f>
        <v>-1088.8888888888889</v>
      </c>
      <c r="E463" s="33">
        <f ca="1">C463+D463</f>
        <v>-3538.8888888888887</v>
      </c>
      <c r="F463" s="39" t="s">
        <v>20</v>
      </c>
    </row>
    <row r="464" spans="1:6" ht="15" x14ac:dyDescent="0.25">
      <c r="A464" s="40" t="s">
        <v>19</v>
      </c>
      <c r="B464" s="40" t="s">
        <v>1440</v>
      </c>
      <c r="C464" s="33">
        <f ca="1">SUMIF('Cash Flows - Financing'!B:B,'Payments - Financing'!B470,'Cash Flows - Financing'!Q:Q)</f>
        <v>-160650.00000000003</v>
      </c>
      <c r="D464" s="33">
        <f ca="1">SUMIF('Cash Flows - Financing'!B:B,'Payments - Financing'!B470,'Cash Flows - Financing'!R:R)</f>
        <v>-71400.000000000015</v>
      </c>
      <c r="E464" s="33">
        <f ca="1">C464+D464</f>
        <v>-232050.00000000006</v>
      </c>
      <c r="F464" s="39" t="s">
        <v>20</v>
      </c>
    </row>
    <row r="465" spans="1:6" ht="15" x14ac:dyDescent="0.25">
      <c r="A465" s="40" t="s">
        <v>19</v>
      </c>
      <c r="B465" s="40" t="s">
        <v>1442</v>
      </c>
      <c r="C465" s="33">
        <f ca="1">SUMIF('Cash Flows - Financing'!B:B,'Payments - Financing'!B471,'Cash Flows - Financing'!Q:Q)</f>
        <v>-7000</v>
      </c>
      <c r="D465" s="33">
        <f ca="1">SUMIF('Cash Flows - Financing'!B:B,'Payments - Financing'!B471,'Cash Flows - Financing'!R:R)</f>
        <v>-3111.1111111111113</v>
      </c>
      <c r="E465" s="33">
        <f ca="1">C465+D465</f>
        <v>-10111.111111111111</v>
      </c>
      <c r="F465" s="39" t="s">
        <v>20</v>
      </c>
    </row>
    <row r="466" spans="1:6" ht="15" x14ac:dyDescent="0.25">
      <c r="A466" s="40" t="s">
        <v>19</v>
      </c>
      <c r="B466" s="40" t="s">
        <v>1444</v>
      </c>
      <c r="C466" s="33">
        <f ca="1">SUMIF('Cash Flows - Financing'!B:B,'Payments - Financing'!B472,'Cash Flows - Financing'!Q:Q)</f>
        <v>-93916.666666666672</v>
      </c>
      <c r="D466" s="33">
        <f ca="1">SUMIF('Cash Flows - Financing'!B:B,'Payments - Financing'!B472,'Cash Flows - Financing'!R:R)</f>
        <v>-5716.6666666666661</v>
      </c>
      <c r="E466" s="33">
        <f ca="1">C466+D466</f>
        <v>-99633.333333333343</v>
      </c>
      <c r="F466" s="39" t="s">
        <v>20</v>
      </c>
    </row>
    <row r="467" spans="1:6" ht="15" x14ac:dyDescent="0.25">
      <c r="A467" s="40" t="s">
        <v>19</v>
      </c>
      <c r="B467" s="40" t="s">
        <v>1447</v>
      </c>
      <c r="C467" s="33">
        <f ca="1">SUMIF('Cash Flows - Financing'!B:B,'Payments - Financing'!B473,'Cash Flows - Financing'!Q:Q)</f>
        <v>-107333.33333333333</v>
      </c>
      <c r="D467" s="33">
        <f ca="1">SUMIF('Cash Flows - Financing'!B:B,'Payments - Financing'!B473,'Cash Flows - Financing'!R:R)</f>
        <v>-6533.333333333333</v>
      </c>
      <c r="E467" s="33">
        <f ca="1">C467+D467</f>
        <v>-113866.66666666666</v>
      </c>
      <c r="F467" s="39" t="s">
        <v>20</v>
      </c>
    </row>
    <row r="468" spans="1:6" ht="15" x14ac:dyDescent="0.25">
      <c r="A468" s="40" t="s">
        <v>19</v>
      </c>
      <c r="B468" s="40" t="s">
        <v>1451</v>
      </c>
      <c r="C468" s="33">
        <f ca="1">SUMIF('Cash Flows - Financing'!B:B,'Payments - Financing'!B474,'Cash Flows - Financing'!Q:Q)</f>
        <v>-136582.19178082192</v>
      </c>
      <c r="D468" s="33">
        <f ca="1">SUMIF('Cash Flows - Financing'!B:B,'Payments - Financing'!B474,'Cash Flows - Financing'!R:R)</f>
        <v>-8313.698630136987</v>
      </c>
      <c r="E468" s="33">
        <f ca="1">C468+D468</f>
        <v>-144895.89041095891</v>
      </c>
      <c r="F468" s="39" t="s">
        <v>20</v>
      </c>
    </row>
    <row r="469" spans="1:6" ht="15" x14ac:dyDescent="0.25">
      <c r="A469" s="40" t="s">
        <v>19</v>
      </c>
      <c r="B469" s="40" t="s">
        <v>1454</v>
      </c>
      <c r="C469" s="33">
        <f ca="1">SUMIF('Cash Flows - Financing'!B:B,'Payments - Financing'!B475,'Cash Flows - Financing'!Q:Q)</f>
        <v>-89421.296296277433</v>
      </c>
      <c r="D469" s="33">
        <f ca="1">SUMIF('Cash Flows - Financing'!B:B,'Payments - Financing'!B475,'Cash Flows - Financing'!R:R)</f>
        <v>-11712.962962944099</v>
      </c>
      <c r="E469" s="33">
        <f ca="1">C469+D469</f>
        <v>-101134.25925922154</v>
      </c>
      <c r="F469" s="39" t="s">
        <v>20</v>
      </c>
    </row>
    <row r="470" spans="1:6" ht="15" x14ac:dyDescent="0.25">
      <c r="A470" s="40" t="s">
        <v>19</v>
      </c>
      <c r="B470" s="40" t="s">
        <v>1457</v>
      </c>
      <c r="C470" s="33">
        <f ca="1">SUMIF('Cash Flows - Financing'!B:B,'Payments - Financing'!B476,'Cash Flows - Financing'!Q:Q)</f>
        <v>-3742172.8023084248</v>
      </c>
      <c r="D470" s="33">
        <f ca="1">SUMIF('Cash Flows - Financing'!B:B,'Payments - Financing'!B476,'Cash Flows - Financing'!R:R)</f>
        <v>-300643.60481552361</v>
      </c>
      <c r="E470" s="33">
        <f ca="1">C470+D470</f>
        <v>-4042816.4071239484</v>
      </c>
      <c r="F470" s="39" t="s">
        <v>20</v>
      </c>
    </row>
    <row r="471" spans="1:6" ht="15" x14ac:dyDescent="0.25">
      <c r="A471" s="40" t="s">
        <v>19</v>
      </c>
      <c r="B471" s="40" t="s">
        <v>1472</v>
      </c>
      <c r="C471" s="33">
        <f ca="1">SUMIF('Cash Flows - Financing'!B:B,'Payments - Financing'!B477,'Cash Flows - Financing'!Q:Q)</f>
        <v>-152016.20370367164</v>
      </c>
      <c r="D471" s="33">
        <f ca="1">SUMIF('Cash Flows - Financing'!B:B,'Payments - Financing'!B477,'Cash Flows - Financing'!R:R)</f>
        <v>-19912.037037004968</v>
      </c>
      <c r="E471" s="33">
        <f ca="1">C471+D471</f>
        <v>-171928.24074067661</v>
      </c>
      <c r="F471" s="39" t="s">
        <v>20</v>
      </c>
    </row>
    <row r="472" spans="1:6" ht="15" x14ac:dyDescent="0.25">
      <c r="A472" s="40" t="s">
        <v>19</v>
      </c>
      <c r="B472" s="40" t="s">
        <v>1475</v>
      </c>
      <c r="C472" s="33">
        <f ca="1">SUMIF('Cash Flows - Financing'!B:B,'Payments - Financing'!B478,'Cash Flows - Financing'!Q:Q)</f>
        <v>-722971.180555403</v>
      </c>
      <c r="D472" s="33">
        <f ca="1">SUMIF('Cash Flows - Financing'!B:B,'Payments - Financing'!B478,'Cash Flows - Financing'!R:R)</f>
        <v>-94699.305555403029</v>
      </c>
      <c r="E472" s="33">
        <f ca="1">C472+D472</f>
        <v>-817670.486110806</v>
      </c>
      <c r="F472" s="39" t="s">
        <v>20</v>
      </c>
    </row>
    <row r="473" spans="1:6" ht="15" x14ac:dyDescent="0.25">
      <c r="A473" s="40" t="s">
        <v>19</v>
      </c>
      <c r="B473" s="40" t="s">
        <v>1478</v>
      </c>
      <c r="C473" s="33">
        <f ca="1">SUMIF('Cash Flows - Financing'!B:B,'Payments - Financing'!B479,'Cash Flows - Financing'!Q:Q)</f>
        <v>-59547.94520547946</v>
      </c>
      <c r="D473" s="33">
        <f ca="1">SUMIF('Cash Flows - Financing'!B:B,'Payments - Financing'!B479,'Cash Flows - Financing'!R:R)</f>
        <v>-3624.6575342465758</v>
      </c>
      <c r="E473" s="33">
        <f ca="1">C473+D473</f>
        <v>-63172.602739726033</v>
      </c>
      <c r="F473" s="39" t="s">
        <v>20</v>
      </c>
    </row>
    <row r="474" spans="1:6" ht="15" x14ac:dyDescent="0.25">
      <c r="A474" s="40" t="s">
        <v>19</v>
      </c>
      <c r="B474" s="40" t="s">
        <v>1481</v>
      </c>
      <c r="C474" s="33">
        <f ca="1">SUMIF('Cash Flows - Financing'!B:B,'Payments - Financing'!B480,'Cash Flows - Financing'!Q:Q)</f>
        <v>-80500</v>
      </c>
      <c r="D474" s="33">
        <f ca="1">SUMIF('Cash Flows - Financing'!B:B,'Payments - Financing'!B480,'Cash Flows - Financing'!R:R)</f>
        <v>-10500</v>
      </c>
      <c r="E474" s="33">
        <f ca="1">C474+D474</f>
        <v>-91000</v>
      </c>
      <c r="F474" s="39" t="s">
        <v>20</v>
      </c>
    </row>
    <row r="475" spans="1:6" ht="15" x14ac:dyDescent="0.25">
      <c r="A475" s="40" t="s">
        <v>19</v>
      </c>
      <c r="B475" s="40" t="s">
        <v>1483</v>
      </c>
      <c r="C475" s="33">
        <f ca="1">SUMIF('Cash Flows - Financing'!B:B,'Payments - Financing'!B481,'Cash Flows - Financing'!Q:Q)</f>
        <v>-2220482.9787505874</v>
      </c>
      <c r="D475" s="33">
        <f ca="1">SUMIF('Cash Flows - Financing'!B:B,'Payments - Financing'!B481,'Cash Flows - Financing'!R:R)</f>
        <v>-48829.318595770754</v>
      </c>
      <c r="E475" s="33">
        <f ca="1">C475+D475</f>
        <v>-2269312.2973463582</v>
      </c>
      <c r="F475" s="39" t="s">
        <v>20</v>
      </c>
    </row>
    <row r="476" spans="1:6" ht="15" x14ac:dyDescent="0.25">
      <c r="A476" s="40" t="s">
        <v>19</v>
      </c>
      <c r="B476" s="40" t="s">
        <v>1496</v>
      </c>
      <c r="C476" s="33">
        <f ca="1">SUMIF('Cash Flows - Financing'!B:B,'Payments - Financing'!B482,'Cash Flows - Financing'!Q:Q)</f>
        <v>-31875</v>
      </c>
      <c r="D476" s="33">
        <f ca="1">SUMIF('Cash Flows - Financing'!B:B,'Payments - Financing'!B482,'Cash Flows - Financing'!R:R)</f>
        <v>-25000</v>
      </c>
      <c r="E476" s="33">
        <f ca="1">C476+D476</f>
        <v>-56875</v>
      </c>
      <c r="F476" s="39" t="s">
        <v>20</v>
      </c>
    </row>
    <row r="477" spans="1:6" ht="15" x14ac:dyDescent="0.25">
      <c r="A477" s="40" t="s">
        <v>19</v>
      </c>
      <c r="B477" s="40" t="s">
        <v>1499</v>
      </c>
      <c r="C477" s="33">
        <f ca="1">SUMIF('Cash Flows - Financing'!B:B,'Payments - Financing'!B483,'Cash Flows - Financing'!Q:Q)</f>
        <v>-101081.58469945355</v>
      </c>
      <c r="D477" s="33">
        <f ca="1">SUMIF('Cash Flows - Financing'!B:B,'Payments - Financing'!B483,'Cash Flows - Financing'!R:R)</f>
        <v>-321623.22404371586</v>
      </c>
      <c r="E477" s="33">
        <f ca="1">C477+D477</f>
        <v>-422704.80874316941</v>
      </c>
      <c r="F477" s="39" t="s">
        <v>20</v>
      </c>
    </row>
    <row r="478" spans="1:6" ht="15" x14ac:dyDescent="0.25">
      <c r="A478" s="40" t="s">
        <v>19</v>
      </c>
      <c r="B478" s="40" t="s">
        <v>1508</v>
      </c>
      <c r="C478" s="33">
        <f ca="1">SUMIF('Cash Flows - Financing'!B:B,'Payments - Financing'!B484,'Cash Flows - Financing'!Q:Q)</f>
        <v>-963666.66666666663</v>
      </c>
      <c r="D478" s="33">
        <f ca="1">SUMIF('Cash Flows - Financing'!B:B,'Payments - Financing'!B484,'Cash Flows - Financing'!R:R)</f>
        <v>-27222.222222222223</v>
      </c>
      <c r="E478" s="33">
        <f ca="1">C478+D478</f>
        <v>-990888.88888888888</v>
      </c>
      <c r="F478" s="39" t="s">
        <v>20</v>
      </c>
    </row>
    <row r="479" spans="1:6" ht="15" x14ac:dyDescent="0.25">
      <c r="A479" s="40" t="s">
        <v>19</v>
      </c>
      <c r="B479" s="40" t="s">
        <v>1510</v>
      </c>
      <c r="C479" s="33">
        <f ca="1">SUMIF('Cash Flows - Financing'!B:B,'Payments - Financing'!B485,'Cash Flows - Financing'!Q:Q)</f>
        <v>-316378.08219178085</v>
      </c>
      <c r="D479" s="33">
        <f ca="1">SUMIF('Cash Flows - Financing'!B:B,'Payments - Financing'!B485,'Cash Flows - Financing'!R:R)</f>
        <v>-4369.8630136986303</v>
      </c>
      <c r="E479" s="33">
        <f ca="1">C479+D479</f>
        <v>-320747.94520547945</v>
      </c>
      <c r="F479" s="39" t="s">
        <v>20</v>
      </c>
    </row>
    <row r="480" spans="1:6" ht="15" x14ac:dyDescent="0.25">
      <c r="A480" s="40" t="s">
        <v>19</v>
      </c>
      <c r="B480" s="40" t="s">
        <v>1512</v>
      </c>
      <c r="C480" s="33">
        <f ca="1">SUMIF('Cash Flows - Financing'!B:B,'Payments - Financing'!B486,'Cash Flows - Financing'!Q:Q)</f>
        <v>-94645.833333333343</v>
      </c>
      <c r="D480" s="33">
        <f ca="1">SUMIF('Cash Flows - Financing'!B:B,'Payments - Financing'!B486,'Cash Flows - Financing'!R:R)</f>
        <v>-2673.6111111111113</v>
      </c>
      <c r="E480" s="33">
        <f ca="1">C480+D480</f>
        <v>-97319.444444444453</v>
      </c>
      <c r="F480" s="39" t="s">
        <v>20</v>
      </c>
    </row>
    <row r="481" spans="1:6" ht="15" x14ac:dyDescent="0.25">
      <c r="A481" s="40" t="s">
        <v>19</v>
      </c>
      <c r="B481" s="40" t="s">
        <v>1514</v>
      </c>
      <c r="C481" s="33">
        <f ca="1">SUMIF('Cash Flows - Financing'!B:B,'Payments - Financing'!B487,'Cash Flows - Financing'!Q:Q)</f>
        <v>-65306.047155591667</v>
      </c>
      <c r="D481" s="33">
        <f ca="1">SUMIF('Cash Flows - Financing'!B:B,'Payments - Financing'!B487,'Cash Flows - Financing'!R:R)</f>
        <v>0</v>
      </c>
      <c r="E481" s="33">
        <f ca="1">C481+D481</f>
        <v>-65306.047155591667</v>
      </c>
      <c r="F481" s="39" t="s">
        <v>20</v>
      </c>
    </row>
    <row r="482" spans="1:6" ht="15" x14ac:dyDescent="0.25">
      <c r="A482" s="40" t="s">
        <v>19</v>
      </c>
      <c r="B482" s="40" t="s">
        <v>1519</v>
      </c>
      <c r="C482" s="33">
        <f ca="1">SUMIF('Cash Flows - Financing'!B:B,'Payments - Financing'!B488,'Cash Flows - Financing'!Q:Q)</f>
        <v>-33577.327397459994</v>
      </c>
      <c r="D482" s="33">
        <f ca="1">SUMIF('Cash Flows - Financing'!B:B,'Payments - Financing'!B488,'Cash Flows - Financing'!R:R)</f>
        <v>-24872.094368488884</v>
      </c>
      <c r="E482" s="33">
        <f ca="1">C482+D482</f>
        <v>-58449.421765948879</v>
      </c>
      <c r="F482" s="39" t="s">
        <v>20</v>
      </c>
    </row>
    <row r="483" spans="1:6" ht="15" x14ac:dyDescent="0.25">
      <c r="A483" s="40" t="s">
        <v>19</v>
      </c>
      <c r="B483" s="40" t="s">
        <v>1521</v>
      </c>
      <c r="C483" s="33">
        <f ca="1">SUMIF('Cash Flows - Financing'!B:B,'Payments - Financing'!B489,'Cash Flows - Financing'!Q:Q)</f>
        <v>-5343.75</v>
      </c>
      <c r="D483" s="33">
        <f ca="1">SUMIF('Cash Flows - Financing'!B:B,'Payments - Financing'!B489,'Cash Flows - Financing'!R:R)</f>
        <v>0</v>
      </c>
      <c r="E483" s="33">
        <f ca="1">C483+D483</f>
        <v>-5343.75</v>
      </c>
      <c r="F483" s="39" t="s">
        <v>20</v>
      </c>
    </row>
    <row r="484" spans="1:6" ht="15" x14ac:dyDescent="0.25">
      <c r="A484" s="40" t="s">
        <v>19</v>
      </c>
      <c r="B484" s="40" t="s">
        <v>1524</v>
      </c>
      <c r="C484" s="33">
        <f ca="1">SUMIF('Cash Flows - Financing'!B:B,'Payments - Financing'!B490,'Cash Flows - Financing'!Q:Q)</f>
        <v>-9947.0782877497768</v>
      </c>
      <c r="D484" s="33">
        <f ca="1">SUMIF('Cash Flows - Financing'!B:B,'Payments - Financing'!B490,'Cash Flows - Financing'!R:R)</f>
        <v>-8703.6935017810538</v>
      </c>
      <c r="E484" s="33">
        <f ca="1">C484+D484</f>
        <v>-18650.771789530831</v>
      </c>
      <c r="F484" s="39" t="s">
        <v>20</v>
      </c>
    </row>
    <row r="485" spans="1:6" ht="15" x14ac:dyDescent="0.25">
      <c r="A485" s="40" t="s">
        <v>19</v>
      </c>
      <c r="B485" s="40" t="s">
        <v>1528</v>
      </c>
      <c r="C485" s="33">
        <f ca="1">SUMIF('Cash Flows - Financing'!B:B,'Payments - Financing'!B491,'Cash Flows - Financing'!Q:Q)</f>
        <v>-16271.728973499998</v>
      </c>
      <c r="D485" s="33">
        <f ca="1">SUMIF('Cash Flows - Financing'!B:B,'Payments - Financing'!B491,'Cash Flows - Financing'!R:R)</f>
        <v>0</v>
      </c>
      <c r="E485" s="33">
        <f ca="1">C485+D485</f>
        <v>-16271.728973499998</v>
      </c>
      <c r="F485" s="39" t="s">
        <v>20</v>
      </c>
    </row>
    <row r="486" spans="1:6" ht="15" x14ac:dyDescent="0.25">
      <c r="A486" s="40" t="s">
        <v>19</v>
      </c>
      <c r="B486" s="40" t="s">
        <v>1531</v>
      </c>
      <c r="C486" s="33">
        <f ca="1">SUMIF('Cash Flows - Financing'!B:B,'Payments - Financing'!B492,'Cash Flows - Financing'!Q:Q)</f>
        <v>-74.708333333333329</v>
      </c>
      <c r="D486" s="33">
        <f ca="1">SUMIF('Cash Flows - Financing'!B:B,'Payments - Financing'!B492,'Cash Flows - Financing'!R:R)</f>
        <v>-6798.4583333333321</v>
      </c>
      <c r="E486" s="33">
        <f ca="1">C486+D486</f>
        <v>-6873.1666666666652</v>
      </c>
      <c r="F486" s="39" t="s">
        <v>20</v>
      </c>
    </row>
    <row r="487" spans="1:6" ht="15" x14ac:dyDescent="0.25">
      <c r="A487" s="40" t="s">
        <v>19</v>
      </c>
      <c r="B487" s="40" t="s">
        <v>1535</v>
      </c>
      <c r="C487" s="33">
        <f ca="1">SUMIF('Cash Flows - Financing'!B:B,'Payments - Financing'!B493,'Cash Flows - Financing'!Q:Q)</f>
        <v>-156.5972222222222</v>
      </c>
      <c r="D487" s="33">
        <f ca="1">SUMIF('Cash Flows - Financing'!B:B,'Payments - Financing'!B493,'Cash Flows - Financing'!R:R)</f>
        <v>-14250.347222222221</v>
      </c>
      <c r="E487" s="33">
        <f ca="1">C487+D487</f>
        <v>-14406.944444444443</v>
      </c>
      <c r="F487" s="39" t="s">
        <v>20</v>
      </c>
    </row>
    <row r="488" spans="1:6" ht="15" x14ac:dyDescent="0.25">
      <c r="A488" s="40" t="s">
        <v>19</v>
      </c>
      <c r="B488" s="40" t="s">
        <v>1538</v>
      </c>
      <c r="C488" s="33">
        <f ca="1">SUMIF('Cash Flows - Financing'!B:B,'Payments - Financing'!B494,'Cash Flows - Financing'!Q:Q)</f>
        <v>-43.999999999999993</v>
      </c>
      <c r="D488" s="33">
        <f ca="1">SUMIF('Cash Flows - Financing'!B:B,'Payments - Financing'!B494,'Cash Flows - Financing'!R:R)</f>
        <v>-4003.9999999999995</v>
      </c>
      <c r="E488" s="33">
        <f ca="1">C488+D488</f>
        <v>-4047.9999999999995</v>
      </c>
      <c r="F488" s="39" t="s">
        <v>20</v>
      </c>
    </row>
    <row r="489" spans="1:6" ht="15" x14ac:dyDescent="0.25">
      <c r="A489" s="40" t="s">
        <v>19</v>
      </c>
      <c r="B489" s="40" t="s">
        <v>1541</v>
      </c>
      <c r="C489" s="33">
        <f ca="1">SUMIF('Cash Flows - Financing'!B:B,'Payments - Financing'!B495,'Cash Flows - Financing'!Q:Q)</f>
        <v>-23137.048611111109</v>
      </c>
      <c r="D489" s="33">
        <f ca="1">SUMIF('Cash Flows - Financing'!B:B,'Payments - Financing'!B495,'Cash Flows - Financing'!R:R)</f>
        <v>-15564.923611111109</v>
      </c>
      <c r="E489" s="33">
        <f ca="1">C489+D489</f>
        <v>-38701.972222222219</v>
      </c>
      <c r="F489" s="39" t="s">
        <v>20</v>
      </c>
    </row>
    <row r="490" spans="1:6" ht="15" x14ac:dyDescent="0.25">
      <c r="A490" s="40" t="s">
        <v>19</v>
      </c>
      <c r="B490" s="40" t="s">
        <v>1544</v>
      </c>
      <c r="C490" s="33">
        <f ca="1">SUMIF('Cash Flows - Financing'!B:B,'Payments - Financing'!B496,'Cash Flows - Financing'!Q:Q)</f>
        <v>-357.5</v>
      </c>
      <c r="D490" s="33">
        <f ca="1">SUMIF('Cash Flows - Financing'!B:B,'Payments - Financing'!B496,'Cash Flows - Financing'!R:R)</f>
        <v>-15908.75</v>
      </c>
      <c r="E490" s="33">
        <f ca="1">C490+D490</f>
        <v>-16266.25</v>
      </c>
      <c r="F490" s="39" t="s">
        <v>20</v>
      </c>
    </row>
    <row r="491" spans="1:6" ht="15" x14ac:dyDescent="0.25">
      <c r="A491" s="40" t="s">
        <v>19</v>
      </c>
      <c r="B491" s="40" t="s">
        <v>1547</v>
      </c>
      <c r="C491" s="33">
        <f ca="1">SUMIF('Cash Flows - Financing'!B:B,'Payments - Financing'!B497,'Cash Flows - Financing'!Q:Q)</f>
        <v>-106110.40943333333</v>
      </c>
      <c r="D491" s="33">
        <f ca="1">SUMIF('Cash Flows - Financing'!B:B,'Payments - Financing'!B497,'Cash Flows - Financing'!R:R)</f>
        <v>-51343.746500000001</v>
      </c>
      <c r="E491" s="33">
        <f ca="1">C491+D491</f>
        <v>-157454.15593333333</v>
      </c>
      <c r="F491" s="39" t="s">
        <v>20</v>
      </c>
    </row>
    <row r="492" spans="1:6" ht="15" x14ac:dyDescent="0.25">
      <c r="A492" s="40" t="s">
        <v>19</v>
      </c>
      <c r="B492" s="40" t="s">
        <v>1550</v>
      </c>
      <c r="C492" s="33">
        <f ca="1">SUMIF('Cash Flows - Financing'!B:B,'Payments - Financing'!B498,'Cash Flows - Financing'!Q:Q)</f>
        <v>-5437.3924968750007</v>
      </c>
      <c r="D492" s="33">
        <f ca="1">SUMIF('Cash Flows - Financing'!B:B,'Payments - Financing'!B498,'Cash Flows - Financing'!R:R)</f>
        <v>-13090.018973958333</v>
      </c>
      <c r="E492" s="33">
        <f ca="1">C492+D492</f>
        <v>-18527.411470833333</v>
      </c>
      <c r="F492" s="39" t="s">
        <v>20</v>
      </c>
    </row>
    <row r="493" spans="1:6" ht="15" x14ac:dyDescent="0.25">
      <c r="A493" s="40" t="s">
        <v>19</v>
      </c>
      <c r="B493" s="40" t="s">
        <v>1553</v>
      </c>
      <c r="C493" s="33">
        <f ca="1">SUMIF('Cash Flows - Financing'!B:B,'Payments - Financing'!B499,'Cash Flows - Financing'!Q:Q)</f>
        <v>-292.91666666666663</v>
      </c>
      <c r="D493" s="33">
        <f ca="1">SUMIF('Cash Flows - Financing'!B:B,'Payments - Financing'!B499,'Cash Flows - Financing'!R:R)</f>
        <v>-26655.416666666664</v>
      </c>
      <c r="E493" s="33">
        <f ca="1">C493+D493</f>
        <v>-26948.333333333332</v>
      </c>
      <c r="F493" s="39" t="s">
        <v>20</v>
      </c>
    </row>
    <row r="494" spans="1:6" ht="15" x14ac:dyDescent="0.25">
      <c r="A494" s="40" t="s">
        <v>19</v>
      </c>
      <c r="B494" s="40" t="s">
        <v>1556</v>
      </c>
      <c r="C494" s="33">
        <f ca="1">SUMIF('Cash Flows - Financing'!B:B,'Payments - Financing'!B502,'Cash Flows - Financing'!Q:Q)</f>
        <v>-1103.1249999999998</v>
      </c>
      <c r="D494" s="33">
        <f ca="1">SUMIF('Cash Flows - Financing'!B:B,'Payments - Financing'!B502,'Cash Flows - Financing'!R:R)</f>
        <v>-100384.37499999999</v>
      </c>
      <c r="E494" s="33">
        <f ca="1">C494+D494</f>
        <v>-101487.49999999999</v>
      </c>
      <c r="F494" s="39" t="s">
        <v>20</v>
      </c>
    </row>
    <row r="495" spans="1:6" ht="15" x14ac:dyDescent="0.25">
      <c r="A495" s="40" t="s">
        <v>19</v>
      </c>
      <c r="B495" s="40" t="s">
        <v>1559</v>
      </c>
      <c r="C495" s="33">
        <f ca="1">SUMIF('Cash Flows - Financing'!B:B,'Payments - Financing'!B503,'Cash Flows - Financing'!Q:Q)</f>
        <v>-41387.847222222219</v>
      </c>
      <c r="D495" s="33">
        <f ca="1">SUMIF('Cash Flows - Financing'!B:B,'Payments - Financing'!B503,'Cash Flows - Financing'!R:R)</f>
        <v>-16555.138888888887</v>
      </c>
      <c r="E495" s="33">
        <f ca="1">C495+D495</f>
        <v>-57942.986111111109</v>
      </c>
      <c r="F495" s="39" t="s">
        <v>20</v>
      </c>
    </row>
    <row r="496" spans="1:6" ht="15" x14ac:dyDescent="0.25">
      <c r="A496" s="40" t="s">
        <v>19</v>
      </c>
      <c r="B496" s="40" t="s">
        <v>1562</v>
      </c>
      <c r="C496" s="33">
        <f ca="1">SUMIF('Cash Flows - Financing'!B:B,'Payments - Financing'!B504,'Cash Flows - Financing'!Q:Q)</f>
        <v>-125</v>
      </c>
      <c r="D496" s="33">
        <f ca="1">SUMIF('Cash Flows - Financing'!B:B,'Payments - Financing'!B504,'Cash Flows - Financing'!R:R)</f>
        <v>-11375</v>
      </c>
      <c r="E496" s="33">
        <f ca="1">C496+D496</f>
        <v>-11500</v>
      </c>
      <c r="F496" s="39" t="s">
        <v>20</v>
      </c>
    </row>
    <row r="497" spans="1:6" ht="15" x14ac:dyDescent="0.25">
      <c r="A497" s="40" t="s">
        <v>19</v>
      </c>
      <c r="B497" s="40" t="s">
        <v>1566</v>
      </c>
      <c r="C497" s="33">
        <f ca="1">SUMIF('Cash Flows - Financing'!B:B,'Payments - Financing'!B505,'Cash Flows - Financing'!Q:Q)</f>
        <v>-16249.999999999998</v>
      </c>
      <c r="D497" s="33">
        <f ca="1">SUMIF('Cash Flows - Financing'!B:B,'Payments - Financing'!B505,'Cash Flows - Financing'!R:R)</f>
        <v>-108333.33333333333</v>
      </c>
      <c r="E497" s="33">
        <f ca="1">C497+D497</f>
        <v>-124583.33333333333</v>
      </c>
      <c r="F497" s="39" t="s">
        <v>20</v>
      </c>
    </row>
    <row r="498" spans="1:6" ht="15" x14ac:dyDescent="0.25">
      <c r="A498" s="40" t="s">
        <v>19</v>
      </c>
      <c r="B498" s="40" t="s">
        <v>1569</v>
      </c>
      <c r="C498" s="33">
        <f ca="1">SUMIF('Cash Flows - Financing'!B:B,'Payments - Financing'!B506,'Cash Flows - Financing'!Q:Q)</f>
        <v>-175.57755786666664</v>
      </c>
      <c r="D498" s="33">
        <f ca="1">SUMIF('Cash Flows - Financing'!B:B,'Payments - Financing'!B506,'Cash Flows - Financing'!R:R)</f>
        <v>-15977.557765866664</v>
      </c>
      <c r="E498" s="33">
        <f ca="1">C498+D498</f>
        <v>-16153.135323733331</v>
      </c>
      <c r="F498" s="39" t="s">
        <v>20</v>
      </c>
    </row>
    <row r="499" spans="1:6" ht="15" x14ac:dyDescent="0.25">
      <c r="A499" s="40" t="s">
        <v>19</v>
      </c>
      <c r="B499" s="40" t="s">
        <v>1579</v>
      </c>
      <c r="C499" s="33">
        <f ca="1">SUMIF('Cash Flows - Financing'!B:B,'Payments - Financing'!B509,'Cash Flows - Financing'!Q:Q)</f>
        <v>-528.99305156249989</v>
      </c>
      <c r="D499" s="33">
        <f ca="1">SUMIF('Cash Flows - Financing'!B:B,'Payments - Financing'!B509,'Cash Flows - Financing'!R:R)</f>
        <v>-15869.791546874998</v>
      </c>
      <c r="E499" s="33">
        <f ca="1">C499+D499</f>
        <v>-16398.784598437498</v>
      </c>
      <c r="F499" s="39" t="s">
        <v>20</v>
      </c>
    </row>
    <row r="500" spans="1:6" ht="15" x14ac:dyDescent="0.25">
      <c r="A500" s="48"/>
      <c r="B500" s="48" t="s">
        <v>1590</v>
      </c>
      <c r="C500" s="49">
        <f ca="1">SUM(C33:C499)</f>
        <v>-36531315.659158327</v>
      </c>
      <c r="D500" s="49">
        <f ca="1">SUM(D33:D499)</f>
        <v>-23502072.869549874</v>
      </c>
      <c r="E500" s="49">
        <f ca="1">SUM(E33:E499)</f>
        <v>-60033388.52870819</v>
      </c>
      <c r="F500" s="50"/>
    </row>
    <row r="501" spans="1:6" ht="15" x14ac:dyDescent="0.25">
      <c r="A501" s="45"/>
      <c r="B501" s="45"/>
      <c r="C501" s="46"/>
      <c r="D501" s="46"/>
      <c r="E501" s="46"/>
      <c r="F501" s="47"/>
    </row>
    <row r="502" spans="1:6" ht="15" x14ac:dyDescent="0.25">
      <c r="A502" s="40" t="s">
        <v>19</v>
      </c>
      <c r="B502" s="40" t="s">
        <v>381</v>
      </c>
      <c r="C502" s="33">
        <f ca="1">SUMIF('Cash Flows - Financing'!B:B,'Payments - Financing'!B117,'Cash Flows - Financing'!Q:Q)</f>
        <v>-106071.55933150685</v>
      </c>
      <c r="D502" s="33">
        <f ca="1">SUMIF('Cash Flows - Financing'!B:B,'Payments - Financing'!B117,'Cash Flows - Financing'!R:R)</f>
        <v>-20398.376794520547</v>
      </c>
      <c r="E502" s="33">
        <f ca="1">C502+D502</f>
        <v>-126469.9361260274</v>
      </c>
      <c r="F502" s="39" t="s">
        <v>385</v>
      </c>
    </row>
    <row r="503" spans="1:6" ht="15" x14ac:dyDescent="0.25">
      <c r="A503" s="40" t="s">
        <v>19</v>
      </c>
      <c r="B503" s="40" t="s">
        <v>386</v>
      </c>
      <c r="C503" s="33">
        <f ca="1">SUMIF('Cash Flows - Financing'!B:B,'Payments - Financing'!B118,'Cash Flows - Financing'!Q:Q)</f>
        <v>-21750.979602673971</v>
      </c>
      <c r="D503" s="33">
        <f ca="1">SUMIF('Cash Flows - Financing'!B:B,'Payments - Financing'!B118,'Cash Flows - Financing'!R:R)</f>
        <v>-4182.8806928219174</v>
      </c>
      <c r="E503" s="33">
        <f ca="1">C503+D503</f>
        <v>-25933.860295495888</v>
      </c>
      <c r="F503" s="39" t="s">
        <v>385</v>
      </c>
    </row>
    <row r="504" spans="1:6" ht="15" x14ac:dyDescent="0.25">
      <c r="A504" s="40" t="s">
        <v>19</v>
      </c>
      <c r="B504" s="40" t="s">
        <v>389</v>
      </c>
      <c r="C504" s="33">
        <f ca="1">SUMIF('Cash Flows - Financing'!B:B,'Payments - Financing'!B119,'Cash Flows - Financing'!Q:Q)</f>
        <v>-13868.711334684933</v>
      </c>
      <c r="D504" s="33">
        <f ca="1">SUMIF('Cash Flows - Financing'!B:B,'Payments - Financing'!B119,'Cash Flows - Financing'!R:R)</f>
        <v>-2667.0598720547946</v>
      </c>
      <c r="E504" s="33">
        <f ca="1">C504+D504</f>
        <v>-16535.771206739726</v>
      </c>
      <c r="F504" s="39" t="s">
        <v>385</v>
      </c>
    </row>
    <row r="505" spans="1:6" ht="15" x14ac:dyDescent="0.25">
      <c r="A505" s="40" t="s">
        <v>19</v>
      </c>
      <c r="B505" s="40" t="s">
        <v>598</v>
      </c>
      <c r="C505" s="33">
        <f ca="1">SUMIF('Cash Flows - Financing'!B:B,'Payments - Financing'!B190,'Cash Flows - Financing'!Q:Q)</f>
        <v>-1403.351388888889</v>
      </c>
      <c r="D505" s="33">
        <f ca="1">SUMIF('Cash Flows - Financing'!B:B,'Payments - Financing'!B190,'Cash Flows - Financing'!R:R)</f>
        <v>-42100.541666666679</v>
      </c>
      <c r="E505" s="33">
        <f ca="1">C505+D505</f>
        <v>-43503.893055555571</v>
      </c>
      <c r="F505" s="39" t="s">
        <v>385</v>
      </c>
    </row>
    <row r="506" spans="1:6" ht="15" x14ac:dyDescent="0.25">
      <c r="A506" s="40" t="s">
        <v>19</v>
      </c>
      <c r="B506" s="40" t="s">
        <v>1064</v>
      </c>
      <c r="C506" s="33">
        <f ca="1">SUMIF('Cash Flows - Financing'!B:B,'Payments - Financing'!B347,'Cash Flows - Financing'!Q:Q)</f>
        <v>-229.1109166666667</v>
      </c>
      <c r="D506" s="33">
        <f ca="1">SUMIF('Cash Flows - Financing'!B:B,'Payments - Financing'!B347,'Cash Flows - Financing'!R:R)</f>
        <v>-6873.3275000000012</v>
      </c>
      <c r="E506" s="33">
        <f ca="1">C506+D506</f>
        <v>-7102.4384166666678</v>
      </c>
      <c r="F506" s="39" t="s">
        <v>385</v>
      </c>
    </row>
    <row r="507" spans="1:6" ht="15" x14ac:dyDescent="0.25">
      <c r="A507" s="40" t="s">
        <v>19</v>
      </c>
      <c r="B507" s="40" t="s">
        <v>1068</v>
      </c>
      <c r="C507" s="33">
        <f ca="1">SUMIF('Cash Flows - Financing'!B:B,'Payments - Financing'!B348,'Cash Flows - Financing'!Q:Q)</f>
        <v>-43.054583333333333</v>
      </c>
      <c r="D507" s="33">
        <f ca="1">SUMIF('Cash Flows - Financing'!B:B,'Payments - Financing'!B348,'Cash Flows - Financing'!R:R)</f>
        <v>-1291.6375</v>
      </c>
      <c r="E507" s="33">
        <f ca="1">C507+D507</f>
        <v>-1334.6920833333334</v>
      </c>
      <c r="F507" s="39" t="s">
        <v>385</v>
      </c>
    </row>
    <row r="508" spans="1:6" ht="15" x14ac:dyDescent="0.25">
      <c r="A508" s="40" t="s">
        <v>19</v>
      </c>
      <c r="B508" s="40" t="s">
        <v>1182</v>
      </c>
      <c r="C508" s="33">
        <f ca="1">SUMIF('Cash Flows - Financing'!B:B,'Payments - Financing'!B387,'Cash Flows - Financing'!Q:Q)</f>
        <v>-73.299916666666675</v>
      </c>
      <c r="D508" s="33">
        <f ca="1">SUMIF('Cash Flows - Financing'!B:B,'Payments - Financing'!B387,'Cash Flows - Financing'!R:R)</f>
        <v>-2198.9974999999999</v>
      </c>
      <c r="E508" s="33">
        <f ca="1">C508+D508</f>
        <v>-2272.2974166666668</v>
      </c>
      <c r="F508" s="39" t="s">
        <v>385</v>
      </c>
    </row>
    <row r="509" spans="1:6" ht="15" x14ac:dyDescent="0.25">
      <c r="A509" s="40" t="s">
        <v>19</v>
      </c>
      <c r="B509" s="40" t="s">
        <v>1186</v>
      </c>
      <c r="C509" s="33">
        <f ca="1">SUMIF('Cash Flows - Financing'!B:B,'Payments - Financing'!B388,'Cash Flows - Financing'!Q:Q)</f>
        <v>0</v>
      </c>
      <c r="D509" s="33">
        <f ca="1">SUMIF('Cash Flows - Financing'!B:B,'Payments - Financing'!B388,'Cash Flows - Financing'!R:R)</f>
        <v>0</v>
      </c>
      <c r="E509" s="33">
        <f ca="1">C509+D509</f>
        <v>0</v>
      </c>
      <c r="F509" s="39" t="s">
        <v>385</v>
      </c>
    </row>
    <row r="510" spans="1:6" ht="15" x14ac:dyDescent="0.25">
      <c r="A510" s="40" t="s">
        <v>19</v>
      </c>
      <c r="B510" s="40" t="s">
        <v>1582</v>
      </c>
      <c r="C510" s="33">
        <f ca="1">SUMIF('Cash Flows - Financing'!B:B,'Payments - Financing'!B510,'Cash Flows - Financing'!Q:Q)</f>
        <v>-195.38749999999999</v>
      </c>
      <c r="D510" s="33">
        <f ca="1">SUMIF('Cash Flows - Financing'!B:B,'Payments - Financing'!B510,'Cash Flows - Financing'!R:R)</f>
        <v>-5861.625</v>
      </c>
      <c r="E510" s="33">
        <f ca="1">C510+D510</f>
        <v>-6057.0124999999998</v>
      </c>
      <c r="F510" s="39" t="s">
        <v>385</v>
      </c>
    </row>
    <row r="511" spans="1:6" ht="15" x14ac:dyDescent="0.25">
      <c r="A511" s="48"/>
      <c r="B511" s="48" t="s">
        <v>1593</v>
      </c>
      <c r="C511" s="49">
        <f ca="1">SUM(C502:C510)</f>
        <v>-143635.45457442134</v>
      </c>
      <c r="D511" s="49">
        <f ca="1">SUM(D502:D510)</f>
        <v>-85574.446526063926</v>
      </c>
      <c r="E511" s="49">
        <f ca="1">SUM(E502:E510)</f>
        <v>-229209.90110048529</v>
      </c>
      <c r="F511" s="50"/>
    </row>
    <row r="512" spans="1:6" ht="15" x14ac:dyDescent="0.25">
      <c r="A512" s="45"/>
      <c r="B512" s="45"/>
      <c r="C512" s="46"/>
      <c r="D512" s="46"/>
      <c r="E512" s="46"/>
      <c r="F512" s="47"/>
    </row>
    <row r="513" spans="4:6" x14ac:dyDescent="0.2">
      <c r="D513" s="5"/>
      <c r="E513" s="5"/>
    </row>
    <row r="514" spans="4:6" x14ac:dyDescent="0.2">
      <c r="D514" s="5"/>
      <c r="E514" s="5"/>
      <c r="F514"/>
    </row>
    <row r="515" spans="4:6" x14ac:dyDescent="0.2">
      <c r="D515" s="5"/>
      <c r="E515" s="5"/>
      <c r="F515"/>
    </row>
    <row r="516" spans="4:6" x14ac:dyDescent="0.2">
      <c r="D516" s="5"/>
      <c r="E516" s="5"/>
      <c r="F516"/>
    </row>
    <row r="517" spans="4:6" x14ac:dyDescent="0.2">
      <c r="D517" s="5"/>
      <c r="E517" s="5"/>
      <c r="F517"/>
    </row>
    <row r="518" spans="4:6" x14ac:dyDescent="0.2">
      <c r="D518" s="5"/>
      <c r="E518" s="5"/>
      <c r="F518"/>
    </row>
    <row r="519" spans="4:6" x14ac:dyDescent="0.2">
      <c r="D519" s="5"/>
      <c r="E519" s="5"/>
      <c r="F519"/>
    </row>
    <row r="520" spans="4:6" x14ac:dyDescent="0.2">
      <c r="D520" s="5"/>
      <c r="E520" s="5"/>
      <c r="F520"/>
    </row>
    <row r="521" spans="4:6" x14ac:dyDescent="0.2">
      <c r="D521" s="5"/>
      <c r="E521" s="5"/>
      <c r="F521"/>
    </row>
    <row r="522" spans="4:6" x14ac:dyDescent="0.2">
      <c r="D522" s="5"/>
      <c r="E522" s="5"/>
      <c r="F522"/>
    </row>
    <row r="523" spans="4:6" x14ac:dyDescent="0.2">
      <c r="D523" s="5"/>
      <c r="E523" s="5"/>
      <c r="F523"/>
    </row>
    <row r="524" spans="4:6" x14ac:dyDescent="0.2">
      <c r="D524" s="5"/>
      <c r="E524" s="5"/>
      <c r="F524"/>
    </row>
    <row r="525" spans="4:6" x14ac:dyDescent="0.2">
      <c r="D525" s="5"/>
      <c r="E525" s="5"/>
      <c r="F525"/>
    </row>
    <row r="526" spans="4:6" x14ac:dyDescent="0.2">
      <c r="D526" s="5"/>
      <c r="E526" s="5"/>
      <c r="F526"/>
    </row>
    <row r="527" spans="4:6" x14ac:dyDescent="0.2">
      <c r="D527" s="5"/>
      <c r="E527" s="5"/>
      <c r="F527"/>
    </row>
    <row r="528" spans="4:6" x14ac:dyDescent="0.2">
      <c r="D528" s="5"/>
      <c r="E528" s="5"/>
      <c r="F528"/>
    </row>
    <row r="529" spans="4:6" x14ac:dyDescent="0.2">
      <c r="D529" s="5"/>
      <c r="E529" s="5"/>
      <c r="F529"/>
    </row>
    <row r="530" spans="4:6" x14ac:dyDescent="0.2">
      <c r="D530" s="5"/>
      <c r="E530" s="5"/>
      <c r="F530"/>
    </row>
    <row r="531" spans="4:6" x14ac:dyDescent="0.2">
      <c r="D531" s="5"/>
      <c r="E531" s="5"/>
      <c r="F531"/>
    </row>
    <row r="532" spans="4:6" x14ac:dyDescent="0.2">
      <c r="D532" s="5"/>
      <c r="E532" s="5"/>
      <c r="F532"/>
    </row>
    <row r="533" spans="4:6" x14ac:dyDescent="0.2">
      <c r="D533" s="5"/>
      <c r="E533" s="5"/>
      <c r="F533"/>
    </row>
    <row r="534" spans="4:6" x14ac:dyDescent="0.2">
      <c r="D534" s="5"/>
      <c r="E534" s="5"/>
      <c r="F534"/>
    </row>
    <row r="535" spans="4:6" x14ac:dyDescent="0.2">
      <c r="D535" s="5"/>
      <c r="E535" s="5"/>
      <c r="F535"/>
    </row>
    <row r="536" spans="4:6" x14ac:dyDescent="0.2">
      <c r="D536" s="5"/>
      <c r="E536" s="5"/>
      <c r="F536"/>
    </row>
    <row r="537" spans="4:6" x14ac:dyDescent="0.2">
      <c r="D537" s="5"/>
      <c r="E537" s="5"/>
      <c r="F537"/>
    </row>
    <row r="538" spans="4:6" x14ac:dyDescent="0.2">
      <c r="D538" s="5"/>
      <c r="E538" s="5"/>
      <c r="F538"/>
    </row>
    <row r="539" spans="4:6" x14ac:dyDescent="0.2">
      <c r="D539" s="5"/>
      <c r="E539" s="5"/>
      <c r="F539"/>
    </row>
    <row r="540" spans="4:6" x14ac:dyDescent="0.2">
      <c r="D540" s="5"/>
      <c r="E540" s="5"/>
      <c r="F540"/>
    </row>
    <row r="541" spans="4:6" x14ac:dyDescent="0.2">
      <c r="D541" s="5"/>
      <c r="E541" s="5"/>
      <c r="F541"/>
    </row>
    <row r="542" spans="4:6" x14ac:dyDescent="0.2">
      <c r="D542" s="5"/>
      <c r="E542" s="5"/>
      <c r="F542"/>
    </row>
    <row r="543" spans="4:6" x14ac:dyDescent="0.2">
      <c r="D543" s="5"/>
      <c r="E543" s="5"/>
      <c r="F543"/>
    </row>
    <row r="544" spans="4:6" x14ac:dyDescent="0.2">
      <c r="D544" s="5"/>
      <c r="E544" s="5"/>
      <c r="F544"/>
    </row>
    <row r="545" spans="4:6" x14ac:dyDescent="0.2">
      <c r="D545" s="5"/>
      <c r="E545" s="5"/>
      <c r="F545"/>
    </row>
    <row r="546" spans="4:6" x14ac:dyDescent="0.2">
      <c r="D546" s="5"/>
      <c r="E546" s="5"/>
      <c r="F546"/>
    </row>
    <row r="547" spans="4:6" x14ac:dyDescent="0.2">
      <c r="D547" s="5"/>
      <c r="E547" s="5"/>
      <c r="F547"/>
    </row>
    <row r="548" spans="4:6" x14ac:dyDescent="0.2">
      <c r="D548" s="5"/>
      <c r="E548" s="5"/>
      <c r="F548"/>
    </row>
    <row r="549" spans="4:6" x14ac:dyDescent="0.2">
      <c r="D549" s="5"/>
      <c r="E549" s="5"/>
      <c r="F549"/>
    </row>
    <row r="550" spans="4:6" x14ac:dyDescent="0.2">
      <c r="D550" s="5"/>
      <c r="E550" s="5"/>
      <c r="F550"/>
    </row>
    <row r="551" spans="4:6" x14ac:dyDescent="0.2">
      <c r="D551" s="5"/>
      <c r="E551" s="5"/>
      <c r="F551"/>
    </row>
    <row r="552" spans="4:6" x14ac:dyDescent="0.2">
      <c r="D552" s="5"/>
      <c r="E552" s="5"/>
      <c r="F552"/>
    </row>
    <row r="553" spans="4:6" x14ac:dyDescent="0.2">
      <c r="D553" s="5"/>
      <c r="E553" s="5"/>
      <c r="F553"/>
    </row>
    <row r="554" spans="4:6" x14ac:dyDescent="0.2">
      <c r="D554" s="5"/>
      <c r="E554" s="5"/>
      <c r="F554"/>
    </row>
    <row r="555" spans="4:6" x14ac:dyDescent="0.2">
      <c r="D555" s="5"/>
      <c r="E555" s="5"/>
      <c r="F555"/>
    </row>
    <row r="556" spans="4:6" x14ac:dyDescent="0.2">
      <c r="D556" s="5"/>
      <c r="E556" s="5"/>
      <c r="F556"/>
    </row>
    <row r="557" spans="4:6" x14ac:dyDescent="0.2">
      <c r="D557" s="5"/>
      <c r="E557" s="5"/>
      <c r="F557"/>
    </row>
    <row r="558" spans="4:6" x14ac:dyDescent="0.2">
      <c r="D558" s="5"/>
      <c r="E558" s="5"/>
      <c r="F558"/>
    </row>
    <row r="559" spans="4:6" x14ac:dyDescent="0.2">
      <c r="D559" s="5"/>
      <c r="E559" s="5"/>
      <c r="F559"/>
    </row>
    <row r="560" spans="4:6" x14ac:dyDescent="0.2">
      <c r="D560" s="5"/>
      <c r="E560" s="5"/>
      <c r="F560"/>
    </row>
    <row r="561" spans="4:6" x14ac:dyDescent="0.2">
      <c r="D561" s="5"/>
      <c r="E561" s="5"/>
      <c r="F561"/>
    </row>
    <row r="562" spans="4:6" x14ac:dyDescent="0.2">
      <c r="D562" s="5"/>
      <c r="E562" s="5"/>
      <c r="F562"/>
    </row>
    <row r="563" spans="4:6" x14ac:dyDescent="0.2">
      <c r="D563" s="5"/>
      <c r="E563" s="5"/>
      <c r="F563"/>
    </row>
    <row r="564" spans="4:6" x14ac:dyDescent="0.2">
      <c r="D564" s="5"/>
      <c r="E564" s="5"/>
      <c r="F564"/>
    </row>
    <row r="565" spans="4:6" x14ac:dyDescent="0.2">
      <c r="D565" s="5"/>
      <c r="E565" s="5"/>
      <c r="F565"/>
    </row>
    <row r="566" spans="4:6" x14ac:dyDescent="0.2">
      <c r="D566" s="5"/>
      <c r="E566" s="5"/>
      <c r="F566"/>
    </row>
    <row r="567" spans="4:6" x14ac:dyDescent="0.2">
      <c r="D567" s="5"/>
      <c r="E567" s="5"/>
      <c r="F567"/>
    </row>
    <row r="568" spans="4:6" x14ac:dyDescent="0.2">
      <c r="D568" s="5"/>
      <c r="E568" s="5"/>
      <c r="F568"/>
    </row>
    <row r="569" spans="4:6" x14ac:dyDescent="0.2">
      <c r="D569" s="5"/>
      <c r="E569" s="5"/>
      <c r="F569"/>
    </row>
    <row r="570" spans="4:6" x14ac:dyDescent="0.2">
      <c r="D570" s="5"/>
      <c r="E570" s="5"/>
      <c r="F570"/>
    </row>
    <row r="571" spans="4:6" x14ac:dyDescent="0.2">
      <c r="D571" s="5"/>
      <c r="E571" s="5"/>
      <c r="F571"/>
    </row>
    <row r="572" spans="4:6" x14ac:dyDescent="0.2">
      <c r="D572" s="5"/>
      <c r="E572" s="5"/>
      <c r="F572"/>
    </row>
    <row r="573" spans="4:6" x14ac:dyDescent="0.2">
      <c r="D573" s="5"/>
      <c r="E573" s="5"/>
      <c r="F573"/>
    </row>
    <row r="574" spans="4:6" x14ac:dyDescent="0.2">
      <c r="D574" s="5"/>
      <c r="E574" s="5"/>
      <c r="F574"/>
    </row>
    <row r="575" spans="4:6" x14ac:dyDescent="0.2">
      <c r="D575" s="5"/>
      <c r="E575" s="5"/>
      <c r="F575"/>
    </row>
    <row r="576" spans="4: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row r="1004" spans="4:6" x14ac:dyDescent="0.2">
      <c r="D1004" s="5"/>
      <c r="E1004" s="5"/>
      <c r="F1004"/>
    </row>
    <row r="1005" spans="4:6" x14ac:dyDescent="0.2">
      <c r="D1005" s="5"/>
      <c r="E1005" s="5"/>
      <c r="F1005"/>
    </row>
    <row r="1006" spans="4:6" x14ac:dyDescent="0.2">
      <c r="D1006" s="5"/>
      <c r="E1006" s="5"/>
      <c r="F1006"/>
    </row>
    <row r="1007" spans="4:6" x14ac:dyDescent="0.2">
      <c r="D1007" s="5"/>
      <c r="E1007" s="5"/>
      <c r="F1007"/>
    </row>
    <row r="1008" spans="4:6" x14ac:dyDescent="0.2">
      <c r="D1008" s="5"/>
      <c r="E1008" s="5"/>
      <c r="F1008"/>
    </row>
    <row r="1009" spans="4:6" x14ac:dyDescent="0.2">
      <c r="D1009" s="5"/>
      <c r="E1009" s="5"/>
      <c r="F1009"/>
    </row>
  </sheetData>
  <sortState xmlns:xlrd2="http://schemas.microsoft.com/office/spreadsheetml/2017/richdata2" ref="A2:F1009">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9E9E0-14D4-4834-9A30-488960462757}">
  <dimension ref="A1:R542"/>
  <sheetViews>
    <sheetView workbookViewId="0">
      <selection activeCell="E12" sqref="E12"/>
    </sheetView>
  </sheetViews>
  <sheetFormatPr baseColWidth="10" defaultColWidth="9.140625" defaultRowHeight="15" x14ac:dyDescent="0.25"/>
  <cols>
    <col min="1" max="1" width="12.7109375" style="38" customWidth="1"/>
    <col min="2" max="2" width="14.42578125" style="38" bestFit="1" customWidth="1"/>
    <col min="3" max="3" width="14.85546875" style="38" bestFit="1" customWidth="1"/>
    <col min="4" max="4" width="78.7109375" style="38" bestFit="1" customWidth="1"/>
    <col min="5" max="5" width="47.85546875" style="38" bestFit="1" customWidth="1"/>
    <col min="6" max="6" width="12" style="38" bestFit="1" customWidth="1"/>
    <col min="7" max="7" width="11.140625" style="38" bestFit="1" customWidth="1"/>
    <col min="8" max="8" width="14.28515625" style="38" bestFit="1" customWidth="1"/>
    <col min="9" max="9" width="7.85546875" style="38" bestFit="1" customWidth="1"/>
    <col min="10" max="10" width="15" style="38" bestFit="1" customWidth="1"/>
    <col min="11" max="11" width="11.7109375" style="38" bestFit="1" customWidth="1"/>
    <col min="12" max="12" width="13.5703125" style="38" bestFit="1" customWidth="1"/>
    <col min="13" max="13" width="7.140625" style="38" bestFit="1" customWidth="1"/>
    <col min="14" max="14" width="12.5703125" style="38" bestFit="1" customWidth="1"/>
    <col min="15" max="15" width="13.5703125" style="38" bestFit="1" customWidth="1"/>
    <col min="16" max="16" width="8.85546875" style="38" bestFit="1" customWidth="1"/>
    <col min="17" max="17" width="24.28515625" style="38" bestFit="1" customWidth="1"/>
    <col min="18" max="18" width="19" style="38" bestFit="1" customWidth="1"/>
    <col min="19" max="16384" width="9.140625" style="38"/>
  </cols>
  <sheetData>
    <row r="1" spans="1:18" x14ac:dyDescent="0.25">
      <c r="A1" s="38" t="s">
        <v>1588</v>
      </c>
    </row>
    <row r="2" spans="1:18" x14ac:dyDescent="0.25">
      <c r="A2" s="38" t="s">
        <v>1586</v>
      </c>
    </row>
    <row r="3" spans="1:18" x14ac:dyDescent="0.25">
      <c r="A3" s="38" t="s">
        <v>1587</v>
      </c>
    </row>
    <row r="6" spans="1:18" x14ac:dyDescent="0.25">
      <c r="A6" s="44" t="s">
        <v>8</v>
      </c>
      <c r="B6" s="44" t="s">
        <v>0</v>
      </c>
      <c r="C6" s="44" t="s">
        <v>9</v>
      </c>
      <c r="D6" s="44" t="s">
        <v>10</v>
      </c>
      <c r="E6" s="44" t="s">
        <v>11</v>
      </c>
      <c r="F6" s="44" t="s">
        <v>12</v>
      </c>
      <c r="G6" s="44" t="s">
        <v>13</v>
      </c>
      <c r="H6" s="44" t="s">
        <v>14</v>
      </c>
      <c r="I6" s="44" t="s">
        <v>15</v>
      </c>
      <c r="J6" s="44" t="s">
        <v>16</v>
      </c>
      <c r="K6" s="44" t="s">
        <v>17</v>
      </c>
      <c r="L6" s="44" t="s">
        <v>18</v>
      </c>
      <c r="M6" s="44" t="s">
        <v>31</v>
      </c>
      <c r="N6" s="44" t="s">
        <v>32</v>
      </c>
      <c r="O6" s="44" t="s">
        <v>33</v>
      </c>
      <c r="P6" s="44" t="s">
        <v>5</v>
      </c>
      <c r="Q6" s="44" t="s">
        <v>6</v>
      </c>
      <c r="R6" s="44" t="s">
        <v>1589</v>
      </c>
    </row>
    <row r="7" spans="1:18" x14ac:dyDescent="0.25">
      <c r="A7" s="40" t="s">
        <v>34</v>
      </c>
      <c r="B7" s="40" t="s">
        <v>35</v>
      </c>
      <c r="C7" s="40" t="s">
        <v>36</v>
      </c>
      <c r="D7" s="40" t="s">
        <v>37</v>
      </c>
      <c r="E7" s="40" t="s">
        <v>38</v>
      </c>
      <c r="F7" s="41">
        <v>44001</v>
      </c>
      <c r="G7" s="41">
        <v>44093</v>
      </c>
      <c r="H7" s="43">
        <v>8273652.6600000001</v>
      </c>
      <c r="I7" s="40" t="s">
        <v>39</v>
      </c>
      <c r="J7" s="40">
        <v>92</v>
      </c>
      <c r="K7" s="40">
        <v>-3.96E-3</v>
      </c>
      <c r="L7" s="42">
        <v>8372.9364919199998</v>
      </c>
      <c r="M7" s="51">
        <v>1.8499999999999999E-2</v>
      </c>
      <c r="N7" s="42">
        <v>-39115.991186999992</v>
      </c>
      <c r="O7" s="42">
        <v>-30743.054695079991</v>
      </c>
      <c r="P7" s="42" t="s">
        <v>20</v>
      </c>
      <c r="Q7" s="42">
        <v>-4009.9636558799989</v>
      </c>
      <c r="R7" s="42">
        <v>-26733.09103919999</v>
      </c>
    </row>
    <row r="8" spans="1:18" x14ac:dyDescent="0.25">
      <c r="A8" s="40" t="s">
        <v>34</v>
      </c>
      <c r="B8" s="40" t="s">
        <v>40</v>
      </c>
      <c r="C8" s="40" t="s">
        <v>41</v>
      </c>
      <c r="D8" s="40" t="s">
        <v>42</v>
      </c>
      <c r="E8" s="40" t="s">
        <v>38</v>
      </c>
      <c r="F8" s="41">
        <v>43922</v>
      </c>
      <c r="G8" s="41">
        <v>44013</v>
      </c>
      <c r="H8" s="43">
        <v>10156679.289999999</v>
      </c>
      <c r="I8" s="40" t="s">
        <v>39</v>
      </c>
      <c r="J8" s="40">
        <v>91</v>
      </c>
      <c r="K8" s="40">
        <v>-3.5299999999999997E-3</v>
      </c>
      <c r="L8" s="42">
        <v>9062.8613564630541</v>
      </c>
      <c r="M8" s="51">
        <v>1.95E-2</v>
      </c>
      <c r="N8" s="42">
        <v>-50063.965000291661</v>
      </c>
      <c r="O8" s="42">
        <v>-41001.10364382861</v>
      </c>
      <c r="P8" s="42" t="s">
        <v>20</v>
      </c>
      <c r="Q8" s="42">
        <v>-41001.10364382861</v>
      </c>
      <c r="R8" s="42">
        <v>0</v>
      </c>
    </row>
    <row r="9" spans="1:18" x14ac:dyDescent="0.25">
      <c r="A9" s="40" t="s">
        <v>34</v>
      </c>
      <c r="B9" s="40" t="s">
        <v>43</v>
      </c>
      <c r="C9" s="40" t="s">
        <v>44</v>
      </c>
      <c r="D9" s="40" t="s">
        <v>45</v>
      </c>
      <c r="E9" s="40" t="s">
        <v>24</v>
      </c>
      <c r="F9" s="41">
        <v>43948</v>
      </c>
      <c r="G9" s="41">
        <v>44039</v>
      </c>
      <c r="H9" s="43">
        <v>1859921.48</v>
      </c>
      <c r="I9" s="40" t="s">
        <v>39</v>
      </c>
      <c r="J9" s="40">
        <v>91</v>
      </c>
      <c r="K9" s="40">
        <v>-1.6100000000000001E-3</v>
      </c>
      <c r="L9" s="42">
        <v>756.93637787444447</v>
      </c>
      <c r="M9" s="51">
        <v>0</v>
      </c>
      <c r="N9" s="42">
        <v>0</v>
      </c>
      <c r="O9" s="42">
        <v>756.93637787444447</v>
      </c>
      <c r="P9" s="42" t="s">
        <v>20</v>
      </c>
      <c r="Q9" s="42">
        <v>540.66884133888891</v>
      </c>
      <c r="R9" s="42">
        <v>216.26753653555556</v>
      </c>
    </row>
    <row r="10" spans="1:18" x14ac:dyDescent="0.25">
      <c r="A10" s="40" t="s">
        <v>34</v>
      </c>
      <c r="B10" s="40" t="s">
        <v>46</v>
      </c>
      <c r="C10" s="40" t="s">
        <v>47</v>
      </c>
      <c r="D10" s="40" t="s">
        <v>48</v>
      </c>
      <c r="E10" s="40" t="s">
        <v>49</v>
      </c>
      <c r="F10" s="41">
        <v>43934</v>
      </c>
      <c r="G10" s="41">
        <v>44025</v>
      </c>
      <c r="H10" s="43">
        <v>5609491.2599999998</v>
      </c>
      <c r="I10" s="40" t="s">
        <v>39</v>
      </c>
      <c r="J10" s="40">
        <v>91</v>
      </c>
      <c r="K10" s="40">
        <v>-4.3400000000000001E-3</v>
      </c>
      <c r="L10" s="42">
        <v>6153.9235506233326</v>
      </c>
      <c r="M10" s="51">
        <v>1.4999999999999999E-2</v>
      </c>
      <c r="N10" s="42">
        <v>-21269.321027499995</v>
      </c>
      <c r="O10" s="42">
        <v>-15115.397476876662</v>
      </c>
      <c r="P10" s="42" t="s">
        <v>20</v>
      </c>
      <c r="Q10" s="42">
        <v>-13122.158249156662</v>
      </c>
      <c r="R10" s="42">
        <v>-1993.2392277199995</v>
      </c>
    </row>
    <row r="11" spans="1:18" x14ac:dyDescent="0.25">
      <c r="A11" s="40" t="s">
        <v>34</v>
      </c>
      <c r="B11" s="40" t="s">
        <v>50</v>
      </c>
      <c r="C11" s="40" t="s">
        <v>51</v>
      </c>
      <c r="D11" s="40" t="s">
        <v>52</v>
      </c>
      <c r="E11" s="40" t="s">
        <v>49</v>
      </c>
      <c r="F11" s="41">
        <v>43922</v>
      </c>
      <c r="G11" s="41">
        <v>44013</v>
      </c>
      <c r="H11" s="43">
        <v>12370044.68</v>
      </c>
      <c r="I11" s="40" t="s">
        <v>39</v>
      </c>
      <c r="J11" s="40">
        <v>91</v>
      </c>
      <c r="K11" s="40">
        <v>-3.5299999999999997E-3</v>
      </c>
      <c r="L11" s="42">
        <v>11037.859590434444</v>
      </c>
      <c r="M11" s="51">
        <v>1.2999999999999999E-2</v>
      </c>
      <c r="N11" s="42">
        <v>-40649.341267888885</v>
      </c>
      <c r="O11" s="42">
        <v>-29611.481677454442</v>
      </c>
      <c r="P11" s="42" t="s">
        <v>20</v>
      </c>
      <c r="Q11" s="42">
        <v>-29611.481677454442</v>
      </c>
      <c r="R11" s="42">
        <v>0</v>
      </c>
    </row>
    <row r="12" spans="1:18" x14ac:dyDescent="0.25">
      <c r="A12" s="40" t="s">
        <v>34</v>
      </c>
      <c r="B12" s="40" t="s">
        <v>53</v>
      </c>
      <c r="C12" s="40" t="s">
        <v>54</v>
      </c>
      <c r="D12" s="40" t="s">
        <v>55</v>
      </c>
      <c r="E12" s="40" t="s">
        <v>56</v>
      </c>
      <c r="F12" s="41">
        <v>43924</v>
      </c>
      <c r="G12" s="41">
        <v>44015</v>
      </c>
      <c r="H12" s="43">
        <v>832683.81</v>
      </c>
      <c r="I12" s="40" t="s">
        <v>39</v>
      </c>
      <c r="J12" s="40">
        <v>91</v>
      </c>
      <c r="K12" s="40">
        <v>-4.6800000000000001E-3</v>
      </c>
      <c r="L12" s="42">
        <v>985.06494723000003</v>
      </c>
      <c r="M12" s="51">
        <v>3.0000000000000001E-3</v>
      </c>
      <c r="N12" s="42">
        <v>-631.45188925000014</v>
      </c>
      <c r="O12" s="42">
        <v>353.61305797999989</v>
      </c>
      <c r="P12" s="42" t="s">
        <v>20</v>
      </c>
      <c r="Q12" s="42">
        <v>345.84134241999988</v>
      </c>
      <c r="R12" s="42">
        <v>7.7717155599999979</v>
      </c>
    </row>
    <row r="13" spans="1:18" x14ac:dyDescent="0.25">
      <c r="A13" s="40" t="s">
        <v>34</v>
      </c>
      <c r="B13" s="40" t="s">
        <v>57</v>
      </c>
      <c r="C13" s="40" t="s">
        <v>58</v>
      </c>
      <c r="D13" s="40" t="s">
        <v>59</v>
      </c>
      <c r="E13" s="40" t="s">
        <v>56</v>
      </c>
      <c r="F13" s="41">
        <v>44012</v>
      </c>
      <c r="G13" s="41">
        <v>44104</v>
      </c>
      <c r="H13" s="43">
        <v>11841831.789999999</v>
      </c>
      <c r="I13" s="40" t="s">
        <v>39</v>
      </c>
      <c r="J13" s="40">
        <v>92</v>
      </c>
      <c r="K13" s="40">
        <v>-3.2500000000000003E-3</v>
      </c>
      <c r="L13" s="42">
        <v>9835.2991811388893</v>
      </c>
      <c r="M13" s="51">
        <v>1.7999999999999999E-2</v>
      </c>
      <c r="N13" s="42">
        <v>-54472.426233999984</v>
      </c>
      <c r="O13" s="42">
        <v>-44637.127052861091</v>
      </c>
      <c r="P13" s="42" t="s">
        <v>20</v>
      </c>
      <c r="Q13" s="42">
        <v>-485.18616361805533</v>
      </c>
      <c r="R13" s="42">
        <v>-44151.940889243037</v>
      </c>
    </row>
    <row r="14" spans="1:18" x14ac:dyDescent="0.25">
      <c r="A14" s="40" t="s">
        <v>34</v>
      </c>
      <c r="B14" s="40" t="s">
        <v>60</v>
      </c>
      <c r="C14" s="40" t="s">
        <v>61</v>
      </c>
      <c r="D14" s="40" t="s">
        <v>62</v>
      </c>
      <c r="E14" s="40" t="s">
        <v>56</v>
      </c>
      <c r="F14" s="41">
        <v>43922</v>
      </c>
      <c r="G14" s="41">
        <v>44013</v>
      </c>
      <c r="H14" s="43">
        <v>4892550.71</v>
      </c>
      <c r="I14" s="40" t="s">
        <v>39</v>
      </c>
      <c r="J14" s="40">
        <v>91</v>
      </c>
      <c r="K14" s="40">
        <v>-4.2399999999999998E-3</v>
      </c>
      <c r="L14" s="42">
        <v>5243.7271276288884</v>
      </c>
      <c r="M14" s="51">
        <v>8.0000000000000002E-3</v>
      </c>
      <c r="N14" s="42">
        <v>-9893.8247691111119</v>
      </c>
      <c r="O14" s="42">
        <v>-4650.0976414822235</v>
      </c>
      <c r="P14" s="42" t="s">
        <v>20</v>
      </c>
      <c r="Q14" s="42">
        <v>-4650.0976414822235</v>
      </c>
      <c r="R14" s="42">
        <v>0</v>
      </c>
    </row>
    <row r="15" spans="1:18" x14ac:dyDescent="0.25">
      <c r="A15" s="40" t="s">
        <v>34</v>
      </c>
      <c r="B15" s="40" t="s">
        <v>63</v>
      </c>
      <c r="C15" s="40" t="s">
        <v>64</v>
      </c>
      <c r="D15" s="40" t="s">
        <v>65</v>
      </c>
      <c r="E15" s="40" t="s">
        <v>56</v>
      </c>
      <c r="F15" s="41">
        <v>43951</v>
      </c>
      <c r="G15" s="41">
        <v>44042</v>
      </c>
      <c r="H15" s="43">
        <v>4928567.9400000004</v>
      </c>
      <c r="I15" s="40" t="s">
        <v>39</v>
      </c>
      <c r="J15" s="40">
        <v>91</v>
      </c>
      <c r="K15" s="40">
        <v>-3.63E-3</v>
      </c>
      <c r="L15" s="42">
        <v>4522.3717989450006</v>
      </c>
      <c r="M15" s="51">
        <v>1.7999999999999999E-2</v>
      </c>
      <c r="N15" s="42">
        <v>-22424.984127</v>
      </c>
      <c r="O15" s="42">
        <v>-17902.612328054998</v>
      </c>
      <c r="P15" s="42" t="s">
        <v>20</v>
      </c>
      <c r="Q15" s="42">
        <v>-12197.38422351</v>
      </c>
      <c r="R15" s="42">
        <v>-5705.228104544999</v>
      </c>
    </row>
    <row r="16" spans="1:18" x14ac:dyDescent="0.25">
      <c r="A16" s="40" t="s">
        <v>34</v>
      </c>
      <c r="B16" s="40" t="s">
        <v>66</v>
      </c>
      <c r="C16" s="40" t="s">
        <v>67</v>
      </c>
      <c r="D16" s="40" t="s">
        <v>68</v>
      </c>
      <c r="E16" s="40" t="s">
        <v>69</v>
      </c>
      <c r="F16" s="41">
        <v>43922</v>
      </c>
      <c r="G16" s="41">
        <v>44013</v>
      </c>
      <c r="H16" s="43">
        <v>7773269.0199999996</v>
      </c>
      <c r="I16" s="40" t="s">
        <v>39</v>
      </c>
      <c r="J16" s="40">
        <v>91</v>
      </c>
      <c r="K16" s="40">
        <v>-3.5299999999999997E-3</v>
      </c>
      <c r="L16" s="42">
        <v>6936.131131373887</v>
      </c>
      <c r="M16" s="51">
        <v>1.9E-2</v>
      </c>
      <c r="N16" s="42">
        <v>-37333.283709944437</v>
      </c>
      <c r="O16" s="42">
        <v>-30397.152578570549</v>
      </c>
      <c r="P16" s="42" t="s">
        <v>20</v>
      </c>
      <c r="Q16" s="42">
        <v>-30397.152578570549</v>
      </c>
      <c r="R16" s="42">
        <v>0</v>
      </c>
    </row>
    <row r="17" spans="1:18" x14ac:dyDescent="0.25">
      <c r="A17" s="40" t="s">
        <v>34</v>
      </c>
      <c r="B17" s="40" t="s">
        <v>70</v>
      </c>
      <c r="C17" s="40" t="s">
        <v>71</v>
      </c>
      <c r="D17" s="40" t="s">
        <v>72</v>
      </c>
      <c r="E17" s="40" t="s">
        <v>69</v>
      </c>
      <c r="F17" s="41">
        <v>44004</v>
      </c>
      <c r="G17" s="41">
        <v>44034</v>
      </c>
      <c r="H17" s="43">
        <v>2239319.66</v>
      </c>
      <c r="I17" s="40" t="s">
        <v>39</v>
      </c>
      <c r="J17" s="40">
        <v>30</v>
      </c>
      <c r="K17" s="40">
        <v>-5.0299999999999997E-3</v>
      </c>
      <c r="L17" s="42">
        <v>938.64815748333331</v>
      </c>
      <c r="M17" s="51">
        <v>1.8700000000000001E-2</v>
      </c>
      <c r="N17" s="42">
        <v>-3489.6064701666673</v>
      </c>
      <c r="O17" s="42">
        <v>-2550.958312683334</v>
      </c>
      <c r="P17" s="42" t="s">
        <v>20</v>
      </c>
      <c r="Q17" s="42">
        <v>-765.28749380500017</v>
      </c>
      <c r="R17" s="42">
        <v>-1785.6708188783336</v>
      </c>
    </row>
    <row r="18" spans="1:18" x14ac:dyDescent="0.25">
      <c r="A18" s="40" t="s">
        <v>34</v>
      </c>
      <c r="B18" s="40" t="s">
        <v>73</v>
      </c>
      <c r="C18" s="40" t="s">
        <v>74</v>
      </c>
      <c r="D18" s="40" t="s">
        <v>75</v>
      </c>
      <c r="E18" s="40" t="s">
        <v>69</v>
      </c>
      <c r="F18" s="41">
        <v>43998</v>
      </c>
      <c r="G18" s="41">
        <v>44028</v>
      </c>
      <c r="H18" s="43">
        <v>2507091.2200000002</v>
      </c>
      <c r="I18" s="40" t="s">
        <v>39</v>
      </c>
      <c r="J18" s="40">
        <v>30</v>
      </c>
      <c r="K18" s="40">
        <v>-4.8199999999999996E-3</v>
      </c>
      <c r="L18" s="42">
        <v>1007.0149733666667</v>
      </c>
      <c r="M18" s="51">
        <v>1.8700000000000001E-2</v>
      </c>
      <c r="N18" s="42">
        <v>-3906.883817833334</v>
      </c>
      <c r="O18" s="42">
        <v>-2899.8688444666673</v>
      </c>
      <c r="P18" s="42" t="s">
        <v>20</v>
      </c>
      <c r="Q18" s="42">
        <v>-1449.9344222333336</v>
      </c>
      <c r="R18" s="42">
        <v>-1449.9344222333336</v>
      </c>
    </row>
    <row r="19" spans="1:18" x14ac:dyDescent="0.25">
      <c r="A19" s="40" t="s">
        <v>34</v>
      </c>
      <c r="B19" s="40" t="s">
        <v>76</v>
      </c>
      <c r="C19" s="40" t="s">
        <v>77</v>
      </c>
      <c r="D19" s="40" t="s">
        <v>78</v>
      </c>
      <c r="E19" s="40" t="s">
        <v>79</v>
      </c>
      <c r="F19" s="41">
        <v>43922</v>
      </c>
      <c r="G19" s="41">
        <v>44013</v>
      </c>
      <c r="H19" s="43">
        <v>8050455.71</v>
      </c>
      <c r="I19" s="40" t="s">
        <v>39</v>
      </c>
      <c r="J19" s="40">
        <v>91</v>
      </c>
      <c r="K19" s="40">
        <v>-3.5299999999999997E-3</v>
      </c>
      <c r="L19" s="42">
        <v>7183.4663547869441</v>
      </c>
      <c r="M19" s="51">
        <v>1.6E-2</v>
      </c>
      <c r="N19" s="42">
        <v>-32559.620871555555</v>
      </c>
      <c r="O19" s="42">
        <v>-25376.154516768613</v>
      </c>
      <c r="P19" s="42" t="s">
        <v>20</v>
      </c>
      <c r="Q19" s="42">
        <v>-25376.154516768613</v>
      </c>
      <c r="R19" s="42">
        <v>0</v>
      </c>
    </row>
    <row r="20" spans="1:18" x14ac:dyDescent="0.25">
      <c r="A20" s="40" t="s">
        <v>34</v>
      </c>
      <c r="B20" s="40" t="s">
        <v>80</v>
      </c>
      <c r="C20" s="40" t="s">
        <v>81</v>
      </c>
      <c r="D20" s="40" t="s">
        <v>82</v>
      </c>
      <c r="E20" s="40" t="s">
        <v>28</v>
      </c>
      <c r="F20" s="41">
        <v>43947</v>
      </c>
      <c r="G20" s="41">
        <v>44038</v>
      </c>
      <c r="H20" s="43">
        <v>1035714.17</v>
      </c>
      <c r="I20" s="40" t="s">
        <v>39</v>
      </c>
      <c r="J20" s="40">
        <v>91</v>
      </c>
      <c r="K20" s="40">
        <v>-1.6100000000000001E-3</v>
      </c>
      <c r="L20" s="42">
        <v>421.50689735194447</v>
      </c>
      <c r="M20" s="51">
        <v>0</v>
      </c>
      <c r="N20" s="42">
        <v>0</v>
      </c>
      <c r="O20" s="42">
        <v>421.50689735194447</v>
      </c>
      <c r="P20" s="42" t="s">
        <v>20</v>
      </c>
      <c r="Q20" s="42">
        <v>305.70829917833333</v>
      </c>
      <c r="R20" s="42">
        <v>115.79859817361113</v>
      </c>
    </row>
    <row r="21" spans="1:18" x14ac:dyDescent="0.25">
      <c r="A21" s="40" t="s">
        <v>34</v>
      </c>
      <c r="B21" s="40" t="s">
        <v>83</v>
      </c>
      <c r="C21" s="40" t="s">
        <v>84</v>
      </c>
      <c r="D21" s="40" t="s">
        <v>85</v>
      </c>
      <c r="E21" s="40" t="s">
        <v>86</v>
      </c>
      <c r="F21" s="41">
        <v>43922</v>
      </c>
      <c r="G21" s="41">
        <v>44013</v>
      </c>
      <c r="H21" s="43">
        <v>6429180.8300000001</v>
      </c>
      <c r="I21" s="40" t="s">
        <v>39</v>
      </c>
      <c r="J21" s="40">
        <v>91</v>
      </c>
      <c r="K21" s="40">
        <v>-3.5299999999999997E-3</v>
      </c>
      <c r="L21" s="42">
        <v>5736.7937722802772</v>
      </c>
      <c r="M21" s="51">
        <v>1.7999999999999999E-2</v>
      </c>
      <c r="N21" s="42">
        <v>-29252.772776499998</v>
      </c>
      <c r="O21" s="42">
        <v>-23515.97900421972</v>
      </c>
      <c r="P21" s="42" t="s">
        <v>20</v>
      </c>
      <c r="Q21" s="42">
        <v>-23515.97900421972</v>
      </c>
      <c r="R21" s="42">
        <v>0</v>
      </c>
    </row>
    <row r="22" spans="1:18" x14ac:dyDescent="0.25">
      <c r="A22" s="40" t="s">
        <v>34</v>
      </c>
      <c r="B22" s="40" t="s">
        <v>87</v>
      </c>
      <c r="C22" s="40" t="s">
        <v>88</v>
      </c>
      <c r="D22" s="40" t="s">
        <v>89</v>
      </c>
      <c r="E22" s="40" t="s">
        <v>29</v>
      </c>
      <c r="F22" s="41">
        <v>43921</v>
      </c>
      <c r="G22" s="41">
        <v>44056</v>
      </c>
      <c r="H22" s="43">
        <v>1000000</v>
      </c>
      <c r="I22" s="40" t="s">
        <v>39</v>
      </c>
      <c r="J22" s="40">
        <v>135</v>
      </c>
      <c r="K22" s="40">
        <v>0</v>
      </c>
      <c r="L22" s="42">
        <v>0</v>
      </c>
      <c r="M22" s="51">
        <v>1.3299999999999999E-2</v>
      </c>
      <c r="N22" s="42">
        <v>-4987.5</v>
      </c>
      <c r="O22" s="42">
        <v>-4987.5</v>
      </c>
      <c r="P22" s="42" t="s">
        <v>20</v>
      </c>
      <c r="Q22" s="42">
        <v>-3398.8888888888887</v>
      </c>
      <c r="R22" s="42">
        <v>-1588.6111111111111</v>
      </c>
    </row>
    <row r="23" spans="1:18" x14ac:dyDescent="0.25">
      <c r="A23" s="40" t="s">
        <v>19</v>
      </c>
      <c r="B23" s="40" t="s">
        <v>90</v>
      </c>
      <c r="C23" s="40" t="s">
        <v>91</v>
      </c>
      <c r="D23" s="40" t="s">
        <v>92</v>
      </c>
      <c r="E23" s="40" t="s">
        <v>93</v>
      </c>
      <c r="F23" s="41">
        <v>44012</v>
      </c>
      <c r="G23" s="41">
        <v>44043</v>
      </c>
      <c r="H23" s="43">
        <v>2531250</v>
      </c>
      <c r="I23" s="40" t="s">
        <v>39</v>
      </c>
      <c r="J23" s="40">
        <v>31</v>
      </c>
      <c r="K23" s="40">
        <v>0</v>
      </c>
      <c r="L23" s="42">
        <v>0</v>
      </c>
      <c r="M23" s="51">
        <v>1.4999999999999999E-2</v>
      </c>
      <c r="N23" s="42">
        <v>-3269.53125</v>
      </c>
      <c r="O23" s="42">
        <v>-3269.53125</v>
      </c>
      <c r="P23" s="42" t="s">
        <v>20</v>
      </c>
      <c r="Q23" s="42">
        <v>-105.46875</v>
      </c>
      <c r="R23" s="42">
        <v>-3164.0625</v>
      </c>
    </row>
    <row r="24" spans="1:18" x14ac:dyDescent="0.25">
      <c r="A24" s="40" t="s">
        <v>19</v>
      </c>
      <c r="B24" s="40" t="s">
        <v>94</v>
      </c>
      <c r="C24" s="40" t="s">
        <v>95</v>
      </c>
      <c r="D24" s="40" t="s">
        <v>96</v>
      </c>
      <c r="E24" s="40" t="s">
        <v>97</v>
      </c>
      <c r="F24" s="41">
        <v>43941</v>
      </c>
      <c r="G24" s="41">
        <v>44123</v>
      </c>
      <c r="H24" s="43">
        <v>35000000</v>
      </c>
      <c r="I24" s="40" t="s">
        <v>39</v>
      </c>
      <c r="J24" s="40">
        <v>182</v>
      </c>
      <c r="K24" s="40">
        <v>0</v>
      </c>
      <c r="L24" s="42">
        <v>0</v>
      </c>
      <c r="M24" s="51">
        <v>1.4E-2</v>
      </c>
      <c r="N24" s="42">
        <v>-247722.22222222222</v>
      </c>
      <c r="O24" s="42">
        <v>-247722.22222222222</v>
      </c>
      <c r="P24" s="42" t="s">
        <v>20</v>
      </c>
      <c r="Q24" s="42">
        <v>-98000</v>
      </c>
      <c r="R24" s="42">
        <v>-149722.22222222222</v>
      </c>
    </row>
    <row r="25" spans="1:18" x14ac:dyDescent="0.25">
      <c r="A25" s="40" t="s">
        <v>19</v>
      </c>
      <c r="B25" s="40" t="s">
        <v>98</v>
      </c>
      <c r="C25" s="40" t="s">
        <v>99</v>
      </c>
      <c r="D25" s="40" t="s">
        <v>100</v>
      </c>
      <c r="E25" s="40" t="s">
        <v>101</v>
      </c>
      <c r="F25" s="41">
        <v>43983</v>
      </c>
      <c r="G25" s="41">
        <v>44013</v>
      </c>
      <c r="H25" s="43">
        <v>7295491.8899999997</v>
      </c>
      <c r="I25" s="40" t="s">
        <v>39</v>
      </c>
      <c r="J25" s="40">
        <v>30</v>
      </c>
      <c r="K25" s="40">
        <v>2.5003000000000001E-2</v>
      </c>
      <c r="L25" s="42">
        <v>-15200.7653104725</v>
      </c>
      <c r="M25" s="51">
        <v>0</v>
      </c>
      <c r="N25" s="42">
        <v>0</v>
      </c>
      <c r="O25" s="42">
        <v>-15200.7653104725</v>
      </c>
      <c r="P25" s="42" t="s">
        <v>20</v>
      </c>
      <c r="Q25" s="42">
        <v>-15200.7653104725</v>
      </c>
      <c r="R25" s="42">
        <v>0</v>
      </c>
    </row>
    <row r="26" spans="1:18" x14ac:dyDescent="0.25">
      <c r="A26" s="40" t="s">
        <v>19</v>
      </c>
      <c r="B26" s="40" t="s">
        <v>102</v>
      </c>
      <c r="C26" s="40" t="s">
        <v>103</v>
      </c>
      <c r="D26" s="40" t="s">
        <v>104</v>
      </c>
      <c r="E26" s="40" t="s">
        <v>105</v>
      </c>
      <c r="F26" s="41">
        <v>44003</v>
      </c>
      <c r="G26" s="41">
        <v>44095</v>
      </c>
      <c r="H26" s="43">
        <v>15178181.26</v>
      </c>
      <c r="I26" s="40" t="s">
        <v>39</v>
      </c>
      <c r="J26" s="40">
        <v>92</v>
      </c>
      <c r="K26" s="40">
        <v>0</v>
      </c>
      <c r="L26" s="42">
        <v>0</v>
      </c>
      <c r="M26" s="51">
        <v>1.6E-2</v>
      </c>
      <c r="N26" s="42">
        <v>-62061.896707555548</v>
      </c>
      <c r="O26" s="42">
        <v>-62061.896707555548</v>
      </c>
      <c r="P26" s="42" t="s">
        <v>20</v>
      </c>
      <c r="Q26" s="42">
        <v>-6745.8583377777768</v>
      </c>
      <c r="R26" s="42">
        <v>-55316.038369777772</v>
      </c>
    </row>
    <row r="27" spans="1:18" x14ac:dyDescent="0.25">
      <c r="A27" s="40" t="s">
        <v>19</v>
      </c>
      <c r="B27" s="40" t="s">
        <v>106</v>
      </c>
      <c r="C27" s="40" t="s">
        <v>107</v>
      </c>
      <c r="D27" s="40" t="s">
        <v>104</v>
      </c>
      <c r="E27" s="40" t="s">
        <v>21</v>
      </c>
      <c r="F27" s="41">
        <v>44004</v>
      </c>
      <c r="G27" s="41">
        <v>44095</v>
      </c>
      <c r="H27" s="43">
        <v>4500000</v>
      </c>
      <c r="I27" s="40" t="s">
        <v>39</v>
      </c>
      <c r="J27" s="40">
        <v>91</v>
      </c>
      <c r="K27" s="40">
        <v>0</v>
      </c>
      <c r="L27" s="42">
        <v>0</v>
      </c>
      <c r="M27" s="51">
        <v>1.9E-2</v>
      </c>
      <c r="N27" s="42">
        <v>-21612.5</v>
      </c>
      <c r="O27" s="42">
        <v>-21612.5</v>
      </c>
      <c r="P27" s="42" t="s">
        <v>20</v>
      </c>
      <c r="Q27" s="42">
        <v>-2137.5</v>
      </c>
      <c r="R27" s="42">
        <v>-19475</v>
      </c>
    </row>
    <row r="28" spans="1:18" x14ac:dyDescent="0.25">
      <c r="A28" s="40" t="s">
        <v>19</v>
      </c>
      <c r="B28" s="40" t="s">
        <v>108</v>
      </c>
      <c r="C28" s="40" t="s">
        <v>109</v>
      </c>
      <c r="D28" s="40" t="s">
        <v>110</v>
      </c>
      <c r="E28" s="40" t="s">
        <v>111</v>
      </c>
      <c r="F28" s="41">
        <v>43983</v>
      </c>
      <c r="G28" s="41">
        <v>44075</v>
      </c>
      <c r="H28" s="43">
        <v>1718750</v>
      </c>
      <c r="I28" s="40" t="s">
        <v>39</v>
      </c>
      <c r="J28" s="40">
        <v>92</v>
      </c>
      <c r="K28" s="40">
        <v>2.6499999999999999E-2</v>
      </c>
      <c r="L28" s="42">
        <v>-11639.756944444443</v>
      </c>
      <c r="M28" s="51">
        <v>0</v>
      </c>
      <c r="N28" s="42">
        <v>0</v>
      </c>
      <c r="O28" s="42">
        <v>-11639.756944444443</v>
      </c>
      <c r="P28" s="42" t="s">
        <v>20</v>
      </c>
      <c r="Q28" s="42">
        <v>-3795.5729166666665</v>
      </c>
      <c r="R28" s="42">
        <v>-7844.1840277777774</v>
      </c>
    </row>
    <row r="29" spans="1:18" x14ac:dyDescent="0.25">
      <c r="A29" s="40" t="s">
        <v>19</v>
      </c>
      <c r="B29" s="40" t="s">
        <v>112</v>
      </c>
      <c r="C29" s="40" t="s">
        <v>113</v>
      </c>
      <c r="D29" s="40" t="s">
        <v>104</v>
      </c>
      <c r="E29" s="40" t="s">
        <v>111</v>
      </c>
      <c r="F29" s="41">
        <v>43965</v>
      </c>
      <c r="G29" s="41">
        <v>44057</v>
      </c>
      <c r="H29" s="43">
        <v>8250000</v>
      </c>
      <c r="I29" s="40" t="s">
        <v>39</v>
      </c>
      <c r="J29" s="40">
        <v>90</v>
      </c>
      <c r="K29" s="40">
        <v>0</v>
      </c>
      <c r="L29" s="42">
        <v>0</v>
      </c>
      <c r="M29" s="51">
        <v>1.6500000000000001E-2</v>
      </c>
      <c r="N29" s="42">
        <v>-34031.25</v>
      </c>
      <c r="O29" s="42">
        <v>-34031.25</v>
      </c>
      <c r="P29" s="42" t="s">
        <v>20</v>
      </c>
      <c r="Q29" s="42">
        <v>-18150</v>
      </c>
      <c r="R29" s="42">
        <v>-16637.5</v>
      </c>
    </row>
    <row r="30" spans="1:18" x14ac:dyDescent="0.25">
      <c r="A30" s="40" t="s">
        <v>19</v>
      </c>
      <c r="B30" s="40" t="s">
        <v>114</v>
      </c>
      <c r="C30" s="40" t="s">
        <v>115</v>
      </c>
      <c r="D30" s="40" t="s">
        <v>104</v>
      </c>
      <c r="E30" s="40" t="s">
        <v>111</v>
      </c>
      <c r="F30" s="41">
        <v>43980</v>
      </c>
      <c r="G30" s="41">
        <v>44165</v>
      </c>
      <c r="H30" s="43">
        <v>12750000</v>
      </c>
      <c r="I30" s="40" t="s">
        <v>39</v>
      </c>
      <c r="J30" s="40">
        <v>185</v>
      </c>
      <c r="K30" s="40">
        <v>0</v>
      </c>
      <c r="L30" s="42">
        <v>0</v>
      </c>
      <c r="M30" s="51">
        <v>1.7500000000000002E-2</v>
      </c>
      <c r="N30" s="42">
        <v>-114661.45833333334</v>
      </c>
      <c r="O30" s="42">
        <v>-114661.45833333334</v>
      </c>
      <c r="P30" s="42" t="s">
        <v>20</v>
      </c>
      <c r="Q30" s="42">
        <v>-20453.125000000004</v>
      </c>
      <c r="R30" s="42">
        <v>-94208.333333333343</v>
      </c>
    </row>
    <row r="31" spans="1:18" x14ac:dyDescent="0.25">
      <c r="A31" s="40" t="s">
        <v>19</v>
      </c>
      <c r="B31" s="40" t="s">
        <v>116</v>
      </c>
      <c r="C31" s="40" t="s">
        <v>117</v>
      </c>
      <c r="D31" s="40" t="s">
        <v>118</v>
      </c>
      <c r="E31" s="40" t="s">
        <v>111</v>
      </c>
      <c r="F31" s="41">
        <v>43973.083333333299</v>
      </c>
      <c r="G31" s="41">
        <v>44067.083333333299</v>
      </c>
      <c r="H31" s="43">
        <v>23200000</v>
      </c>
      <c r="I31" s="40" t="s">
        <v>39</v>
      </c>
      <c r="J31" s="40">
        <v>94</v>
      </c>
      <c r="K31" s="40">
        <v>0</v>
      </c>
      <c r="L31" s="42">
        <v>0</v>
      </c>
      <c r="M31" s="51">
        <v>1.7500000000000002E-2</v>
      </c>
      <c r="N31" s="42">
        <v>-106011.11111111114</v>
      </c>
      <c r="O31" s="42">
        <v>-106011.11111111114</v>
      </c>
      <c r="P31" s="42" t="s">
        <v>20</v>
      </c>
      <c r="Q31" s="42">
        <v>-45017.129629667936</v>
      </c>
      <c r="R31" s="42">
        <v>-60993.981481443203</v>
      </c>
    </row>
    <row r="32" spans="1:18" x14ac:dyDescent="0.25">
      <c r="A32" s="40" t="s">
        <v>19</v>
      </c>
      <c r="B32" s="40" t="s">
        <v>119</v>
      </c>
      <c r="C32" s="40" t="s">
        <v>120</v>
      </c>
      <c r="D32" s="40" t="s">
        <v>121</v>
      </c>
      <c r="E32" s="40" t="s">
        <v>122</v>
      </c>
      <c r="F32" s="41">
        <v>43983</v>
      </c>
      <c r="G32" s="41">
        <v>44013</v>
      </c>
      <c r="H32" s="43">
        <v>752400.99</v>
      </c>
      <c r="I32" s="40" t="s">
        <v>39</v>
      </c>
      <c r="J32" s="40">
        <v>30</v>
      </c>
      <c r="K32" s="40">
        <v>6.7030999999999993E-2</v>
      </c>
      <c r="L32" s="42">
        <v>-4202.849230057499</v>
      </c>
      <c r="M32" s="51">
        <v>0</v>
      </c>
      <c r="N32" s="42">
        <v>0</v>
      </c>
      <c r="O32" s="42">
        <v>-4202.849230057499</v>
      </c>
      <c r="P32" s="42" t="s">
        <v>20</v>
      </c>
      <c r="Q32" s="42">
        <v>-4202.849230057499</v>
      </c>
      <c r="R32" s="42">
        <v>0</v>
      </c>
    </row>
    <row r="33" spans="1:18" x14ac:dyDescent="0.25">
      <c r="A33" s="40" t="s">
        <v>19</v>
      </c>
      <c r="B33" s="40" t="s">
        <v>123</v>
      </c>
      <c r="C33" s="40" t="s">
        <v>124</v>
      </c>
      <c r="D33" s="40" t="s">
        <v>125</v>
      </c>
      <c r="E33" s="40" t="s">
        <v>122</v>
      </c>
      <c r="F33" s="41">
        <v>44012</v>
      </c>
      <c r="G33" s="41">
        <v>44043</v>
      </c>
      <c r="H33" s="43">
        <v>3699503.51</v>
      </c>
      <c r="I33" s="40" t="s">
        <v>39</v>
      </c>
      <c r="J33" s="40">
        <v>30</v>
      </c>
      <c r="K33" s="40">
        <v>0</v>
      </c>
      <c r="L33" s="42">
        <v>0</v>
      </c>
      <c r="M33" s="51">
        <v>1.8499999999999999E-2</v>
      </c>
      <c r="N33" s="42">
        <v>-5703.4012445833323</v>
      </c>
      <c r="O33" s="42">
        <v>-5703.4012445833323</v>
      </c>
      <c r="P33" s="42" t="s">
        <v>20</v>
      </c>
      <c r="Q33" s="42">
        <v>-190.1133748194444</v>
      </c>
      <c r="R33" s="42">
        <v>-5703.4012445833323</v>
      </c>
    </row>
    <row r="34" spans="1:18" x14ac:dyDescent="0.25">
      <c r="A34" s="40" t="s">
        <v>19</v>
      </c>
      <c r="B34" s="40" t="s">
        <v>126</v>
      </c>
      <c r="C34" s="40" t="s">
        <v>127</v>
      </c>
      <c r="D34" s="40" t="s">
        <v>128</v>
      </c>
      <c r="E34" s="40" t="s">
        <v>122</v>
      </c>
      <c r="F34" s="41">
        <v>43923</v>
      </c>
      <c r="G34" s="41">
        <v>44014</v>
      </c>
      <c r="H34" s="43">
        <v>6045000</v>
      </c>
      <c r="I34" s="40" t="s">
        <v>39</v>
      </c>
      <c r="J34" s="40">
        <v>91</v>
      </c>
      <c r="K34" s="40">
        <v>0</v>
      </c>
      <c r="L34" s="42">
        <v>0</v>
      </c>
      <c r="M34" s="51">
        <v>1.35E-2</v>
      </c>
      <c r="N34" s="42">
        <v>-20628.5625</v>
      </c>
      <c r="O34" s="42">
        <v>-20628.5625</v>
      </c>
      <c r="P34" s="42" t="s">
        <v>20</v>
      </c>
      <c r="Q34" s="42">
        <v>-20401.875</v>
      </c>
      <c r="R34" s="42">
        <v>-226.68750000000003</v>
      </c>
    </row>
    <row r="35" spans="1:18" x14ac:dyDescent="0.25">
      <c r="A35" s="40" t="s">
        <v>19</v>
      </c>
      <c r="B35" s="40" t="s">
        <v>129</v>
      </c>
      <c r="C35" s="40" t="s">
        <v>130</v>
      </c>
      <c r="D35" s="40" t="s">
        <v>131</v>
      </c>
      <c r="E35" s="40" t="s">
        <v>122</v>
      </c>
      <c r="F35" s="41">
        <v>44003</v>
      </c>
      <c r="G35" s="41">
        <v>44095</v>
      </c>
      <c r="H35" s="43">
        <v>11780000</v>
      </c>
      <c r="I35" s="40" t="s">
        <v>39</v>
      </c>
      <c r="J35" s="40">
        <v>92</v>
      </c>
      <c r="K35" s="40">
        <v>0</v>
      </c>
      <c r="L35" s="42">
        <v>0</v>
      </c>
      <c r="M35" s="51">
        <v>1.35E-2</v>
      </c>
      <c r="N35" s="42">
        <v>-40641</v>
      </c>
      <c r="O35" s="42">
        <v>-40641</v>
      </c>
      <c r="P35" s="42" t="s">
        <v>20</v>
      </c>
      <c r="Q35" s="42">
        <v>-4417.5</v>
      </c>
      <c r="R35" s="42">
        <v>-36223.5</v>
      </c>
    </row>
    <row r="36" spans="1:18" x14ac:dyDescent="0.25">
      <c r="A36" s="40" t="s">
        <v>19</v>
      </c>
      <c r="B36" s="40" t="s">
        <v>132</v>
      </c>
      <c r="C36" s="40" t="s">
        <v>133</v>
      </c>
      <c r="D36" s="40" t="s">
        <v>134</v>
      </c>
      <c r="E36" s="40" t="s">
        <v>122</v>
      </c>
      <c r="F36" s="41">
        <v>44003</v>
      </c>
      <c r="G36" s="41">
        <v>44095</v>
      </c>
      <c r="H36" s="43">
        <v>7600000</v>
      </c>
      <c r="I36" s="40" t="s">
        <v>39</v>
      </c>
      <c r="J36" s="40">
        <v>92</v>
      </c>
      <c r="K36" s="40">
        <v>0</v>
      </c>
      <c r="L36" s="42">
        <v>0</v>
      </c>
      <c r="M36" s="51">
        <v>1.35E-2</v>
      </c>
      <c r="N36" s="42">
        <v>-26219.999999999996</v>
      </c>
      <c r="O36" s="42">
        <v>-26219.999999999996</v>
      </c>
      <c r="P36" s="42" t="s">
        <v>20</v>
      </c>
      <c r="Q36" s="42">
        <v>-2849.9999999999995</v>
      </c>
      <c r="R36" s="42">
        <v>-23369.999999999996</v>
      </c>
    </row>
    <row r="37" spans="1:18" x14ac:dyDescent="0.25">
      <c r="A37" s="40" t="s">
        <v>19</v>
      </c>
      <c r="B37" s="40" t="s">
        <v>135</v>
      </c>
      <c r="C37" s="40" t="s">
        <v>136</v>
      </c>
      <c r="D37" s="40" t="s">
        <v>137</v>
      </c>
      <c r="E37" s="40" t="s">
        <v>122</v>
      </c>
      <c r="F37" s="41">
        <v>44003</v>
      </c>
      <c r="G37" s="41">
        <v>44095</v>
      </c>
      <c r="H37" s="43">
        <v>15485000</v>
      </c>
      <c r="I37" s="40" t="s">
        <v>39</v>
      </c>
      <c r="J37" s="40">
        <v>92</v>
      </c>
      <c r="K37" s="40">
        <v>0</v>
      </c>
      <c r="L37" s="42">
        <v>0</v>
      </c>
      <c r="M37" s="51">
        <v>1.35E-2</v>
      </c>
      <c r="N37" s="42">
        <v>-53423.249999999993</v>
      </c>
      <c r="O37" s="42">
        <v>-53423.249999999993</v>
      </c>
      <c r="P37" s="42" t="s">
        <v>20</v>
      </c>
      <c r="Q37" s="42">
        <v>-5806.8749999999991</v>
      </c>
      <c r="R37" s="42">
        <v>-47616.374999999993</v>
      </c>
    </row>
    <row r="38" spans="1:18" x14ac:dyDescent="0.25">
      <c r="A38" s="40" t="s">
        <v>19</v>
      </c>
      <c r="B38" s="40" t="s">
        <v>138</v>
      </c>
      <c r="C38" s="40" t="s">
        <v>139</v>
      </c>
      <c r="D38" s="40" t="s">
        <v>140</v>
      </c>
      <c r="E38" s="40" t="s">
        <v>122</v>
      </c>
      <c r="F38" s="41">
        <v>44003</v>
      </c>
      <c r="G38" s="41">
        <v>44095</v>
      </c>
      <c r="H38" s="43">
        <v>5510000</v>
      </c>
      <c r="I38" s="40" t="s">
        <v>39</v>
      </c>
      <c r="J38" s="40">
        <v>92</v>
      </c>
      <c r="K38" s="40">
        <v>0</v>
      </c>
      <c r="L38" s="42">
        <v>0</v>
      </c>
      <c r="M38" s="51">
        <v>1.35E-2</v>
      </c>
      <c r="N38" s="42">
        <v>-19009.5</v>
      </c>
      <c r="O38" s="42">
        <v>-19009.5</v>
      </c>
      <c r="P38" s="42" t="s">
        <v>20</v>
      </c>
      <c r="Q38" s="42">
        <v>-2066.25</v>
      </c>
      <c r="R38" s="42">
        <v>-16943.25</v>
      </c>
    </row>
    <row r="39" spans="1:18" x14ac:dyDescent="0.25">
      <c r="A39" s="40" t="s">
        <v>19</v>
      </c>
      <c r="B39" s="40" t="s">
        <v>141</v>
      </c>
      <c r="C39" s="40" t="s">
        <v>142</v>
      </c>
      <c r="D39" s="40" t="s">
        <v>143</v>
      </c>
      <c r="E39" s="40" t="s">
        <v>122</v>
      </c>
      <c r="F39" s="41">
        <v>44003</v>
      </c>
      <c r="G39" s="41">
        <v>44095</v>
      </c>
      <c r="H39" s="43">
        <v>14535000</v>
      </c>
      <c r="I39" s="40" t="s">
        <v>39</v>
      </c>
      <c r="J39" s="40">
        <v>92</v>
      </c>
      <c r="K39" s="40">
        <v>0</v>
      </c>
      <c r="L39" s="42">
        <v>0</v>
      </c>
      <c r="M39" s="51">
        <v>1.35E-2</v>
      </c>
      <c r="N39" s="42">
        <v>-50145.749999999993</v>
      </c>
      <c r="O39" s="42">
        <v>-50145.749999999993</v>
      </c>
      <c r="P39" s="42" t="s">
        <v>20</v>
      </c>
      <c r="Q39" s="42">
        <v>-5450.6249999999991</v>
      </c>
      <c r="R39" s="42">
        <v>-44695.124999999993</v>
      </c>
    </row>
    <row r="40" spans="1:18" x14ac:dyDescent="0.25">
      <c r="A40" s="40" t="s">
        <v>19</v>
      </c>
      <c r="B40" s="40" t="s">
        <v>144</v>
      </c>
      <c r="C40" s="40" t="s">
        <v>145</v>
      </c>
      <c r="D40" s="40" t="s">
        <v>146</v>
      </c>
      <c r="E40" s="40" t="s">
        <v>122</v>
      </c>
      <c r="F40" s="41">
        <v>44003</v>
      </c>
      <c r="G40" s="41">
        <v>44095</v>
      </c>
      <c r="H40" s="43">
        <v>9120000</v>
      </c>
      <c r="I40" s="40" t="s">
        <v>39</v>
      </c>
      <c r="J40" s="40">
        <v>92</v>
      </c>
      <c r="K40" s="40">
        <v>0</v>
      </c>
      <c r="L40" s="42">
        <v>0</v>
      </c>
      <c r="M40" s="51">
        <v>1.35E-2</v>
      </c>
      <c r="N40" s="42">
        <v>-31463.999999999996</v>
      </c>
      <c r="O40" s="42">
        <v>-31463.999999999996</v>
      </c>
      <c r="P40" s="42" t="s">
        <v>20</v>
      </c>
      <c r="Q40" s="42">
        <v>-3419.9999999999995</v>
      </c>
      <c r="R40" s="42">
        <v>-28043.999999999996</v>
      </c>
    </row>
    <row r="41" spans="1:18" x14ac:dyDescent="0.25">
      <c r="A41" s="40" t="s">
        <v>19</v>
      </c>
      <c r="B41" s="40" t="s">
        <v>147</v>
      </c>
      <c r="C41" s="40" t="s">
        <v>148</v>
      </c>
      <c r="D41" s="40" t="s">
        <v>149</v>
      </c>
      <c r="E41" s="40" t="s">
        <v>122</v>
      </c>
      <c r="F41" s="41">
        <v>44003</v>
      </c>
      <c r="G41" s="41">
        <v>44095</v>
      </c>
      <c r="H41" s="43">
        <v>10070000</v>
      </c>
      <c r="I41" s="40" t="s">
        <v>39</v>
      </c>
      <c r="J41" s="40">
        <v>92</v>
      </c>
      <c r="K41" s="40">
        <v>0</v>
      </c>
      <c r="L41" s="42">
        <v>0</v>
      </c>
      <c r="M41" s="51">
        <v>1.35E-2</v>
      </c>
      <c r="N41" s="42">
        <v>-34741.5</v>
      </c>
      <c r="O41" s="42">
        <v>-34741.5</v>
      </c>
      <c r="P41" s="42" t="s">
        <v>20</v>
      </c>
      <c r="Q41" s="42">
        <v>-3776.25</v>
      </c>
      <c r="R41" s="42">
        <v>-30965.25</v>
      </c>
    </row>
    <row r="42" spans="1:18" x14ac:dyDescent="0.25">
      <c r="A42" s="40" t="s">
        <v>19</v>
      </c>
      <c r="B42" s="40" t="s">
        <v>150</v>
      </c>
      <c r="C42" s="40" t="s">
        <v>151</v>
      </c>
      <c r="D42" s="40" t="s">
        <v>152</v>
      </c>
      <c r="E42" s="40" t="s">
        <v>122</v>
      </c>
      <c r="F42" s="41">
        <v>44003</v>
      </c>
      <c r="G42" s="41">
        <v>44095</v>
      </c>
      <c r="H42" s="43">
        <v>9690000</v>
      </c>
      <c r="I42" s="40" t="s">
        <v>39</v>
      </c>
      <c r="J42" s="40">
        <v>92</v>
      </c>
      <c r="K42" s="40">
        <v>0</v>
      </c>
      <c r="L42" s="42">
        <v>0</v>
      </c>
      <c r="M42" s="51">
        <v>1.35E-2</v>
      </c>
      <c r="N42" s="42">
        <v>-33430.5</v>
      </c>
      <c r="O42" s="42">
        <v>-33430.5</v>
      </c>
      <c r="P42" s="42" t="s">
        <v>20</v>
      </c>
      <c r="Q42" s="42">
        <v>-3633.75</v>
      </c>
      <c r="R42" s="42">
        <v>-29796.75</v>
      </c>
    </row>
    <row r="43" spans="1:18" x14ac:dyDescent="0.25">
      <c r="A43" s="40" t="s">
        <v>19</v>
      </c>
      <c r="B43" s="40" t="s">
        <v>153</v>
      </c>
      <c r="C43" s="40" t="s">
        <v>154</v>
      </c>
      <c r="D43" s="40" t="s">
        <v>155</v>
      </c>
      <c r="E43" s="40" t="s">
        <v>122</v>
      </c>
      <c r="F43" s="41">
        <v>44003</v>
      </c>
      <c r="G43" s="41">
        <v>44095</v>
      </c>
      <c r="H43" s="43">
        <v>13490000</v>
      </c>
      <c r="I43" s="40" t="s">
        <v>39</v>
      </c>
      <c r="J43" s="40">
        <v>92</v>
      </c>
      <c r="K43" s="40">
        <v>0</v>
      </c>
      <c r="L43" s="42">
        <v>0</v>
      </c>
      <c r="M43" s="51">
        <v>1.35E-2</v>
      </c>
      <c r="N43" s="42">
        <v>-46540.5</v>
      </c>
      <c r="O43" s="42">
        <v>-46540.5</v>
      </c>
      <c r="P43" s="42" t="s">
        <v>20</v>
      </c>
      <c r="Q43" s="42">
        <v>-5058.75</v>
      </c>
      <c r="R43" s="42">
        <v>-41481.75</v>
      </c>
    </row>
    <row r="44" spans="1:18" x14ac:dyDescent="0.25">
      <c r="A44" s="40" t="s">
        <v>19</v>
      </c>
      <c r="B44" s="40" t="s">
        <v>156</v>
      </c>
      <c r="C44" s="40" t="s">
        <v>157</v>
      </c>
      <c r="D44" s="40" t="s">
        <v>158</v>
      </c>
      <c r="E44" s="40" t="s">
        <v>122</v>
      </c>
      <c r="F44" s="41">
        <v>44003</v>
      </c>
      <c r="G44" s="41">
        <v>44095</v>
      </c>
      <c r="H44" s="43">
        <v>8550000</v>
      </c>
      <c r="I44" s="40" t="s">
        <v>39</v>
      </c>
      <c r="J44" s="40">
        <v>92</v>
      </c>
      <c r="K44" s="40">
        <v>0</v>
      </c>
      <c r="L44" s="42">
        <v>0</v>
      </c>
      <c r="M44" s="51">
        <v>1.35E-2</v>
      </c>
      <c r="N44" s="42">
        <v>-29497.499999999996</v>
      </c>
      <c r="O44" s="42">
        <v>-29497.499999999996</v>
      </c>
      <c r="P44" s="42" t="s">
        <v>20</v>
      </c>
      <c r="Q44" s="42">
        <v>-3206.2499999999995</v>
      </c>
      <c r="R44" s="42">
        <v>-26291.249999999996</v>
      </c>
    </row>
    <row r="45" spans="1:18" x14ac:dyDescent="0.25">
      <c r="A45" s="40" t="s">
        <v>19</v>
      </c>
      <c r="B45" s="40" t="s">
        <v>159</v>
      </c>
      <c r="C45" s="40" t="s">
        <v>160</v>
      </c>
      <c r="D45" s="40" t="s">
        <v>161</v>
      </c>
      <c r="E45" s="40" t="s">
        <v>122</v>
      </c>
      <c r="F45" s="41">
        <v>43923</v>
      </c>
      <c r="G45" s="41">
        <v>44014</v>
      </c>
      <c r="H45" s="43">
        <v>7800000</v>
      </c>
      <c r="I45" s="40" t="s">
        <v>39</v>
      </c>
      <c r="J45" s="40">
        <v>91</v>
      </c>
      <c r="K45" s="40">
        <v>0</v>
      </c>
      <c r="L45" s="42">
        <v>0</v>
      </c>
      <c r="M45" s="51">
        <v>1.35E-2</v>
      </c>
      <c r="N45" s="42">
        <v>-26617.5</v>
      </c>
      <c r="O45" s="42">
        <v>-26617.5</v>
      </c>
      <c r="P45" s="42" t="s">
        <v>20</v>
      </c>
      <c r="Q45" s="42">
        <v>-26325</v>
      </c>
      <c r="R45" s="42">
        <v>-292.5</v>
      </c>
    </row>
    <row r="46" spans="1:18" x14ac:dyDescent="0.25">
      <c r="A46" s="40" t="s">
        <v>19</v>
      </c>
      <c r="B46" s="40" t="s">
        <v>162</v>
      </c>
      <c r="C46" s="40" t="s">
        <v>163</v>
      </c>
      <c r="D46" s="40" t="s">
        <v>164</v>
      </c>
      <c r="E46" s="40" t="s">
        <v>122</v>
      </c>
      <c r="F46" s="41">
        <v>44003</v>
      </c>
      <c r="G46" s="41">
        <v>44095</v>
      </c>
      <c r="H46" s="43">
        <v>10450000</v>
      </c>
      <c r="I46" s="40" t="s">
        <v>39</v>
      </c>
      <c r="J46" s="40">
        <v>92</v>
      </c>
      <c r="K46" s="40">
        <v>0</v>
      </c>
      <c r="L46" s="42">
        <v>0</v>
      </c>
      <c r="M46" s="51">
        <v>1.35E-2</v>
      </c>
      <c r="N46" s="42">
        <v>-36052.5</v>
      </c>
      <c r="O46" s="42">
        <v>-36052.5</v>
      </c>
      <c r="P46" s="42" t="s">
        <v>20</v>
      </c>
      <c r="Q46" s="42">
        <v>-3918.75</v>
      </c>
      <c r="R46" s="42">
        <v>-32133.75</v>
      </c>
    </row>
    <row r="47" spans="1:18" x14ac:dyDescent="0.25">
      <c r="A47" s="40" t="s">
        <v>19</v>
      </c>
      <c r="B47" s="40" t="s">
        <v>165</v>
      </c>
      <c r="C47" s="40" t="s">
        <v>166</v>
      </c>
      <c r="D47" s="40" t="s">
        <v>167</v>
      </c>
      <c r="E47" s="40" t="s">
        <v>122</v>
      </c>
      <c r="F47" s="41">
        <v>43923</v>
      </c>
      <c r="G47" s="41">
        <v>44014</v>
      </c>
      <c r="H47" s="43">
        <v>2632500</v>
      </c>
      <c r="I47" s="40" t="s">
        <v>39</v>
      </c>
      <c r="J47" s="40">
        <v>91</v>
      </c>
      <c r="K47" s="40">
        <v>0</v>
      </c>
      <c r="L47" s="42">
        <v>0</v>
      </c>
      <c r="M47" s="51">
        <v>1.35E-2</v>
      </c>
      <c r="N47" s="42">
        <v>-8983.40625</v>
      </c>
      <c r="O47" s="42">
        <v>-8983.40625</v>
      </c>
      <c r="P47" s="42" t="s">
        <v>20</v>
      </c>
      <c r="Q47" s="42">
        <v>-8884.6875</v>
      </c>
      <c r="R47" s="42">
        <v>-98.718750000000014</v>
      </c>
    </row>
    <row r="48" spans="1:18" x14ac:dyDescent="0.25">
      <c r="A48" s="40" t="s">
        <v>19</v>
      </c>
      <c r="B48" s="40" t="s">
        <v>168</v>
      </c>
      <c r="C48" s="40" t="s">
        <v>169</v>
      </c>
      <c r="D48" s="40" t="s">
        <v>170</v>
      </c>
      <c r="E48" s="40" t="s">
        <v>122</v>
      </c>
      <c r="F48" s="41">
        <v>44003</v>
      </c>
      <c r="G48" s="41">
        <v>44095</v>
      </c>
      <c r="H48" s="43">
        <v>11400000</v>
      </c>
      <c r="I48" s="40" t="s">
        <v>39</v>
      </c>
      <c r="J48" s="40">
        <v>92</v>
      </c>
      <c r="K48" s="40">
        <v>0</v>
      </c>
      <c r="L48" s="42">
        <v>0</v>
      </c>
      <c r="M48" s="51">
        <v>1.35E-2</v>
      </c>
      <c r="N48" s="42">
        <v>-39330</v>
      </c>
      <c r="O48" s="42">
        <v>-39330</v>
      </c>
      <c r="P48" s="42" t="s">
        <v>20</v>
      </c>
      <c r="Q48" s="42">
        <v>-4275</v>
      </c>
      <c r="R48" s="42">
        <v>-35055</v>
      </c>
    </row>
    <row r="49" spans="1:18" x14ac:dyDescent="0.25">
      <c r="A49" s="40" t="s">
        <v>19</v>
      </c>
      <c r="B49" s="40" t="s">
        <v>171</v>
      </c>
      <c r="C49" s="40" t="s">
        <v>172</v>
      </c>
      <c r="D49" s="40" t="s">
        <v>173</v>
      </c>
      <c r="E49" s="40" t="s">
        <v>122</v>
      </c>
      <c r="F49" s="41">
        <v>44003</v>
      </c>
      <c r="G49" s="41">
        <v>44095</v>
      </c>
      <c r="H49" s="43">
        <v>6175000</v>
      </c>
      <c r="I49" s="40" t="s">
        <v>39</v>
      </c>
      <c r="J49" s="40">
        <v>92</v>
      </c>
      <c r="K49" s="40">
        <v>0</v>
      </c>
      <c r="L49" s="42">
        <v>0</v>
      </c>
      <c r="M49" s="51">
        <v>1.35E-2</v>
      </c>
      <c r="N49" s="42">
        <v>-21303.75</v>
      </c>
      <c r="O49" s="42">
        <v>-21303.75</v>
      </c>
      <c r="P49" s="42" t="s">
        <v>20</v>
      </c>
      <c r="Q49" s="42">
        <v>-2315.625</v>
      </c>
      <c r="R49" s="42">
        <v>-18988.125</v>
      </c>
    </row>
    <row r="50" spans="1:18" x14ac:dyDescent="0.25">
      <c r="A50" s="40" t="s">
        <v>19</v>
      </c>
      <c r="B50" s="40" t="s">
        <v>174</v>
      </c>
      <c r="C50" s="40" t="s">
        <v>175</v>
      </c>
      <c r="D50" s="40" t="s">
        <v>176</v>
      </c>
      <c r="E50" s="40" t="s">
        <v>122</v>
      </c>
      <c r="F50" s="41">
        <v>44003</v>
      </c>
      <c r="G50" s="41">
        <v>44095</v>
      </c>
      <c r="H50" s="43">
        <v>8550000</v>
      </c>
      <c r="I50" s="40" t="s">
        <v>39</v>
      </c>
      <c r="J50" s="40">
        <v>92</v>
      </c>
      <c r="K50" s="40">
        <v>0</v>
      </c>
      <c r="L50" s="42">
        <v>0</v>
      </c>
      <c r="M50" s="51">
        <v>1.35E-2</v>
      </c>
      <c r="N50" s="42">
        <v>-29497.499999999996</v>
      </c>
      <c r="O50" s="42">
        <v>-29497.499999999996</v>
      </c>
      <c r="P50" s="42" t="s">
        <v>20</v>
      </c>
      <c r="Q50" s="42">
        <v>-3206.2499999999995</v>
      </c>
      <c r="R50" s="42">
        <v>-26291.249999999996</v>
      </c>
    </row>
    <row r="51" spans="1:18" x14ac:dyDescent="0.25">
      <c r="A51" s="40" t="s">
        <v>19</v>
      </c>
      <c r="B51" s="40" t="s">
        <v>177</v>
      </c>
      <c r="C51" s="40" t="s">
        <v>178</v>
      </c>
      <c r="D51" s="40" t="s">
        <v>179</v>
      </c>
      <c r="E51" s="40" t="s">
        <v>122</v>
      </c>
      <c r="F51" s="41">
        <v>44012</v>
      </c>
      <c r="G51" s="41">
        <v>44042</v>
      </c>
      <c r="H51" s="43">
        <v>8439635.8499999996</v>
      </c>
      <c r="I51" s="40" t="s">
        <v>39</v>
      </c>
      <c r="J51" s="40">
        <v>30</v>
      </c>
      <c r="K51" s="40">
        <v>2.0317000000000002E-2</v>
      </c>
      <c r="L51" s="42">
        <v>-14289.006797037498</v>
      </c>
      <c r="M51" s="51">
        <v>0</v>
      </c>
      <c r="N51" s="42">
        <v>0</v>
      </c>
      <c r="O51" s="42">
        <v>-14289.006797037498</v>
      </c>
      <c r="P51" s="42" t="s">
        <v>20</v>
      </c>
      <c r="Q51" s="42">
        <v>-476.30022656791658</v>
      </c>
      <c r="R51" s="42">
        <v>-13812.706570469581</v>
      </c>
    </row>
    <row r="52" spans="1:18" x14ac:dyDescent="0.25">
      <c r="A52" s="40" t="s">
        <v>19</v>
      </c>
      <c r="B52" s="40" t="s">
        <v>180</v>
      </c>
      <c r="C52" s="40" t="s">
        <v>181</v>
      </c>
      <c r="D52" s="40" t="s">
        <v>182</v>
      </c>
      <c r="E52" s="40" t="s">
        <v>122</v>
      </c>
      <c r="F52" s="41">
        <v>44012</v>
      </c>
      <c r="G52" s="41">
        <v>44104</v>
      </c>
      <c r="H52" s="43">
        <v>2217827.89</v>
      </c>
      <c r="I52" s="40" t="s">
        <v>39</v>
      </c>
      <c r="J52" s="40">
        <v>90</v>
      </c>
      <c r="K52" s="40">
        <v>0.06</v>
      </c>
      <c r="L52" s="42">
        <v>-33267.41835</v>
      </c>
      <c r="M52" s="51">
        <v>0</v>
      </c>
      <c r="N52" s="42">
        <v>0</v>
      </c>
      <c r="O52" s="42">
        <v>-33267.41835</v>
      </c>
      <c r="P52" s="42" t="s">
        <v>20</v>
      </c>
      <c r="Q52" s="42">
        <v>-369.63798166666669</v>
      </c>
      <c r="R52" s="42">
        <v>-33637.056331666667</v>
      </c>
    </row>
    <row r="53" spans="1:18" x14ac:dyDescent="0.25">
      <c r="A53" s="40" t="s">
        <v>19</v>
      </c>
      <c r="B53" s="40" t="s">
        <v>183</v>
      </c>
      <c r="C53" s="40" t="s">
        <v>184</v>
      </c>
      <c r="D53" s="40" t="s">
        <v>185</v>
      </c>
      <c r="E53" s="40" t="s">
        <v>122</v>
      </c>
      <c r="F53" s="41">
        <v>43677</v>
      </c>
      <c r="G53" s="41">
        <v>44043.083333333299</v>
      </c>
      <c r="H53" s="43">
        <v>50000000</v>
      </c>
      <c r="I53" s="40" t="s">
        <v>39</v>
      </c>
      <c r="J53" s="40">
        <v>366</v>
      </c>
      <c r="K53" s="40">
        <v>2.5000000000000001E-2</v>
      </c>
      <c r="L53" s="42">
        <v>-1253424.6575342468</v>
      </c>
      <c r="M53" s="51">
        <v>0</v>
      </c>
      <c r="N53" s="42">
        <v>0</v>
      </c>
      <c r="O53" s="42">
        <v>-1253424.6575342468</v>
      </c>
      <c r="P53" s="42" t="s">
        <v>20</v>
      </c>
      <c r="Q53" s="42">
        <v>-1150684.9315068496</v>
      </c>
      <c r="R53" s="42">
        <v>-103025.11415513487</v>
      </c>
    </row>
    <row r="54" spans="1:18" x14ac:dyDescent="0.25">
      <c r="A54" s="40" t="s">
        <v>19</v>
      </c>
      <c r="B54" s="40" t="s">
        <v>186</v>
      </c>
      <c r="C54" s="40" t="s">
        <v>187</v>
      </c>
      <c r="D54" s="40" t="s">
        <v>188</v>
      </c>
      <c r="E54" s="40" t="s">
        <v>122</v>
      </c>
      <c r="F54" s="41">
        <v>43921.083333333299</v>
      </c>
      <c r="G54" s="41">
        <v>44012.083333333299</v>
      </c>
      <c r="H54" s="43">
        <v>826657</v>
      </c>
      <c r="I54" s="40" t="s">
        <v>39</v>
      </c>
      <c r="J54" s="40">
        <v>91</v>
      </c>
      <c r="K54" s="40">
        <v>0</v>
      </c>
      <c r="L54" s="42">
        <v>0</v>
      </c>
      <c r="M54" s="51">
        <v>1.0500000000000001E-2</v>
      </c>
      <c r="N54" s="42">
        <v>-2194.0854541666668</v>
      </c>
      <c r="O54" s="42">
        <v>-2194.0854541666668</v>
      </c>
      <c r="P54" s="42" t="s">
        <v>20</v>
      </c>
      <c r="Q54" s="42">
        <v>-2216.1870475702635</v>
      </c>
      <c r="R54" s="42">
        <v>22.10159340359645</v>
      </c>
    </row>
    <row r="55" spans="1:18" x14ac:dyDescent="0.25">
      <c r="A55" s="40" t="s">
        <v>19</v>
      </c>
      <c r="B55" s="40" t="s">
        <v>189</v>
      </c>
      <c r="C55" s="40" t="s">
        <v>190</v>
      </c>
      <c r="D55" s="40" t="s">
        <v>191</v>
      </c>
      <c r="E55" s="40" t="s">
        <v>122</v>
      </c>
      <c r="F55" s="41">
        <v>43951.083333333299</v>
      </c>
      <c r="G55" s="41">
        <v>44135.041666666701</v>
      </c>
      <c r="H55" s="43">
        <v>654000</v>
      </c>
      <c r="I55" s="40" t="s">
        <v>39</v>
      </c>
      <c r="J55" s="40">
        <v>184</v>
      </c>
      <c r="K55" s="40">
        <v>4.4999999999999998E-2</v>
      </c>
      <c r="L55" s="42">
        <v>-15041.999999999998</v>
      </c>
      <c r="M55" s="51">
        <v>0</v>
      </c>
      <c r="N55" s="42">
        <v>0</v>
      </c>
      <c r="O55" s="42">
        <v>-15041.999999999998</v>
      </c>
      <c r="P55" s="42" t="s">
        <v>20</v>
      </c>
      <c r="Q55" s="42">
        <v>-5061.6875000027749</v>
      </c>
      <c r="R55" s="42">
        <v>-9976.9062500027758</v>
      </c>
    </row>
    <row r="56" spans="1:18" x14ac:dyDescent="0.25">
      <c r="A56" s="40" t="s">
        <v>19</v>
      </c>
      <c r="B56" s="40" t="s">
        <v>192</v>
      </c>
      <c r="C56" s="40" t="s">
        <v>193</v>
      </c>
      <c r="D56" s="40" t="s">
        <v>194</v>
      </c>
      <c r="E56" s="40" t="s">
        <v>122</v>
      </c>
      <c r="F56" s="41">
        <v>43983.083333333299</v>
      </c>
      <c r="G56" s="41">
        <v>44012.083333333299</v>
      </c>
      <c r="H56" s="43">
        <v>655108.30000000005</v>
      </c>
      <c r="I56" s="40" t="s">
        <v>39</v>
      </c>
      <c r="J56" s="40">
        <v>29</v>
      </c>
      <c r="K56" s="40">
        <v>7.4999999999999997E-2</v>
      </c>
      <c r="L56" s="42">
        <v>-3957.9459791666673</v>
      </c>
      <c r="M56" s="51">
        <v>0</v>
      </c>
      <c r="N56" s="42">
        <v>0</v>
      </c>
      <c r="O56" s="42">
        <v>-3957.9459791666673</v>
      </c>
      <c r="P56" s="42" t="s">
        <v>20</v>
      </c>
      <c r="Q56" s="42">
        <v>-4083.0534670185234</v>
      </c>
      <c r="R56" s="42">
        <v>125.10748785185638</v>
      </c>
    </row>
    <row r="57" spans="1:18" x14ac:dyDescent="0.25">
      <c r="A57" s="40" t="s">
        <v>19</v>
      </c>
      <c r="B57" s="40" t="s">
        <v>195</v>
      </c>
      <c r="C57" s="40" t="s">
        <v>196</v>
      </c>
      <c r="D57" s="40" t="s">
        <v>197</v>
      </c>
      <c r="E57" s="40" t="s">
        <v>122</v>
      </c>
      <c r="F57" s="41">
        <v>43983.083333333299</v>
      </c>
      <c r="G57" s="41">
        <v>44013.083333333299</v>
      </c>
      <c r="H57" s="43">
        <v>509308.64</v>
      </c>
      <c r="I57" s="40" t="s">
        <v>39</v>
      </c>
      <c r="J57" s="40">
        <v>30</v>
      </c>
      <c r="K57" s="40">
        <v>5.6764000000000002E-2</v>
      </c>
      <c r="L57" s="42">
        <v>-2409.1996367466668</v>
      </c>
      <c r="M57" s="51">
        <v>0</v>
      </c>
      <c r="N57" s="42">
        <v>0</v>
      </c>
      <c r="O57" s="42">
        <v>-2409.1996367466668</v>
      </c>
      <c r="P57" s="42" t="s">
        <v>20</v>
      </c>
      <c r="Q57" s="42">
        <v>-2402.5074155362081</v>
      </c>
      <c r="R57" s="42">
        <v>-6.692221210458416</v>
      </c>
    </row>
    <row r="58" spans="1:18" x14ac:dyDescent="0.25">
      <c r="A58" s="40" t="s">
        <v>19</v>
      </c>
      <c r="B58" s="40" t="s">
        <v>198</v>
      </c>
      <c r="C58" s="40" t="s">
        <v>199</v>
      </c>
      <c r="D58" s="40" t="s">
        <v>200</v>
      </c>
      <c r="E58" s="40" t="s">
        <v>122</v>
      </c>
      <c r="F58" s="41">
        <v>43983.083333333299</v>
      </c>
      <c r="G58" s="41">
        <v>44013.083333333299</v>
      </c>
      <c r="H58" s="43">
        <v>498298.49</v>
      </c>
      <c r="I58" s="40" t="s">
        <v>39</v>
      </c>
      <c r="J58" s="40">
        <v>30</v>
      </c>
      <c r="K58" s="40">
        <v>5.6000000000000001E-2</v>
      </c>
      <c r="L58" s="42">
        <v>-2325.392953333333</v>
      </c>
      <c r="M58" s="51">
        <v>0</v>
      </c>
      <c r="N58" s="42">
        <v>0</v>
      </c>
      <c r="O58" s="42">
        <v>-2325.392953333333</v>
      </c>
      <c r="P58" s="42" t="s">
        <v>20</v>
      </c>
      <c r="Q58" s="42">
        <v>-2318.9335284655945</v>
      </c>
      <c r="R58" s="42">
        <v>-6.4594248677384538</v>
      </c>
    </row>
    <row r="59" spans="1:18" x14ac:dyDescent="0.25">
      <c r="A59" s="40" t="s">
        <v>19</v>
      </c>
      <c r="B59" s="40" t="s">
        <v>201</v>
      </c>
      <c r="C59" s="40" t="s">
        <v>202</v>
      </c>
      <c r="D59" s="40" t="s">
        <v>203</v>
      </c>
      <c r="E59" s="40" t="s">
        <v>122</v>
      </c>
      <c r="F59" s="41">
        <v>43936</v>
      </c>
      <c r="G59" s="41">
        <v>44027</v>
      </c>
      <c r="H59" s="43">
        <v>14000000</v>
      </c>
      <c r="I59" s="40" t="s">
        <v>39</v>
      </c>
      <c r="J59" s="40">
        <v>91</v>
      </c>
      <c r="K59" s="40">
        <v>0</v>
      </c>
      <c r="L59" s="42">
        <v>0</v>
      </c>
      <c r="M59" s="51">
        <v>1.35E-2</v>
      </c>
      <c r="N59" s="42">
        <v>-47775</v>
      </c>
      <c r="O59" s="42">
        <v>-47775</v>
      </c>
      <c r="P59" s="42" t="s">
        <v>20</v>
      </c>
      <c r="Q59" s="42">
        <v>-40425</v>
      </c>
      <c r="R59" s="42">
        <v>-7350</v>
      </c>
    </row>
    <row r="60" spans="1:18" x14ac:dyDescent="0.25">
      <c r="A60" s="40" t="s">
        <v>19</v>
      </c>
      <c r="B60" s="40" t="s">
        <v>204</v>
      </c>
      <c r="C60" s="40" t="s">
        <v>205</v>
      </c>
      <c r="D60" s="40" t="s">
        <v>206</v>
      </c>
      <c r="E60" s="40" t="s">
        <v>122</v>
      </c>
      <c r="F60" s="41">
        <v>43936</v>
      </c>
      <c r="G60" s="41">
        <v>44027</v>
      </c>
      <c r="H60" s="43">
        <v>7800000</v>
      </c>
      <c r="I60" s="40" t="s">
        <v>39</v>
      </c>
      <c r="J60" s="40">
        <v>91</v>
      </c>
      <c r="K60" s="40">
        <v>0</v>
      </c>
      <c r="L60" s="42">
        <v>0</v>
      </c>
      <c r="M60" s="51">
        <v>1.35E-2</v>
      </c>
      <c r="N60" s="42">
        <v>-26617.5</v>
      </c>
      <c r="O60" s="42">
        <v>-26617.5</v>
      </c>
      <c r="P60" s="42" t="s">
        <v>20</v>
      </c>
      <c r="Q60" s="42">
        <v>-22522.5</v>
      </c>
      <c r="R60" s="42">
        <v>-4095</v>
      </c>
    </row>
    <row r="61" spans="1:18" x14ac:dyDescent="0.25">
      <c r="A61" s="40" t="s">
        <v>19</v>
      </c>
      <c r="B61" s="40" t="s">
        <v>207</v>
      </c>
      <c r="C61" s="40" t="s">
        <v>208</v>
      </c>
      <c r="D61" s="40" t="s">
        <v>209</v>
      </c>
      <c r="E61" s="40" t="s">
        <v>122</v>
      </c>
      <c r="F61" s="41">
        <v>44012</v>
      </c>
      <c r="G61" s="41">
        <v>44043</v>
      </c>
      <c r="H61" s="43">
        <v>5312981.5199999996</v>
      </c>
      <c r="I61" s="40" t="s">
        <v>39</v>
      </c>
      <c r="J61" s="40">
        <v>31</v>
      </c>
      <c r="K61" s="40">
        <v>0</v>
      </c>
      <c r="L61" s="42">
        <v>0</v>
      </c>
      <c r="M61" s="51">
        <v>1.7500000000000002E-2</v>
      </c>
      <c r="N61" s="42">
        <v>-8006.3679850000008</v>
      </c>
      <c r="O61" s="42">
        <v>-8006.3679850000008</v>
      </c>
      <c r="P61" s="42" t="s">
        <v>20</v>
      </c>
      <c r="Q61" s="42">
        <v>-258.26993500000003</v>
      </c>
      <c r="R61" s="42">
        <v>-7748.0980500000014</v>
      </c>
    </row>
    <row r="62" spans="1:18" x14ac:dyDescent="0.25">
      <c r="A62" s="40" t="s">
        <v>19</v>
      </c>
      <c r="B62" s="40" t="s">
        <v>210</v>
      </c>
      <c r="C62" s="40" t="s">
        <v>211</v>
      </c>
      <c r="D62" s="40" t="s">
        <v>212</v>
      </c>
      <c r="E62" s="40" t="s">
        <v>122</v>
      </c>
      <c r="F62" s="41">
        <v>43936</v>
      </c>
      <c r="G62" s="41">
        <v>44027</v>
      </c>
      <c r="H62" s="43">
        <v>15795000</v>
      </c>
      <c r="I62" s="40" t="s">
        <v>39</v>
      </c>
      <c r="J62" s="40">
        <v>91</v>
      </c>
      <c r="K62" s="40">
        <v>0</v>
      </c>
      <c r="L62" s="42">
        <v>0</v>
      </c>
      <c r="M62" s="51">
        <v>1.35E-2</v>
      </c>
      <c r="N62" s="42">
        <v>-53900.4375</v>
      </c>
      <c r="O62" s="42">
        <v>-53900.4375</v>
      </c>
      <c r="P62" s="42" t="s">
        <v>20</v>
      </c>
      <c r="Q62" s="42">
        <v>-45608.0625</v>
      </c>
      <c r="R62" s="42">
        <v>-8292.375</v>
      </c>
    </row>
    <row r="63" spans="1:18" x14ac:dyDescent="0.25">
      <c r="A63" s="40" t="s">
        <v>19</v>
      </c>
      <c r="B63" s="40" t="s">
        <v>213</v>
      </c>
      <c r="C63" s="40" t="s">
        <v>214</v>
      </c>
      <c r="D63" s="40" t="s">
        <v>215</v>
      </c>
      <c r="E63" s="40" t="s">
        <v>122</v>
      </c>
      <c r="F63" s="41">
        <v>43979</v>
      </c>
      <c r="G63" s="41">
        <v>44071</v>
      </c>
      <c r="H63" s="43">
        <v>80000000</v>
      </c>
      <c r="I63" s="40" t="s">
        <v>39</v>
      </c>
      <c r="J63" s="40">
        <v>92</v>
      </c>
      <c r="K63" s="40">
        <v>0</v>
      </c>
      <c r="L63" s="42">
        <v>0</v>
      </c>
      <c r="M63" s="51">
        <v>1.7000000000000001E-2</v>
      </c>
      <c r="N63" s="42">
        <v>-347555.5555555555</v>
      </c>
      <c r="O63" s="42">
        <v>-347555.5555555555</v>
      </c>
      <c r="P63" s="42" t="s">
        <v>20</v>
      </c>
      <c r="Q63" s="42">
        <v>-128444.44444444442</v>
      </c>
      <c r="R63" s="42">
        <v>-219111.11111111109</v>
      </c>
    </row>
    <row r="64" spans="1:18" x14ac:dyDescent="0.25">
      <c r="A64" s="40" t="s">
        <v>19</v>
      </c>
      <c r="B64" s="40" t="s">
        <v>216</v>
      </c>
      <c r="C64" s="40" t="s">
        <v>217</v>
      </c>
      <c r="D64" s="40" t="s">
        <v>218</v>
      </c>
      <c r="E64" s="40" t="s">
        <v>219</v>
      </c>
      <c r="F64" s="41">
        <v>44012</v>
      </c>
      <c r="G64" s="41">
        <v>44104</v>
      </c>
      <c r="H64" s="43">
        <v>576038</v>
      </c>
      <c r="I64" s="40" t="s">
        <v>39</v>
      </c>
      <c r="J64" s="40">
        <v>92</v>
      </c>
      <c r="K64" s="40">
        <v>0</v>
      </c>
      <c r="L64" s="42">
        <v>0</v>
      </c>
      <c r="M64" s="51">
        <v>1.35E-2</v>
      </c>
      <c r="N64" s="42">
        <v>-1987.3310999999999</v>
      </c>
      <c r="O64" s="42">
        <v>-1987.3310999999999</v>
      </c>
      <c r="P64" s="42" t="s">
        <v>20</v>
      </c>
      <c r="Q64" s="42">
        <v>-21.601424999999999</v>
      </c>
      <c r="R64" s="42">
        <v>-1965.7296749999998</v>
      </c>
    </row>
    <row r="65" spans="1:18" x14ac:dyDescent="0.25">
      <c r="A65" s="40" t="s">
        <v>19</v>
      </c>
      <c r="B65" s="40" t="s">
        <v>220</v>
      </c>
      <c r="C65" s="40" t="s">
        <v>221</v>
      </c>
      <c r="D65" s="40" t="s">
        <v>222</v>
      </c>
      <c r="E65" s="40" t="s">
        <v>223</v>
      </c>
      <c r="F65" s="41">
        <v>44012</v>
      </c>
      <c r="G65" s="41">
        <v>44104</v>
      </c>
      <c r="H65" s="43">
        <v>6421736.8600000003</v>
      </c>
      <c r="I65" s="40" t="s">
        <v>39</v>
      </c>
      <c r="J65" s="40">
        <v>92</v>
      </c>
      <c r="K65" s="40">
        <v>-4.0300000000000006E-3</v>
      </c>
      <c r="L65" s="42">
        <v>6613.6754394822228</v>
      </c>
      <c r="M65" s="51">
        <v>7.0000000000000001E-3</v>
      </c>
      <c r="N65" s="42">
        <v>-11487.773716222222</v>
      </c>
      <c r="O65" s="42">
        <v>-4874.0982767399992</v>
      </c>
      <c r="P65" s="42" t="s">
        <v>20</v>
      </c>
      <c r="Q65" s="42">
        <v>-52.97932909499999</v>
      </c>
      <c r="R65" s="42">
        <v>-4821.118947644999</v>
      </c>
    </row>
    <row r="66" spans="1:18" x14ac:dyDescent="0.25">
      <c r="A66" s="40" t="s">
        <v>19</v>
      </c>
      <c r="B66" s="40" t="s">
        <v>224</v>
      </c>
      <c r="C66" s="40" t="s">
        <v>225</v>
      </c>
      <c r="D66" s="40" t="s">
        <v>226</v>
      </c>
      <c r="E66" s="40" t="s">
        <v>227</v>
      </c>
      <c r="F66" s="41">
        <v>44012</v>
      </c>
      <c r="G66" s="41">
        <v>44104</v>
      </c>
      <c r="H66" s="43">
        <v>1757180.85</v>
      </c>
      <c r="I66" s="40" t="s">
        <v>39</v>
      </c>
      <c r="J66" s="40">
        <v>90</v>
      </c>
      <c r="K66" s="40">
        <v>1.7999999999999999E-2</v>
      </c>
      <c r="L66" s="42">
        <v>-7907.3138250000002</v>
      </c>
      <c r="M66" s="51">
        <v>0</v>
      </c>
      <c r="N66" s="42">
        <v>0</v>
      </c>
      <c r="O66" s="42">
        <v>-7907.3138250000002</v>
      </c>
      <c r="P66" s="42" t="s">
        <v>20</v>
      </c>
      <c r="Q66" s="42">
        <v>-87.859042500000001</v>
      </c>
      <c r="R66" s="42">
        <v>-7995.1728674999995</v>
      </c>
    </row>
    <row r="67" spans="1:18" x14ac:dyDescent="0.25">
      <c r="A67" s="40" t="s">
        <v>19</v>
      </c>
      <c r="B67" s="40" t="s">
        <v>228</v>
      </c>
      <c r="C67" s="40" t="s">
        <v>229</v>
      </c>
      <c r="D67" s="40" t="s">
        <v>104</v>
      </c>
      <c r="E67" s="40" t="s">
        <v>230</v>
      </c>
      <c r="F67" s="41">
        <v>44000</v>
      </c>
      <c r="G67" s="41">
        <v>44030</v>
      </c>
      <c r="H67" s="43">
        <v>3355278.41</v>
      </c>
      <c r="I67" s="40" t="s">
        <v>39</v>
      </c>
      <c r="J67" s="40">
        <v>30</v>
      </c>
      <c r="K67" s="40">
        <v>-1.3500000000000001E-3</v>
      </c>
      <c r="L67" s="42">
        <v>377.46882112500003</v>
      </c>
      <c r="M67" s="51">
        <v>1.4999999999999999E-2</v>
      </c>
      <c r="N67" s="42">
        <v>-4194.0980124999996</v>
      </c>
      <c r="O67" s="42">
        <v>-3816.6291913749997</v>
      </c>
      <c r="P67" s="42" t="s">
        <v>20</v>
      </c>
      <c r="Q67" s="42">
        <v>-1653.8726495958333</v>
      </c>
      <c r="R67" s="42">
        <v>-2162.7565417791666</v>
      </c>
    </row>
    <row r="68" spans="1:18" x14ac:dyDescent="0.25">
      <c r="A68" s="40" t="s">
        <v>19</v>
      </c>
      <c r="B68" s="40" t="s">
        <v>231</v>
      </c>
      <c r="C68" s="40" t="s">
        <v>232</v>
      </c>
      <c r="D68" s="40" t="s">
        <v>233</v>
      </c>
      <c r="E68" s="40" t="s">
        <v>234</v>
      </c>
      <c r="F68" s="41">
        <v>43922</v>
      </c>
      <c r="G68" s="41">
        <v>44013</v>
      </c>
      <c r="H68" s="43">
        <v>992060.56</v>
      </c>
      <c r="I68" s="40" t="s">
        <v>39</v>
      </c>
      <c r="J68" s="40">
        <v>91</v>
      </c>
      <c r="K68" s="40">
        <v>-3.5299999999999997E-3</v>
      </c>
      <c r="L68" s="42">
        <v>885.22114913555549</v>
      </c>
      <c r="M68" s="51">
        <v>0.02</v>
      </c>
      <c r="N68" s="42">
        <v>-5015.4172755555555</v>
      </c>
      <c r="O68" s="42">
        <v>-4130.1961264199999</v>
      </c>
      <c r="P68" s="42" t="s">
        <v>20</v>
      </c>
      <c r="Q68" s="42">
        <v>-4130.1961264199999</v>
      </c>
      <c r="R68" s="42">
        <v>0</v>
      </c>
    </row>
    <row r="69" spans="1:18" x14ac:dyDescent="0.25">
      <c r="A69" s="40" t="s">
        <v>19</v>
      </c>
      <c r="B69" s="40" t="s">
        <v>235</v>
      </c>
      <c r="C69" s="40" t="s">
        <v>236</v>
      </c>
      <c r="D69" s="40" t="s">
        <v>237</v>
      </c>
      <c r="E69" s="40" t="s">
        <v>234</v>
      </c>
      <c r="F69" s="41">
        <v>44004</v>
      </c>
      <c r="G69" s="41">
        <v>44096</v>
      </c>
      <c r="H69" s="43">
        <v>1298790</v>
      </c>
      <c r="I69" s="40" t="s">
        <v>39</v>
      </c>
      <c r="J69" s="40">
        <v>92</v>
      </c>
      <c r="K69" s="40">
        <v>-3.8900000000000002E-3</v>
      </c>
      <c r="L69" s="42">
        <v>1291.1415699999998</v>
      </c>
      <c r="M69" s="51">
        <v>0.02</v>
      </c>
      <c r="N69" s="42">
        <v>-6638.2599999999993</v>
      </c>
      <c r="O69" s="42">
        <v>-5347.1184299999995</v>
      </c>
      <c r="P69" s="42" t="s">
        <v>20</v>
      </c>
      <c r="Q69" s="42">
        <v>-523.08767249999994</v>
      </c>
      <c r="R69" s="42">
        <v>-4824.0307574999997</v>
      </c>
    </row>
    <row r="70" spans="1:18" x14ac:dyDescent="0.25">
      <c r="A70" s="40" t="s">
        <v>19</v>
      </c>
      <c r="B70" s="40" t="s">
        <v>238</v>
      </c>
      <c r="C70" s="40" t="s">
        <v>239</v>
      </c>
      <c r="D70" s="40" t="s">
        <v>240</v>
      </c>
      <c r="E70" s="40" t="s">
        <v>241</v>
      </c>
      <c r="F70" s="41">
        <v>43922</v>
      </c>
      <c r="G70" s="41">
        <v>44013</v>
      </c>
      <c r="H70" s="43">
        <v>6970467.6299999999</v>
      </c>
      <c r="I70" s="40" t="s">
        <v>39</v>
      </c>
      <c r="J70" s="40">
        <v>91</v>
      </c>
      <c r="K70" s="40">
        <v>0</v>
      </c>
      <c r="L70" s="42">
        <v>0</v>
      </c>
      <c r="M70" s="51">
        <v>1.35E-2</v>
      </c>
      <c r="N70" s="42">
        <v>-23786.720787375001</v>
      </c>
      <c r="O70" s="42">
        <v>-23786.720787375001</v>
      </c>
      <c r="P70" s="42" t="s">
        <v>20</v>
      </c>
      <c r="Q70" s="42">
        <v>-23786.720787375001</v>
      </c>
      <c r="R70" s="42">
        <v>0</v>
      </c>
    </row>
    <row r="71" spans="1:18" x14ac:dyDescent="0.25">
      <c r="A71" s="40" t="s">
        <v>19</v>
      </c>
      <c r="B71" s="40" t="s">
        <v>242</v>
      </c>
      <c r="C71" s="40" t="s">
        <v>243</v>
      </c>
      <c r="D71" s="40" t="s">
        <v>244</v>
      </c>
      <c r="E71" s="40" t="s">
        <v>245</v>
      </c>
      <c r="F71" s="41">
        <v>44012</v>
      </c>
      <c r="G71" s="41">
        <v>44196</v>
      </c>
      <c r="H71" s="43">
        <v>2597384.7999999998</v>
      </c>
      <c r="I71" s="40" t="s">
        <v>39</v>
      </c>
      <c r="J71" s="40">
        <v>184</v>
      </c>
      <c r="K71" s="40">
        <v>0</v>
      </c>
      <c r="L71" s="42">
        <v>0</v>
      </c>
      <c r="M71" s="51">
        <v>2.5000000000000001E-2</v>
      </c>
      <c r="N71" s="42">
        <v>-33188.805777777772</v>
      </c>
      <c r="O71" s="42">
        <v>-33188.805777777772</v>
      </c>
      <c r="P71" s="42" t="s">
        <v>20</v>
      </c>
      <c r="Q71" s="42">
        <v>-180.37394444444442</v>
      </c>
      <c r="R71" s="42">
        <v>-33008.431833333329</v>
      </c>
    </row>
    <row r="72" spans="1:18" x14ac:dyDescent="0.25">
      <c r="A72" s="40" t="s">
        <v>19</v>
      </c>
      <c r="B72" s="40" t="s">
        <v>246</v>
      </c>
      <c r="C72" s="40" t="s">
        <v>247</v>
      </c>
      <c r="D72" s="40" t="s">
        <v>248</v>
      </c>
      <c r="E72" s="40" t="s">
        <v>245</v>
      </c>
      <c r="F72" s="41">
        <v>44012</v>
      </c>
      <c r="G72" s="41">
        <v>44377</v>
      </c>
      <c r="H72" s="43">
        <v>714189.44</v>
      </c>
      <c r="I72" s="40" t="s">
        <v>39</v>
      </c>
      <c r="J72" s="40">
        <v>365</v>
      </c>
      <c r="K72" s="40">
        <v>0.05</v>
      </c>
      <c r="L72" s="42">
        <v>-36205.436888888886</v>
      </c>
      <c r="M72" s="51">
        <v>0</v>
      </c>
      <c r="N72" s="42">
        <v>0</v>
      </c>
      <c r="O72" s="42">
        <v>-36205.436888888886</v>
      </c>
      <c r="P72" s="42" t="s">
        <v>20</v>
      </c>
      <c r="Q72" s="42">
        <v>-99.19297777777777</v>
      </c>
      <c r="R72" s="42">
        <v>-36106.243911111109</v>
      </c>
    </row>
    <row r="73" spans="1:18" x14ac:dyDescent="0.25">
      <c r="A73" s="40" t="s">
        <v>19</v>
      </c>
      <c r="B73" s="40" t="s">
        <v>249</v>
      </c>
      <c r="C73" s="40" t="s">
        <v>250</v>
      </c>
      <c r="D73" s="40" t="s">
        <v>251</v>
      </c>
      <c r="E73" s="40" t="s">
        <v>252</v>
      </c>
      <c r="F73" s="41">
        <v>44004</v>
      </c>
      <c r="G73" s="41">
        <v>44034</v>
      </c>
      <c r="H73" s="43">
        <v>3635022.79</v>
      </c>
      <c r="I73" s="40" t="s">
        <v>39</v>
      </c>
      <c r="J73" s="40">
        <v>30</v>
      </c>
      <c r="K73" s="40">
        <v>1.7999999999999999E-2</v>
      </c>
      <c r="L73" s="42">
        <v>-5452.5341849999995</v>
      </c>
      <c r="M73" s="51">
        <v>0</v>
      </c>
      <c r="N73" s="42">
        <v>0</v>
      </c>
      <c r="O73" s="42">
        <v>-5452.5341849999995</v>
      </c>
      <c r="P73" s="42" t="s">
        <v>20</v>
      </c>
      <c r="Q73" s="42">
        <v>-1635.7602554999999</v>
      </c>
      <c r="R73" s="42">
        <v>-3816.7739294999992</v>
      </c>
    </row>
    <row r="74" spans="1:18" x14ac:dyDescent="0.25">
      <c r="A74" s="40" t="s">
        <v>19</v>
      </c>
      <c r="B74" s="40" t="s">
        <v>253</v>
      </c>
      <c r="C74" s="40" t="s">
        <v>254</v>
      </c>
      <c r="D74" s="40" t="s">
        <v>251</v>
      </c>
      <c r="E74" s="40" t="s">
        <v>252</v>
      </c>
      <c r="F74" s="41">
        <v>44004</v>
      </c>
      <c r="G74" s="41">
        <v>44034</v>
      </c>
      <c r="H74" s="43">
        <v>2807371.74</v>
      </c>
      <c r="I74" s="40" t="s">
        <v>39</v>
      </c>
      <c r="J74" s="40">
        <v>30</v>
      </c>
      <c r="K74" s="40">
        <v>1.7999999999999999E-2</v>
      </c>
      <c r="L74" s="42">
        <v>-4211.0576099999998</v>
      </c>
      <c r="M74" s="51">
        <v>0</v>
      </c>
      <c r="N74" s="42">
        <v>0</v>
      </c>
      <c r="O74" s="42">
        <v>-4211.0576099999998</v>
      </c>
      <c r="P74" s="42" t="s">
        <v>20</v>
      </c>
      <c r="Q74" s="42">
        <v>-1263.3172829999999</v>
      </c>
      <c r="R74" s="42">
        <v>-2947.7403269999995</v>
      </c>
    </row>
    <row r="75" spans="1:18" x14ac:dyDescent="0.25">
      <c r="A75" s="40" t="s">
        <v>19</v>
      </c>
      <c r="B75" s="40" t="s">
        <v>255</v>
      </c>
      <c r="C75" s="40" t="s">
        <v>256</v>
      </c>
      <c r="D75" s="40" t="s">
        <v>251</v>
      </c>
      <c r="E75" s="40" t="s">
        <v>252</v>
      </c>
      <c r="F75" s="41">
        <v>44007</v>
      </c>
      <c r="G75" s="41">
        <v>44037</v>
      </c>
      <c r="H75" s="43">
        <v>2870623.29</v>
      </c>
      <c r="I75" s="40" t="s">
        <v>39</v>
      </c>
      <c r="J75" s="40">
        <v>30</v>
      </c>
      <c r="K75" s="40">
        <v>1.7999999999999999E-2</v>
      </c>
      <c r="L75" s="42">
        <v>-4305.9349349999993</v>
      </c>
      <c r="M75" s="51">
        <v>0</v>
      </c>
      <c r="N75" s="42">
        <v>0</v>
      </c>
      <c r="O75" s="42">
        <v>-4305.9349349999993</v>
      </c>
      <c r="P75" s="42" t="s">
        <v>20</v>
      </c>
      <c r="Q75" s="42">
        <v>-861.18698699999993</v>
      </c>
      <c r="R75" s="42">
        <v>-3444.7479479999997</v>
      </c>
    </row>
    <row r="76" spans="1:18" x14ac:dyDescent="0.25">
      <c r="A76" s="40" t="s">
        <v>19</v>
      </c>
      <c r="B76" s="40" t="s">
        <v>257</v>
      </c>
      <c r="C76" s="40" t="s">
        <v>258</v>
      </c>
      <c r="D76" s="40" t="s">
        <v>259</v>
      </c>
      <c r="E76" s="40" t="s">
        <v>252</v>
      </c>
      <c r="F76" s="41">
        <v>44002</v>
      </c>
      <c r="G76" s="41">
        <v>44032</v>
      </c>
      <c r="H76" s="43">
        <v>3429802.86</v>
      </c>
      <c r="I76" s="40" t="s">
        <v>39</v>
      </c>
      <c r="J76" s="40">
        <v>30</v>
      </c>
      <c r="K76" s="40">
        <v>2.0032999999999999E-2</v>
      </c>
      <c r="L76" s="42">
        <v>-5725.7700578649983</v>
      </c>
      <c r="M76" s="51">
        <v>0</v>
      </c>
      <c r="N76" s="42">
        <v>0</v>
      </c>
      <c r="O76" s="42">
        <v>-5725.7700578649983</v>
      </c>
      <c r="P76" s="42" t="s">
        <v>20</v>
      </c>
      <c r="Q76" s="42">
        <v>-2099.4490212171659</v>
      </c>
      <c r="R76" s="42">
        <v>-3626.321036647832</v>
      </c>
    </row>
    <row r="77" spans="1:18" x14ac:dyDescent="0.25">
      <c r="A77" s="40" t="s">
        <v>19</v>
      </c>
      <c r="B77" s="40" t="s">
        <v>260</v>
      </c>
      <c r="C77" s="40" t="s">
        <v>261</v>
      </c>
      <c r="D77" s="40" t="s">
        <v>262</v>
      </c>
      <c r="E77" s="40" t="s">
        <v>252</v>
      </c>
      <c r="F77" s="41">
        <v>44002</v>
      </c>
      <c r="G77" s="41">
        <v>44032</v>
      </c>
      <c r="H77" s="43">
        <v>1846802.46</v>
      </c>
      <c r="I77" s="40" t="s">
        <v>39</v>
      </c>
      <c r="J77" s="40">
        <v>30</v>
      </c>
      <c r="K77" s="40">
        <v>2.0379000000000001E-2</v>
      </c>
      <c r="L77" s="42">
        <v>-3136.3322776949999</v>
      </c>
      <c r="M77" s="51">
        <v>0</v>
      </c>
      <c r="N77" s="42">
        <v>0</v>
      </c>
      <c r="O77" s="42">
        <v>-3136.3322776949999</v>
      </c>
      <c r="P77" s="42" t="s">
        <v>20</v>
      </c>
      <c r="Q77" s="42">
        <v>-1149.9885018215</v>
      </c>
      <c r="R77" s="42">
        <v>-1986.3437758734999</v>
      </c>
    </row>
    <row r="78" spans="1:18" x14ac:dyDescent="0.25">
      <c r="A78" s="40" t="s">
        <v>19</v>
      </c>
      <c r="B78" s="40" t="s">
        <v>263</v>
      </c>
      <c r="C78" s="40" t="s">
        <v>264</v>
      </c>
      <c r="D78" s="40" t="s">
        <v>265</v>
      </c>
      <c r="E78" s="40" t="s">
        <v>252</v>
      </c>
      <c r="F78" s="41">
        <v>44002</v>
      </c>
      <c r="G78" s="41">
        <v>44032</v>
      </c>
      <c r="H78" s="43">
        <v>1724110.81</v>
      </c>
      <c r="I78" s="40" t="s">
        <v>39</v>
      </c>
      <c r="J78" s="40">
        <v>30</v>
      </c>
      <c r="K78" s="40">
        <v>2.0379000000000001E-2</v>
      </c>
      <c r="L78" s="42">
        <v>-2927.9711830825004</v>
      </c>
      <c r="M78" s="51">
        <v>0</v>
      </c>
      <c r="N78" s="42">
        <v>0</v>
      </c>
      <c r="O78" s="42">
        <v>-2927.9711830825004</v>
      </c>
      <c r="P78" s="42" t="s">
        <v>20</v>
      </c>
      <c r="Q78" s="42">
        <v>-1073.5894337969166</v>
      </c>
      <c r="R78" s="42">
        <v>-1854.3817492855835</v>
      </c>
    </row>
    <row r="79" spans="1:18" x14ac:dyDescent="0.25">
      <c r="A79" s="40" t="s">
        <v>19</v>
      </c>
      <c r="B79" s="40" t="s">
        <v>266</v>
      </c>
      <c r="C79" s="40" t="s">
        <v>267</v>
      </c>
      <c r="D79" s="40" t="s">
        <v>268</v>
      </c>
      <c r="E79" s="40" t="s">
        <v>252</v>
      </c>
      <c r="F79" s="41">
        <v>44000</v>
      </c>
      <c r="G79" s="41">
        <v>44030</v>
      </c>
      <c r="H79" s="43">
        <v>5148445.62</v>
      </c>
      <c r="I79" s="40" t="s">
        <v>39</v>
      </c>
      <c r="J79" s="40">
        <v>30</v>
      </c>
      <c r="K79" s="40">
        <v>0.02</v>
      </c>
      <c r="L79" s="42">
        <v>-8580.7426999999989</v>
      </c>
      <c r="M79" s="51">
        <v>0</v>
      </c>
      <c r="N79" s="42">
        <v>0</v>
      </c>
      <c r="O79" s="42">
        <v>-8580.7426999999989</v>
      </c>
      <c r="P79" s="42" t="s">
        <v>20</v>
      </c>
      <c r="Q79" s="42">
        <v>-3718.3218366666665</v>
      </c>
      <c r="R79" s="42">
        <v>-4862.4208633333328</v>
      </c>
    </row>
    <row r="80" spans="1:18" x14ac:dyDescent="0.25">
      <c r="A80" s="40" t="s">
        <v>19</v>
      </c>
      <c r="B80" s="40" t="s">
        <v>269</v>
      </c>
      <c r="C80" s="40" t="s">
        <v>270</v>
      </c>
      <c r="D80" s="40" t="s">
        <v>251</v>
      </c>
      <c r="E80" s="40" t="s">
        <v>252</v>
      </c>
      <c r="F80" s="41">
        <v>44011</v>
      </c>
      <c r="G80" s="41">
        <v>44040</v>
      </c>
      <c r="H80" s="43">
        <v>2700000</v>
      </c>
      <c r="I80" s="40" t="s">
        <v>39</v>
      </c>
      <c r="J80" s="40">
        <v>29</v>
      </c>
      <c r="K80" s="40">
        <v>1.7500000000000002E-2</v>
      </c>
      <c r="L80" s="42">
        <v>-3806.2500000000009</v>
      </c>
      <c r="M80" s="51">
        <v>0</v>
      </c>
      <c r="N80" s="42">
        <v>0</v>
      </c>
      <c r="O80" s="42">
        <v>-3806.2500000000009</v>
      </c>
      <c r="P80" s="42" t="s">
        <v>20</v>
      </c>
      <c r="Q80" s="42">
        <v>-262.50000000000006</v>
      </c>
      <c r="R80" s="42">
        <v>-3543.7500000000009</v>
      </c>
    </row>
    <row r="81" spans="1:18" x14ac:dyDescent="0.25">
      <c r="A81" s="40" t="s">
        <v>19</v>
      </c>
      <c r="B81" s="40" t="s">
        <v>271</v>
      </c>
      <c r="C81" s="40" t="s">
        <v>272</v>
      </c>
      <c r="D81" s="40" t="s">
        <v>251</v>
      </c>
      <c r="E81" s="40" t="s">
        <v>252</v>
      </c>
      <c r="F81" s="41">
        <v>44011</v>
      </c>
      <c r="G81" s="41">
        <v>44040</v>
      </c>
      <c r="H81" s="43">
        <v>2700000</v>
      </c>
      <c r="I81" s="40" t="s">
        <v>39</v>
      </c>
      <c r="J81" s="40">
        <v>29</v>
      </c>
      <c r="K81" s="40">
        <v>1.7500000000000002E-2</v>
      </c>
      <c r="L81" s="42">
        <v>-3806.2500000000009</v>
      </c>
      <c r="M81" s="51">
        <v>0</v>
      </c>
      <c r="N81" s="42">
        <v>0</v>
      </c>
      <c r="O81" s="42">
        <v>-3806.2500000000009</v>
      </c>
      <c r="P81" s="42" t="s">
        <v>20</v>
      </c>
      <c r="Q81" s="42">
        <v>-262.50000000000006</v>
      </c>
      <c r="R81" s="42">
        <v>-3543.7500000000009</v>
      </c>
    </row>
    <row r="82" spans="1:18" x14ac:dyDescent="0.25">
      <c r="A82" s="40" t="s">
        <v>19</v>
      </c>
      <c r="B82" s="40" t="s">
        <v>273</v>
      </c>
      <c r="C82" s="40" t="s">
        <v>274</v>
      </c>
      <c r="D82" s="40" t="s">
        <v>275</v>
      </c>
      <c r="E82" s="40" t="s">
        <v>252</v>
      </c>
      <c r="F82" s="41">
        <v>44012</v>
      </c>
      <c r="G82" s="41">
        <v>44042</v>
      </c>
      <c r="H82" s="43">
        <v>29963808.365298402</v>
      </c>
      <c r="I82" s="40" t="s">
        <v>39</v>
      </c>
      <c r="J82" s="40">
        <v>30</v>
      </c>
      <c r="K82" s="40">
        <v>1.7999999999999999E-2</v>
      </c>
      <c r="L82" s="42">
        <v>-44945.712547946991</v>
      </c>
      <c r="M82" s="51">
        <v>0</v>
      </c>
      <c r="N82" s="42">
        <v>0</v>
      </c>
      <c r="O82" s="42">
        <v>-44945.712547946991</v>
      </c>
      <c r="P82" s="42" t="s">
        <v>20</v>
      </c>
      <c r="Q82" s="42">
        <v>-1498.1904182648996</v>
      </c>
      <c r="R82" s="42">
        <v>-43447.522129682089</v>
      </c>
    </row>
    <row r="83" spans="1:18" x14ac:dyDescent="0.25">
      <c r="A83" s="40" t="s">
        <v>19</v>
      </c>
      <c r="B83" s="40" t="s">
        <v>273</v>
      </c>
      <c r="C83" s="40" t="s">
        <v>276</v>
      </c>
      <c r="D83" s="40" t="s">
        <v>251</v>
      </c>
      <c r="E83" s="40" t="s">
        <v>252</v>
      </c>
      <c r="F83" s="41">
        <v>44011</v>
      </c>
      <c r="G83" s="41">
        <v>44039</v>
      </c>
      <c r="H83" s="43">
        <v>17586886.920000002</v>
      </c>
      <c r="I83" s="40" t="s">
        <v>39</v>
      </c>
      <c r="J83" s="40">
        <v>28</v>
      </c>
      <c r="K83" s="40">
        <v>1.7999999999999999E-2</v>
      </c>
      <c r="L83" s="42">
        <v>-24621.641688</v>
      </c>
      <c r="M83" s="51">
        <v>0</v>
      </c>
      <c r="N83" s="42">
        <v>0</v>
      </c>
      <c r="O83" s="42">
        <v>-24621.641688</v>
      </c>
      <c r="P83" s="42" t="s">
        <v>20</v>
      </c>
      <c r="Q83" s="42">
        <v>-1758.6886919999999</v>
      </c>
      <c r="R83" s="42">
        <v>-22862.952996</v>
      </c>
    </row>
    <row r="84" spans="1:18" x14ac:dyDescent="0.25">
      <c r="A84" s="40" t="s">
        <v>19</v>
      </c>
      <c r="B84" s="40" t="s">
        <v>277</v>
      </c>
      <c r="C84" s="40" t="s">
        <v>278</v>
      </c>
      <c r="D84" s="40" t="s">
        <v>279</v>
      </c>
      <c r="E84" s="40" t="s">
        <v>252</v>
      </c>
      <c r="F84" s="41">
        <v>44004</v>
      </c>
      <c r="G84" s="41">
        <v>44032</v>
      </c>
      <c r="H84" s="43">
        <v>2996515.35</v>
      </c>
      <c r="I84" s="40" t="s">
        <v>39</v>
      </c>
      <c r="J84" s="40">
        <v>28</v>
      </c>
      <c r="K84" s="40">
        <v>2.0379000000000001E-2</v>
      </c>
      <c r="L84" s="42">
        <v>-4749.5767135950009</v>
      </c>
      <c r="M84" s="51">
        <v>0</v>
      </c>
      <c r="N84" s="42">
        <v>0</v>
      </c>
      <c r="O84" s="42">
        <v>-4749.5767135950009</v>
      </c>
      <c r="P84" s="42" t="s">
        <v>20</v>
      </c>
      <c r="Q84" s="42">
        <v>-1526.6496579412503</v>
      </c>
      <c r="R84" s="42">
        <v>-3222.9270556537508</v>
      </c>
    </row>
    <row r="85" spans="1:18" x14ac:dyDescent="0.25">
      <c r="A85" s="40" t="s">
        <v>19</v>
      </c>
      <c r="B85" s="40" t="s">
        <v>280</v>
      </c>
      <c r="C85" s="40" t="s">
        <v>281</v>
      </c>
      <c r="D85" s="40" t="s">
        <v>282</v>
      </c>
      <c r="E85" s="40" t="s">
        <v>252</v>
      </c>
      <c r="F85" s="41">
        <v>44012</v>
      </c>
      <c r="G85" s="41">
        <v>44043</v>
      </c>
      <c r="H85" s="43">
        <v>13749976.25</v>
      </c>
      <c r="I85" s="40" t="s">
        <v>39</v>
      </c>
      <c r="J85" s="40">
        <v>30</v>
      </c>
      <c r="K85" s="40">
        <v>1.7999999999999999E-2</v>
      </c>
      <c r="L85" s="42">
        <v>-20624.964374999996</v>
      </c>
      <c r="M85" s="51">
        <v>0</v>
      </c>
      <c r="N85" s="42">
        <v>0</v>
      </c>
      <c r="O85" s="42">
        <v>-20624.964374999996</v>
      </c>
      <c r="P85" s="42" t="s">
        <v>20</v>
      </c>
      <c r="Q85" s="42">
        <v>-687.49881249999987</v>
      </c>
      <c r="R85" s="42">
        <v>-20624.964374999996</v>
      </c>
    </row>
    <row r="86" spans="1:18" x14ac:dyDescent="0.25">
      <c r="A86" s="40" t="s">
        <v>19</v>
      </c>
      <c r="B86" s="40" t="s">
        <v>283</v>
      </c>
      <c r="C86" s="40" t="s">
        <v>284</v>
      </c>
      <c r="D86" s="40" t="s">
        <v>251</v>
      </c>
      <c r="E86" s="40" t="s">
        <v>252</v>
      </c>
      <c r="F86" s="41">
        <v>44004</v>
      </c>
      <c r="G86" s="41">
        <v>44034</v>
      </c>
      <c r="H86" s="43">
        <v>4133146.15</v>
      </c>
      <c r="I86" s="40" t="s">
        <v>39</v>
      </c>
      <c r="J86" s="40">
        <v>30</v>
      </c>
      <c r="K86" s="40">
        <v>1.7999999999999999E-2</v>
      </c>
      <c r="L86" s="42">
        <v>-6199.7192249999989</v>
      </c>
      <c r="M86" s="51">
        <v>0</v>
      </c>
      <c r="N86" s="42">
        <v>0</v>
      </c>
      <c r="O86" s="42">
        <v>-6199.7192249999989</v>
      </c>
      <c r="P86" s="42" t="s">
        <v>20</v>
      </c>
      <c r="Q86" s="42">
        <v>-1859.9157674999997</v>
      </c>
      <c r="R86" s="42">
        <v>-4339.8034574999992</v>
      </c>
    </row>
    <row r="87" spans="1:18" x14ac:dyDescent="0.25">
      <c r="A87" s="40" t="s">
        <v>19</v>
      </c>
      <c r="B87" s="40" t="s">
        <v>285</v>
      </c>
      <c r="C87" s="40" t="s">
        <v>286</v>
      </c>
      <c r="D87" s="40" t="s">
        <v>287</v>
      </c>
      <c r="E87" s="40" t="s">
        <v>288</v>
      </c>
      <c r="F87" s="41">
        <v>44012</v>
      </c>
      <c r="G87" s="41">
        <v>44104</v>
      </c>
      <c r="H87" s="43">
        <v>24125000</v>
      </c>
      <c r="I87" s="40" t="s">
        <v>39</v>
      </c>
      <c r="J87" s="40">
        <v>92</v>
      </c>
      <c r="K87" s="40">
        <v>1.7999999999999999E-2</v>
      </c>
      <c r="L87" s="42">
        <v>-110974.99999999997</v>
      </c>
      <c r="M87" s="51">
        <v>0</v>
      </c>
      <c r="N87" s="42">
        <v>0</v>
      </c>
      <c r="O87" s="42">
        <v>-110974.99999999997</v>
      </c>
      <c r="P87" s="42" t="s">
        <v>289</v>
      </c>
      <c r="Q87" s="42">
        <v>-1206.2499999999995</v>
      </c>
      <c r="R87" s="42">
        <v>-109768.74999999997</v>
      </c>
    </row>
    <row r="88" spans="1:18" x14ac:dyDescent="0.25">
      <c r="A88" s="40" t="s">
        <v>19</v>
      </c>
      <c r="B88" s="40" t="s">
        <v>290</v>
      </c>
      <c r="C88" s="40" t="s">
        <v>291</v>
      </c>
      <c r="D88" s="40" t="s">
        <v>104</v>
      </c>
      <c r="E88" s="40" t="s">
        <v>292</v>
      </c>
      <c r="F88" s="41">
        <v>43983</v>
      </c>
      <c r="G88" s="41">
        <v>44075</v>
      </c>
      <c r="H88" s="43">
        <v>35000000</v>
      </c>
      <c r="I88" s="40" t="s">
        <v>39</v>
      </c>
      <c r="J88" s="40">
        <v>92</v>
      </c>
      <c r="K88" s="40">
        <v>0</v>
      </c>
      <c r="L88" s="42">
        <v>0</v>
      </c>
      <c r="M88" s="51">
        <v>1.4E-2</v>
      </c>
      <c r="N88" s="42">
        <v>-125222.22222222222</v>
      </c>
      <c r="O88" s="42">
        <v>-125222.22222222222</v>
      </c>
      <c r="P88" s="42" t="s">
        <v>20</v>
      </c>
      <c r="Q88" s="42">
        <v>-40833.333333333336</v>
      </c>
      <c r="R88" s="42">
        <v>-84388.888888888891</v>
      </c>
    </row>
    <row r="89" spans="1:18" x14ac:dyDescent="0.25">
      <c r="A89" s="40" t="s">
        <v>19</v>
      </c>
      <c r="B89" s="40" t="s">
        <v>293</v>
      </c>
      <c r="C89" s="40" t="s">
        <v>294</v>
      </c>
      <c r="D89" s="40" t="s">
        <v>104</v>
      </c>
      <c r="E89" s="40" t="s">
        <v>292</v>
      </c>
      <c r="F89" s="41">
        <v>44012</v>
      </c>
      <c r="G89" s="41">
        <v>44104</v>
      </c>
      <c r="H89" s="43">
        <v>8333333.3300000001</v>
      </c>
      <c r="I89" s="40" t="s">
        <v>39</v>
      </c>
      <c r="J89" s="40">
        <v>92</v>
      </c>
      <c r="K89" s="40">
        <v>0</v>
      </c>
      <c r="L89" s="42">
        <v>0</v>
      </c>
      <c r="M89" s="51">
        <v>1.5900000000000001E-2</v>
      </c>
      <c r="N89" s="42">
        <v>-33861.111097566667</v>
      </c>
      <c r="O89" s="42">
        <v>-33861.111097566667</v>
      </c>
      <c r="P89" s="42" t="s">
        <v>20</v>
      </c>
      <c r="Q89" s="42">
        <v>-368.0555554083333</v>
      </c>
      <c r="R89" s="42">
        <v>-33493.055542158334</v>
      </c>
    </row>
    <row r="90" spans="1:18" x14ac:dyDescent="0.25">
      <c r="A90" s="40" t="s">
        <v>19</v>
      </c>
      <c r="B90" s="40" t="s">
        <v>295</v>
      </c>
      <c r="C90" s="40" t="s">
        <v>296</v>
      </c>
      <c r="D90" s="40" t="s">
        <v>104</v>
      </c>
      <c r="E90" s="40" t="s">
        <v>292</v>
      </c>
      <c r="F90" s="41">
        <v>43983</v>
      </c>
      <c r="G90" s="41">
        <v>44075</v>
      </c>
      <c r="H90" s="43">
        <v>35000000</v>
      </c>
      <c r="I90" s="40" t="s">
        <v>39</v>
      </c>
      <c r="J90" s="40">
        <v>92</v>
      </c>
      <c r="K90" s="40">
        <v>0</v>
      </c>
      <c r="L90" s="42">
        <v>0</v>
      </c>
      <c r="M90" s="51">
        <v>1.4E-2</v>
      </c>
      <c r="N90" s="42">
        <v>-125222.22222222222</v>
      </c>
      <c r="O90" s="42">
        <v>-125222.22222222222</v>
      </c>
      <c r="P90" s="42" t="s">
        <v>20</v>
      </c>
      <c r="Q90" s="42">
        <v>-40833.333333333336</v>
      </c>
      <c r="R90" s="42">
        <v>-84388.888888888891</v>
      </c>
    </row>
    <row r="91" spans="1:18" x14ac:dyDescent="0.25">
      <c r="A91" s="40" t="s">
        <v>19</v>
      </c>
      <c r="B91" s="40" t="s">
        <v>297</v>
      </c>
      <c r="C91" s="40" t="s">
        <v>298</v>
      </c>
      <c r="D91" s="40" t="s">
        <v>104</v>
      </c>
      <c r="E91" s="40" t="s">
        <v>292</v>
      </c>
      <c r="F91" s="41">
        <v>43997</v>
      </c>
      <c r="G91" s="41">
        <v>44089</v>
      </c>
      <c r="H91" s="43">
        <v>8571428.5800000001</v>
      </c>
      <c r="I91" s="40" t="s">
        <v>39</v>
      </c>
      <c r="J91" s="40">
        <v>92</v>
      </c>
      <c r="K91" s="40">
        <v>0</v>
      </c>
      <c r="L91" s="42">
        <v>0</v>
      </c>
      <c r="M91" s="51">
        <v>1.8200000000000001E-2</v>
      </c>
      <c r="N91" s="42">
        <v>-39866.666706533331</v>
      </c>
      <c r="O91" s="42">
        <v>-39866.666706533331</v>
      </c>
      <c r="P91" s="42" t="s">
        <v>20</v>
      </c>
      <c r="Q91" s="42">
        <v>-6933.3333402666658</v>
      </c>
      <c r="R91" s="42">
        <v>-32933.333366266663</v>
      </c>
    </row>
    <row r="92" spans="1:18" x14ac:dyDescent="0.25">
      <c r="A92" s="40" t="s">
        <v>19</v>
      </c>
      <c r="B92" s="40" t="s">
        <v>299</v>
      </c>
      <c r="C92" s="40" t="s">
        <v>300</v>
      </c>
      <c r="D92" s="40" t="s">
        <v>104</v>
      </c>
      <c r="E92" s="40" t="s">
        <v>292</v>
      </c>
      <c r="F92" s="41">
        <v>44002</v>
      </c>
      <c r="G92" s="41">
        <v>44094</v>
      </c>
      <c r="H92" s="43">
        <v>1200000</v>
      </c>
      <c r="I92" s="40" t="s">
        <v>39</v>
      </c>
      <c r="J92" s="40">
        <v>92</v>
      </c>
      <c r="K92" s="40">
        <v>0</v>
      </c>
      <c r="L92" s="42">
        <v>0</v>
      </c>
      <c r="M92" s="51">
        <v>1.7399999999999999E-2</v>
      </c>
      <c r="N92" s="42">
        <v>-5336</v>
      </c>
      <c r="O92" s="42">
        <v>-5336</v>
      </c>
      <c r="P92" s="42" t="s">
        <v>20</v>
      </c>
      <c r="Q92" s="42">
        <v>-638</v>
      </c>
      <c r="R92" s="42">
        <v>-4698</v>
      </c>
    </row>
    <row r="93" spans="1:18" x14ac:dyDescent="0.25">
      <c r="A93" s="40" t="s">
        <v>19</v>
      </c>
      <c r="B93" s="40" t="s">
        <v>301</v>
      </c>
      <c r="C93" s="40" t="s">
        <v>302</v>
      </c>
      <c r="D93" s="40" t="s">
        <v>303</v>
      </c>
      <c r="E93" s="40" t="s">
        <v>304</v>
      </c>
      <c r="F93" s="41">
        <v>43822</v>
      </c>
      <c r="G93" s="41">
        <v>44187</v>
      </c>
      <c r="H93" s="43">
        <v>50000000</v>
      </c>
      <c r="I93" s="40" t="s">
        <v>39</v>
      </c>
      <c r="J93" s="40">
        <v>365</v>
      </c>
      <c r="K93" s="40">
        <v>2.5059999999999999E-2</v>
      </c>
      <c r="L93" s="42">
        <v>-1249660.9177333633</v>
      </c>
      <c r="M93" s="51">
        <v>0</v>
      </c>
      <c r="N93" s="42">
        <v>0</v>
      </c>
      <c r="O93" s="42">
        <v>-1249660.9177333633</v>
      </c>
      <c r="P93" s="42" t="s">
        <v>20</v>
      </c>
      <c r="Q93" s="42">
        <v>-653932.15147143113</v>
      </c>
      <c r="R93" s="42">
        <v>-595728.76626193209</v>
      </c>
    </row>
    <row r="94" spans="1:18" x14ac:dyDescent="0.25">
      <c r="A94" s="40" t="s">
        <v>19</v>
      </c>
      <c r="B94" s="40" t="s">
        <v>305</v>
      </c>
      <c r="C94" s="40" t="s">
        <v>306</v>
      </c>
      <c r="D94" s="40" t="s">
        <v>307</v>
      </c>
      <c r="E94" s="40" t="s">
        <v>308</v>
      </c>
      <c r="F94" s="41">
        <v>44004</v>
      </c>
      <c r="G94" s="41">
        <v>44032</v>
      </c>
      <c r="H94" s="43">
        <v>415507.21189999999</v>
      </c>
      <c r="I94" s="40" t="s">
        <v>39</v>
      </c>
      <c r="J94" s="40">
        <v>28</v>
      </c>
      <c r="K94" s="40">
        <v>1.3299999999999999E-2</v>
      </c>
      <c r="L94" s="42">
        <v>-429.81912697655554</v>
      </c>
      <c r="M94" s="51">
        <v>0</v>
      </c>
      <c r="N94" s="42">
        <v>0</v>
      </c>
      <c r="O94" s="42">
        <v>-429.81912697655554</v>
      </c>
      <c r="P94" s="42" t="s">
        <v>20</v>
      </c>
      <c r="Q94" s="42">
        <v>-138.15614795675</v>
      </c>
      <c r="R94" s="42">
        <v>-291.66297901980556</v>
      </c>
    </row>
    <row r="95" spans="1:18" x14ac:dyDescent="0.25">
      <c r="A95" s="40" t="s">
        <v>19</v>
      </c>
      <c r="B95" s="40" t="s">
        <v>309</v>
      </c>
      <c r="C95" s="40" t="s">
        <v>310</v>
      </c>
      <c r="D95" s="40" t="s">
        <v>307</v>
      </c>
      <c r="E95" s="40" t="s">
        <v>308</v>
      </c>
      <c r="F95" s="41">
        <v>44004</v>
      </c>
      <c r="G95" s="41">
        <v>44032</v>
      </c>
      <c r="H95" s="43">
        <v>520160.11190000002</v>
      </c>
      <c r="I95" s="40" t="s">
        <v>39</v>
      </c>
      <c r="J95" s="40">
        <v>28</v>
      </c>
      <c r="K95" s="40">
        <v>1.3299999999999999E-2</v>
      </c>
      <c r="L95" s="42">
        <v>-538.07673797655548</v>
      </c>
      <c r="M95" s="51">
        <v>0</v>
      </c>
      <c r="N95" s="42">
        <v>0</v>
      </c>
      <c r="O95" s="42">
        <v>-538.07673797655548</v>
      </c>
      <c r="P95" s="42" t="s">
        <v>20</v>
      </c>
      <c r="Q95" s="42">
        <v>-172.95323720674998</v>
      </c>
      <c r="R95" s="42">
        <v>-365.1235007698055</v>
      </c>
    </row>
    <row r="96" spans="1:18" x14ac:dyDescent="0.25">
      <c r="A96" s="40" t="s">
        <v>19</v>
      </c>
      <c r="B96" s="40" t="s">
        <v>311</v>
      </c>
      <c r="C96" s="40" t="s">
        <v>312</v>
      </c>
      <c r="D96" s="40" t="s">
        <v>313</v>
      </c>
      <c r="E96" s="40" t="s">
        <v>314</v>
      </c>
      <c r="F96" s="41">
        <v>43966</v>
      </c>
      <c r="G96" s="41">
        <v>44060</v>
      </c>
      <c r="H96" s="43">
        <v>546875</v>
      </c>
      <c r="I96" s="40" t="s">
        <v>39</v>
      </c>
      <c r="J96" s="40">
        <v>94</v>
      </c>
      <c r="K96" s="40">
        <v>0</v>
      </c>
      <c r="L96" s="42">
        <v>0</v>
      </c>
      <c r="M96" s="51">
        <v>1.7500000000000002E-2</v>
      </c>
      <c r="N96" s="42">
        <v>-2498.9149305555561</v>
      </c>
      <c r="O96" s="42">
        <v>-2498.9149305555561</v>
      </c>
      <c r="P96" s="42" t="s">
        <v>20</v>
      </c>
      <c r="Q96" s="42">
        <v>-1249.4574652777781</v>
      </c>
      <c r="R96" s="42">
        <v>-1249.4574652777781</v>
      </c>
    </row>
    <row r="97" spans="1:18" x14ac:dyDescent="0.25">
      <c r="A97" s="40" t="s">
        <v>19</v>
      </c>
      <c r="B97" s="40" t="s">
        <v>315</v>
      </c>
      <c r="C97" s="40" t="s">
        <v>316</v>
      </c>
      <c r="D97" s="40" t="s">
        <v>317</v>
      </c>
      <c r="E97" s="40" t="s">
        <v>318</v>
      </c>
      <c r="F97" s="41">
        <v>43966</v>
      </c>
      <c r="G97" s="41">
        <v>44060</v>
      </c>
      <c r="H97" s="43">
        <v>3828125</v>
      </c>
      <c r="I97" s="40" t="s">
        <v>39</v>
      </c>
      <c r="J97" s="40">
        <v>94</v>
      </c>
      <c r="K97" s="40">
        <v>0</v>
      </c>
      <c r="L97" s="42">
        <v>0</v>
      </c>
      <c r="M97" s="51">
        <v>1.7500000000000002E-2</v>
      </c>
      <c r="N97" s="42">
        <v>-17492.404513888891</v>
      </c>
      <c r="O97" s="42">
        <v>-17492.404513888891</v>
      </c>
      <c r="P97" s="42" t="s">
        <v>20</v>
      </c>
      <c r="Q97" s="42">
        <v>-8746.2022569444453</v>
      </c>
      <c r="R97" s="42">
        <v>-8746.2022569444453</v>
      </c>
    </row>
    <row r="98" spans="1:18" x14ac:dyDescent="0.25">
      <c r="A98" s="40" t="s">
        <v>19</v>
      </c>
      <c r="B98" s="40" t="s">
        <v>319</v>
      </c>
      <c r="C98" s="40" t="s">
        <v>320</v>
      </c>
      <c r="D98" s="40" t="s">
        <v>321</v>
      </c>
      <c r="E98" s="40" t="s">
        <v>322</v>
      </c>
      <c r="F98" s="41">
        <v>44012</v>
      </c>
      <c r="G98" s="41">
        <v>44195</v>
      </c>
      <c r="H98" s="43">
        <v>2250000</v>
      </c>
      <c r="I98" s="40" t="s">
        <v>39</v>
      </c>
      <c r="J98" s="40">
        <v>183</v>
      </c>
      <c r="K98" s="40">
        <v>0.02</v>
      </c>
      <c r="L98" s="42">
        <v>-22875</v>
      </c>
      <c r="M98" s="51">
        <v>0</v>
      </c>
      <c r="N98" s="42">
        <v>0</v>
      </c>
      <c r="O98" s="42">
        <v>-22875</v>
      </c>
      <c r="P98" s="42" t="s">
        <v>20</v>
      </c>
      <c r="Q98" s="42">
        <v>-125</v>
      </c>
      <c r="R98" s="42">
        <v>-22750</v>
      </c>
    </row>
    <row r="99" spans="1:18" x14ac:dyDescent="0.25">
      <c r="A99" s="40" t="s">
        <v>19</v>
      </c>
      <c r="B99" s="40" t="s">
        <v>323</v>
      </c>
      <c r="C99" s="40" t="s">
        <v>324</v>
      </c>
      <c r="D99" s="40" t="s">
        <v>321</v>
      </c>
      <c r="E99" s="40" t="s">
        <v>322</v>
      </c>
      <c r="F99" s="41">
        <v>44012</v>
      </c>
      <c r="G99" s="41">
        <v>44195</v>
      </c>
      <c r="H99" s="43">
        <v>2250000</v>
      </c>
      <c r="I99" s="40" t="s">
        <v>39</v>
      </c>
      <c r="J99" s="40">
        <v>183</v>
      </c>
      <c r="K99" s="40">
        <v>0.02</v>
      </c>
      <c r="L99" s="42">
        <v>-22875</v>
      </c>
      <c r="M99" s="51">
        <v>0</v>
      </c>
      <c r="N99" s="42">
        <v>0</v>
      </c>
      <c r="O99" s="42">
        <v>-22875</v>
      </c>
      <c r="P99" s="42" t="s">
        <v>20</v>
      </c>
      <c r="Q99" s="42">
        <v>-125</v>
      </c>
      <c r="R99" s="42">
        <v>-22750</v>
      </c>
    </row>
    <row r="100" spans="1:18" x14ac:dyDescent="0.25">
      <c r="A100" s="40" t="s">
        <v>19</v>
      </c>
      <c r="B100" s="40" t="s">
        <v>325</v>
      </c>
      <c r="C100" s="40" t="s">
        <v>326</v>
      </c>
      <c r="D100" s="40" t="s">
        <v>327</v>
      </c>
      <c r="E100" s="40" t="s">
        <v>322</v>
      </c>
      <c r="F100" s="41">
        <v>44012</v>
      </c>
      <c r="G100" s="41">
        <v>44195</v>
      </c>
      <c r="H100" s="43">
        <v>1800000</v>
      </c>
      <c r="I100" s="40" t="s">
        <v>39</v>
      </c>
      <c r="J100" s="40">
        <v>180</v>
      </c>
      <c r="K100" s="40">
        <v>1.9E-2</v>
      </c>
      <c r="L100" s="42">
        <v>-17100</v>
      </c>
      <c r="M100" s="51">
        <v>0</v>
      </c>
      <c r="N100" s="42">
        <v>0</v>
      </c>
      <c r="O100" s="42">
        <v>-17100</v>
      </c>
      <c r="P100" s="42" t="s">
        <v>20</v>
      </c>
      <c r="Q100" s="42">
        <v>-95</v>
      </c>
      <c r="R100" s="42">
        <v>-17290</v>
      </c>
    </row>
    <row r="101" spans="1:18" x14ac:dyDescent="0.25">
      <c r="A101" s="40" t="s">
        <v>19</v>
      </c>
      <c r="B101" s="40" t="s">
        <v>328</v>
      </c>
      <c r="C101" s="40" t="s">
        <v>329</v>
      </c>
      <c r="D101" s="40" t="s">
        <v>327</v>
      </c>
      <c r="E101" s="40" t="s">
        <v>322</v>
      </c>
      <c r="F101" s="41">
        <v>44012</v>
      </c>
      <c r="G101" s="41">
        <v>44195</v>
      </c>
      <c r="H101" s="43">
        <v>1800000</v>
      </c>
      <c r="I101" s="40" t="s">
        <v>39</v>
      </c>
      <c r="J101" s="40">
        <v>180</v>
      </c>
      <c r="K101" s="40">
        <v>1.9E-2</v>
      </c>
      <c r="L101" s="42">
        <v>-17100</v>
      </c>
      <c r="M101" s="51">
        <v>0</v>
      </c>
      <c r="N101" s="42">
        <v>0</v>
      </c>
      <c r="O101" s="42">
        <v>-17100</v>
      </c>
      <c r="P101" s="42" t="s">
        <v>20</v>
      </c>
      <c r="Q101" s="42">
        <v>-95</v>
      </c>
      <c r="R101" s="42">
        <v>-17290</v>
      </c>
    </row>
    <row r="102" spans="1:18" x14ac:dyDescent="0.25">
      <c r="A102" s="40" t="s">
        <v>19</v>
      </c>
      <c r="B102" s="40" t="s">
        <v>330</v>
      </c>
      <c r="C102" s="40" t="s">
        <v>331</v>
      </c>
      <c r="D102" s="40" t="s">
        <v>332</v>
      </c>
      <c r="E102" s="40" t="s">
        <v>333</v>
      </c>
      <c r="F102" s="41">
        <v>44012</v>
      </c>
      <c r="G102" s="41">
        <v>44043</v>
      </c>
      <c r="H102" s="43">
        <v>6862314.3200000003</v>
      </c>
      <c r="I102" s="40" t="s">
        <v>39</v>
      </c>
      <c r="J102" s="40">
        <v>30</v>
      </c>
      <c r="K102" s="40">
        <v>2.1499999999999998E-2</v>
      </c>
      <c r="L102" s="42">
        <v>-12294.979823333331</v>
      </c>
      <c r="M102" s="51">
        <v>0</v>
      </c>
      <c r="N102" s="42">
        <v>0</v>
      </c>
      <c r="O102" s="42">
        <v>-12294.979823333331</v>
      </c>
      <c r="P102" s="42" t="s">
        <v>20</v>
      </c>
      <c r="Q102" s="42">
        <v>-409.83266077777768</v>
      </c>
      <c r="R102" s="42">
        <v>-12294.979823333331</v>
      </c>
    </row>
    <row r="103" spans="1:18" x14ac:dyDescent="0.25">
      <c r="A103" s="40" t="s">
        <v>19</v>
      </c>
      <c r="B103" s="40" t="s">
        <v>334</v>
      </c>
      <c r="C103" s="40" t="s">
        <v>335</v>
      </c>
      <c r="D103" s="40" t="s">
        <v>336</v>
      </c>
      <c r="E103" s="40" t="s">
        <v>333</v>
      </c>
      <c r="F103" s="41">
        <v>44012</v>
      </c>
      <c r="G103" s="41">
        <v>44043</v>
      </c>
      <c r="H103" s="43">
        <v>9635062.6300000008</v>
      </c>
      <c r="I103" s="40" t="s">
        <v>39</v>
      </c>
      <c r="J103" s="40">
        <v>30</v>
      </c>
      <c r="K103" s="40">
        <v>2.5499999999999998E-2</v>
      </c>
      <c r="L103" s="42">
        <v>-20474.508088750001</v>
      </c>
      <c r="M103" s="51">
        <v>0</v>
      </c>
      <c r="N103" s="42">
        <v>0</v>
      </c>
      <c r="O103" s="42">
        <v>-20474.508088750001</v>
      </c>
      <c r="P103" s="42" t="s">
        <v>20</v>
      </c>
      <c r="Q103" s="42">
        <v>-682.48360295833334</v>
      </c>
      <c r="R103" s="42">
        <v>-20474.508088750001</v>
      </c>
    </row>
    <row r="104" spans="1:18" x14ac:dyDescent="0.25">
      <c r="A104" s="40" t="s">
        <v>19</v>
      </c>
      <c r="B104" s="40" t="s">
        <v>337</v>
      </c>
      <c r="C104" s="40" t="s">
        <v>338</v>
      </c>
      <c r="D104" s="40" t="s">
        <v>339</v>
      </c>
      <c r="E104" s="40" t="s">
        <v>340</v>
      </c>
      <c r="F104" s="41">
        <v>43998</v>
      </c>
      <c r="G104" s="41">
        <v>44090</v>
      </c>
      <c r="H104" s="43">
        <v>515282.21</v>
      </c>
      <c r="I104" s="40" t="s">
        <v>39</v>
      </c>
      <c r="J104" s="40">
        <v>90</v>
      </c>
      <c r="K104" s="40">
        <v>2.3130000000000001E-2</v>
      </c>
      <c r="L104" s="42">
        <v>-2979.6193793250004</v>
      </c>
      <c r="M104" s="51">
        <v>0</v>
      </c>
      <c r="N104" s="42">
        <v>0</v>
      </c>
      <c r="O104" s="42">
        <v>-2979.6193793250004</v>
      </c>
      <c r="P104" s="42" t="s">
        <v>20</v>
      </c>
      <c r="Q104" s="42">
        <v>-496.60322988750005</v>
      </c>
      <c r="R104" s="42">
        <v>-2549.2299134225004</v>
      </c>
    </row>
    <row r="105" spans="1:18" x14ac:dyDescent="0.25">
      <c r="A105" s="40" t="s">
        <v>19</v>
      </c>
      <c r="B105" s="40" t="s">
        <v>341</v>
      </c>
      <c r="C105" s="40" t="s">
        <v>342</v>
      </c>
      <c r="D105" s="40" t="s">
        <v>343</v>
      </c>
      <c r="E105" s="40" t="s">
        <v>340</v>
      </c>
      <c r="F105" s="41">
        <v>43951</v>
      </c>
      <c r="G105" s="41">
        <v>44042</v>
      </c>
      <c r="H105" s="43">
        <v>5500000</v>
      </c>
      <c r="I105" s="40" t="s">
        <v>39</v>
      </c>
      <c r="J105" s="40">
        <v>91</v>
      </c>
      <c r="K105" s="40">
        <v>0</v>
      </c>
      <c r="L105" s="42">
        <v>0</v>
      </c>
      <c r="M105" s="51">
        <v>1.7999999999999999E-2</v>
      </c>
      <c r="N105" s="42">
        <v>-25024.999999999996</v>
      </c>
      <c r="O105" s="42">
        <v>-25024.999999999996</v>
      </c>
      <c r="P105" s="42" t="s">
        <v>20</v>
      </c>
      <c r="Q105" s="42">
        <v>-17049.999999999996</v>
      </c>
      <c r="R105" s="42">
        <v>-7974.9999999999982</v>
      </c>
    </row>
    <row r="106" spans="1:18" x14ac:dyDescent="0.25">
      <c r="A106" s="40" t="s">
        <v>19</v>
      </c>
      <c r="B106" s="40" t="s">
        <v>344</v>
      </c>
      <c r="C106" s="40" t="s">
        <v>345</v>
      </c>
      <c r="D106" s="40" t="s">
        <v>346</v>
      </c>
      <c r="E106" s="40" t="s">
        <v>22</v>
      </c>
      <c r="F106" s="41">
        <v>43983</v>
      </c>
      <c r="G106" s="41">
        <v>44075</v>
      </c>
      <c r="H106" s="43">
        <v>4000000</v>
      </c>
      <c r="I106" s="40" t="s">
        <v>39</v>
      </c>
      <c r="J106" s="40">
        <v>92</v>
      </c>
      <c r="K106" s="40">
        <v>0</v>
      </c>
      <c r="L106" s="42">
        <v>0</v>
      </c>
      <c r="M106" s="51">
        <v>1.95E-2</v>
      </c>
      <c r="N106" s="42">
        <v>-19933.333333333332</v>
      </c>
      <c r="O106" s="42">
        <v>-19933.333333333332</v>
      </c>
      <c r="P106" s="42" t="s">
        <v>289</v>
      </c>
      <c r="Q106" s="42">
        <v>-6500</v>
      </c>
      <c r="R106" s="42">
        <v>-13433.333333333332</v>
      </c>
    </row>
    <row r="107" spans="1:18" x14ac:dyDescent="0.25">
      <c r="A107" s="40" t="s">
        <v>19</v>
      </c>
      <c r="B107" s="40" t="s">
        <v>347</v>
      </c>
      <c r="C107" s="40" t="s">
        <v>348</v>
      </c>
      <c r="D107" s="40" t="s">
        <v>349</v>
      </c>
      <c r="E107" s="40" t="s">
        <v>350</v>
      </c>
      <c r="F107" s="41">
        <v>43997</v>
      </c>
      <c r="G107" s="41">
        <v>44025</v>
      </c>
      <c r="H107" s="43">
        <v>526304.15</v>
      </c>
      <c r="I107" s="40" t="s">
        <v>39</v>
      </c>
      <c r="J107" s="40">
        <v>28</v>
      </c>
      <c r="K107" s="40">
        <v>9.9399999999999992E-3</v>
      </c>
      <c r="L107" s="42">
        <v>-406.89158618888888</v>
      </c>
      <c r="M107" s="51">
        <v>0</v>
      </c>
      <c r="N107" s="42">
        <v>0</v>
      </c>
      <c r="O107" s="42">
        <v>-406.89158618888888</v>
      </c>
      <c r="P107" s="42" t="s">
        <v>20</v>
      </c>
      <c r="Q107" s="42">
        <v>-232.50947782222221</v>
      </c>
      <c r="R107" s="42">
        <v>-174.38210836666664</v>
      </c>
    </row>
    <row r="108" spans="1:18" x14ac:dyDescent="0.25">
      <c r="A108" s="40" t="s">
        <v>19</v>
      </c>
      <c r="B108" s="40" t="s">
        <v>351</v>
      </c>
      <c r="C108" s="40" t="s">
        <v>352</v>
      </c>
      <c r="D108" s="40" t="s">
        <v>353</v>
      </c>
      <c r="E108" s="40" t="s">
        <v>22</v>
      </c>
      <c r="F108" s="41">
        <v>43922</v>
      </c>
      <c r="G108" s="41">
        <v>44013</v>
      </c>
      <c r="H108" s="43">
        <v>3569353.99</v>
      </c>
      <c r="I108" s="40" t="s">
        <v>39</v>
      </c>
      <c r="J108" s="40">
        <v>91</v>
      </c>
      <c r="K108" s="40">
        <v>0</v>
      </c>
      <c r="L108" s="42">
        <v>0</v>
      </c>
      <c r="M108" s="51">
        <v>1.0500000000000001E-2</v>
      </c>
      <c r="N108" s="42">
        <v>-9473.6603817916675</v>
      </c>
      <c r="O108" s="42">
        <v>-9473.6603817916675</v>
      </c>
      <c r="P108" s="42" t="s">
        <v>20</v>
      </c>
      <c r="Q108" s="42">
        <v>-9473.6603817916675</v>
      </c>
      <c r="R108" s="42">
        <v>0</v>
      </c>
    </row>
    <row r="109" spans="1:18" x14ac:dyDescent="0.25">
      <c r="A109" s="40" t="s">
        <v>19</v>
      </c>
      <c r="B109" s="40" t="s">
        <v>351</v>
      </c>
      <c r="C109" s="40" t="s">
        <v>354</v>
      </c>
      <c r="D109" s="40" t="s">
        <v>355</v>
      </c>
      <c r="E109" s="40" t="s">
        <v>350</v>
      </c>
      <c r="F109" s="41">
        <v>43997</v>
      </c>
      <c r="G109" s="41">
        <v>44025</v>
      </c>
      <c r="H109" s="43">
        <v>57561.21</v>
      </c>
      <c r="I109" s="40" t="s">
        <v>39</v>
      </c>
      <c r="J109" s="40">
        <v>28</v>
      </c>
      <c r="K109" s="40">
        <v>9.7999999999999997E-3</v>
      </c>
      <c r="L109" s="42">
        <v>-43.874433399999994</v>
      </c>
      <c r="M109" s="51">
        <v>0</v>
      </c>
      <c r="N109" s="42">
        <v>0</v>
      </c>
      <c r="O109" s="42">
        <v>-43.874433399999994</v>
      </c>
      <c r="P109" s="42" t="s">
        <v>20</v>
      </c>
      <c r="Q109" s="42">
        <v>-25.071104799999993</v>
      </c>
      <c r="R109" s="42">
        <v>-18.803328599999997</v>
      </c>
    </row>
    <row r="110" spans="1:18" x14ac:dyDescent="0.25">
      <c r="A110" s="40" t="s">
        <v>19</v>
      </c>
      <c r="B110" s="40" t="s">
        <v>356</v>
      </c>
      <c r="C110" s="40" t="s">
        <v>357</v>
      </c>
      <c r="D110" s="40" t="s">
        <v>355</v>
      </c>
      <c r="E110" s="40" t="s">
        <v>350</v>
      </c>
      <c r="F110" s="41">
        <v>43997</v>
      </c>
      <c r="G110" s="41">
        <v>44025</v>
      </c>
      <c r="H110" s="43">
        <v>10369.48</v>
      </c>
      <c r="I110" s="40" t="s">
        <v>39</v>
      </c>
      <c r="J110" s="40">
        <v>28</v>
      </c>
      <c r="K110" s="40">
        <v>9.7999999999999997E-3</v>
      </c>
      <c r="L110" s="42">
        <v>-7.9038480888888891</v>
      </c>
      <c r="M110" s="51">
        <v>0</v>
      </c>
      <c r="N110" s="42">
        <v>0</v>
      </c>
      <c r="O110" s="42">
        <v>-7.9038480888888891</v>
      </c>
      <c r="P110" s="42" t="s">
        <v>20</v>
      </c>
      <c r="Q110" s="42">
        <v>-4.5164846222222224</v>
      </c>
      <c r="R110" s="42">
        <v>-3.3873634666666668</v>
      </c>
    </row>
    <row r="111" spans="1:18" x14ac:dyDescent="0.25">
      <c r="A111" s="40" t="s">
        <v>19</v>
      </c>
      <c r="B111" s="40" t="s">
        <v>358</v>
      </c>
      <c r="C111" s="40" t="s">
        <v>359</v>
      </c>
      <c r="D111" s="40" t="s">
        <v>355</v>
      </c>
      <c r="E111" s="40" t="s">
        <v>350</v>
      </c>
      <c r="F111" s="41">
        <v>43997</v>
      </c>
      <c r="G111" s="41">
        <v>44025</v>
      </c>
      <c r="H111" s="43">
        <v>41266.31</v>
      </c>
      <c r="I111" s="40" t="s">
        <v>39</v>
      </c>
      <c r="J111" s="40">
        <v>28</v>
      </c>
      <c r="K111" s="40">
        <v>9.7999999999999997E-3</v>
      </c>
      <c r="L111" s="42">
        <v>-31.454098511111109</v>
      </c>
      <c r="M111" s="51">
        <v>0</v>
      </c>
      <c r="N111" s="42">
        <v>0</v>
      </c>
      <c r="O111" s="42">
        <v>-31.454098511111109</v>
      </c>
      <c r="P111" s="42" t="s">
        <v>20</v>
      </c>
      <c r="Q111" s="42">
        <v>-17.973770577777774</v>
      </c>
      <c r="R111" s="42">
        <v>-13.480327933333331</v>
      </c>
    </row>
    <row r="112" spans="1:18" x14ac:dyDescent="0.25">
      <c r="A112" s="40" t="s">
        <v>19</v>
      </c>
      <c r="B112" s="40" t="s">
        <v>360</v>
      </c>
      <c r="C112" s="40" t="s">
        <v>361</v>
      </c>
      <c r="D112" s="40" t="s">
        <v>355</v>
      </c>
      <c r="E112" s="40" t="s">
        <v>350</v>
      </c>
      <c r="F112" s="41">
        <v>43997</v>
      </c>
      <c r="G112" s="41">
        <v>44025</v>
      </c>
      <c r="H112" s="43">
        <v>33859.54</v>
      </c>
      <c r="I112" s="40" t="s">
        <v>39</v>
      </c>
      <c r="J112" s="40">
        <v>28</v>
      </c>
      <c r="K112" s="40">
        <v>9.7999999999999997E-3</v>
      </c>
      <c r="L112" s="42">
        <v>-25.808493822222221</v>
      </c>
      <c r="M112" s="51">
        <v>0</v>
      </c>
      <c r="N112" s="42">
        <v>0</v>
      </c>
      <c r="O112" s="42">
        <v>-25.808493822222221</v>
      </c>
      <c r="P112" s="42" t="s">
        <v>20</v>
      </c>
      <c r="Q112" s="42">
        <v>-14.747710755555554</v>
      </c>
      <c r="R112" s="42">
        <v>-11.060783066666666</v>
      </c>
    </row>
    <row r="113" spans="1:18" x14ac:dyDescent="0.25">
      <c r="A113" s="40" t="s">
        <v>19</v>
      </c>
      <c r="B113" s="40" t="s">
        <v>362</v>
      </c>
      <c r="C113" s="40" t="s">
        <v>363</v>
      </c>
      <c r="D113" s="40" t="s">
        <v>104</v>
      </c>
      <c r="E113" s="40" t="s">
        <v>22</v>
      </c>
      <c r="F113" s="41">
        <v>43936</v>
      </c>
      <c r="G113" s="41">
        <v>44119</v>
      </c>
      <c r="H113" s="43">
        <v>33894314.350000001</v>
      </c>
      <c r="I113" s="40" t="s">
        <v>39</v>
      </c>
      <c r="J113" s="40">
        <v>180</v>
      </c>
      <c r="K113" s="40">
        <v>0</v>
      </c>
      <c r="L113" s="42">
        <v>0</v>
      </c>
      <c r="M113" s="51">
        <v>1.7000000000000001E-2</v>
      </c>
      <c r="N113" s="42">
        <v>-288101.671975</v>
      </c>
      <c r="O113" s="42">
        <v>-288101.671975</v>
      </c>
      <c r="P113" s="42" t="s">
        <v>20</v>
      </c>
      <c r="Q113" s="42">
        <v>-123243.49301152777</v>
      </c>
      <c r="R113" s="42">
        <v>-169659.8734963889</v>
      </c>
    </row>
    <row r="114" spans="1:18" x14ac:dyDescent="0.25">
      <c r="A114" s="40" t="s">
        <v>19</v>
      </c>
      <c r="B114" s="40" t="s">
        <v>364</v>
      </c>
      <c r="C114" s="40" t="s">
        <v>365</v>
      </c>
      <c r="D114" s="40" t="s">
        <v>104</v>
      </c>
      <c r="E114" s="40" t="s">
        <v>366</v>
      </c>
      <c r="F114" s="41">
        <v>43998</v>
      </c>
      <c r="G114" s="41">
        <v>44028</v>
      </c>
      <c r="H114" s="43">
        <v>1091798.8899999999</v>
      </c>
      <c r="I114" s="40" t="s">
        <v>39</v>
      </c>
      <c r="J114" s="40">
        <v>30</v>
      </c>
      <c r="K114" s="40">
        <v>1.0800000000000001E-2</v>
      </c>
      <c r="L114" s="42">
        <v>-982.61900100000003</v>
      </c>
      <c r="M114" s="51">
        <v>0</v>
      </c>
      <c r="N114" s="42">
        <v>0</v>
      </c>
      <c r="O114" s="42">
        <v>-982.61900100000003</v>
      </c>
      <c r="P114" s="42" t="s">
        <v>20</v>
      </c>
      <c r="Q114" s="42">
        <v>-491.30950050000001</v>
      </c>
      <c r="R114" s="42">
        <v>-491.30950050000001</v>
      </c>
    </row>
    <row r="115" spans="1:18" x14ac:dyDescent="0.25">
      <c r="A115" s="40" t="s">
        <v>19</v>
      </c>
      <c r="B115" s="40" t="s">
        <v>367</v>
      </c>
      <c r="C115" s="40" t="s">
        <v>368</v>
      </c>
      <c r="D115" s="40" t="s">
        <v>104</v>
      </c>
      <c r="E115" s="40" t="s">
        <v>22</v>
      </c>
      <c r="F115" s="41">
        <v>43946</v>
      </c>
      <c r="G115" s="41">
        <v>44037</v>
      </c>
      <c r="H115" s="43">
        <v>977252.78</v>
      </c>
      <c r="I115" s="40" t="s">
        <v>39</v>
      </c>
      <c r="J115" s="40">
        <v>91</v>
      </c>
      <c r="K115" s="40">
        <v>-1.6100000000000001E-3</v>
      </c>
      <c r="L115" s="42">
        <v>397.71473554944447</v>
      </c>
      <c r="M115" s="51">
        <v>1.7500000000000002E-2</v>
      </c>
      <c r="N115" s="42">
        <v>-4322.9862559722224</v>
      </c>
      <c r="O115" s="42">
        <v>-3925.2715204227779</v>
      </c>
      <c r="P115" s="42" t="s">
        <v>20</v>
      </c>
      <c r="Q115" s="42">
        <v>-2890.0350754761116</v>
      </c>
      <c r="R115" s="42">
        <v>-1035.2364449466668</v>
      </c>
    </row>
    <row r="116" spans="1:18" x14ac:dyDescent="0.25">
      <c r="A116" s="40" t="s">
        <v>19</v>
      </c>
      <c r="B116" s="40" t="s">
        <v>369</v>
      </c>
      <c r="C116" s="40" t="s">
        <v>370</v>
      </c>
      <c r="D116" s="40" t="s">
        <v>371</v>
      </c>
      <c r="E116" s="40" t="s">
        <v>22</v>
      </c>
      <c r="F116" s="41">
        <v>43990</v>
      </c>
      <c r="G116" s="41">
        <v>44020</v>
      </c>
      <c r="H116" s="43">
        <v>1601631.78</v>
      </c>
      <c r="I116" s="40" t="s">
        <v>39</v>
      </c>
      <c r="J116" s="40">
        <v>30</v>
      </c>
      <c r="K116" s="40">
        <v>4.7899999999999998E-2</v>
      </c>
      <c r="L116" s="42">
        <v>-6393.1801884999995</v>
      </c>
      <c r="M116" s="51">
        <v>0</v>
      </c>
      <c r="N116" s="42">
        <v>0</v>
      </c>
      <c r="O116" s="42">
        <v>-6393.1801884999995</v>
      </c>
      <c r="P116" s="42" t="s">
        <v>20</v>
      </c>
      <c r="Q116" s="42">
        <v>-4901.4381445166664</v>
      </c>
      <c r="R116" s="42">
        <v>-1491.7420439833334</v>
      </c>
    </row>
    <row r="117" spans="1:18" x14ac:dyDescent="0.25">
      <c r="A117" s="40" t="s">
        <v>19</v>
      </c>
      <c r="B117" s="40" t="s">
        <v>372</v>
      </c>
      <c r="C117" s="40" t="s">
        <v>373</v>
      </c>
      <c r="D117" s="40" t="s">
        <v>374</v>
      </c>
      <c r="E117" s="40" t="s">
        <v>22</v>
      </c>
      <c r="F117" s="41">
        <v>43922</v>
      </c>
      <c r="G117" s="41">
        <v>44013</v>
      </c>
      <c r="H117" s="43">
        <v>1124207.08</v>
      </c>
      <c r="I117" s="40" t="s">
        <v>39</v>
      </c>
      <c r="J117" s="40">
        <v>91</v>
      </c>
      <c r="K117" s="40">
        <v>2.1090999999999999E-2</v>
      </c>
      <c r="L117" s="42">
        <v>-5993.525801970778</v>
      </c>
      <c r="M117" s="51">
        <v>0</v>
      </c>
      <c r="N117" s="42">
        <v>0</v>
      </c>
      <c r="O117" s="42">
        <v>-5993.525801970778</v>
      </c>
      <c r="P117" s="42" t="s">
        <v>20</v>
      </c>
      <c r="Q117" s="42">
        <v>-5993.525801970778</v>
      </c>
      <c r="R117" s="42">
        <v>0</v>
      </c>
    </row>
    <row r="118" spans="1:18" x14ac:dyDescent="0.25">
      <c r="A118" s="40" t="s">
        <v>19</v>
      </c>
      <c r="B118" s="40" t="s">
        <v>375</v>
      </c>
      <c r="C118" s="40" t="s">
        <v>376</v>
      </c>
      <c r="D118" s="40" t="s">
        <v>377</v>
      </c>
      <c r="E118" s="40" t="s">
        <v>22</v>
      </c>
      <c r="F118" s="41">
        <v>43922</v>
      </c>
      <c r="G118" s="41">
        <v>44013</v>
      </c>
      <c r="H118" s="43">
        <v>787406.27</v>
      </c>
      <c r="I118" s="40" t="s">
        <v>39</v>
      </c>
      <c r="J118" s="40">
        <v>91</v>
      </c>
      <c r="K118" s="40">
        <v>2.2009999999999998E-2</v>
      </c>
      <c r="L118" s="42">
        <v>-4380.8441451269446</v>
      </c>
      <c r="M118" s="51">
        <v>0</v>
      </c>
      <c r="N118" s="42">
        <v>0</v>
      </c>
      <c r="O118" s="42">
        <v>-4380.8441451269446</v>
      </c>
      <c r="P118" s="42" t="s">
        <v>20</v>
      </c>
      <c r="Q118" s="42">
        <v>-4380.8441451269446</v>
      </c>
      <c r="R118" s="42">
        <v>0</v>
      </c>
    </row>
    <row r="119" spans="1:18" x14ac:dyDescent="0.25">
      <c r="A119" s="40" t="s">
        <v>19</v>
      </c>
      <c r="B119" s="40" t="s">
        <v>378</v>
      </c>
      <c r="C119" s="40" t="s">
        <v>379</v>
      </c>
      <c r="D119" s="40" t="s">
        <v>380</v>
      </c>
      <c r="E119" s="40" t="s">
        <v>22</v>
      </c>
      <c r="F119" s="41">
        <v>44012</v>
      </c>
      <c r="G119" s="41">
        <v>44104</v>
      </c>
      <c r="H119" s="43">
        <v>15716000</v>
      </c>
      <c r="I119" s="40" t="s">
        <v>39</v>
      </c>
      <c r="J119" s="40">
        <v>92</v>
      </c>
      <c r="K119" s="40">
        <v>-4.0300000000000006E-3</v>
      </c>
      <c r="L119" s="42">
        <v>16185.733777777779</v>
      </c>
      <c r="M119" s="51">
        <v>1.7000000000000001E-2</v>
      </c>
      <c r="N119" s="42">
        <v>-68277.288888888885</v>
      </c>
      <c r="O119" s="42">
        <v>-52091.555111111105</v>
      </c>
      <c r="P119" s="42" t="s">
        <v>20</v>
      </c>
      <c r="Q119" s="42">
        <v>-566.21255555555547</v>
      </c>
      <c r="R119" s="42">
        <v>-51525.342555555544</v>
      </c>
    </row>
    <row r="120" spans="1:18" x14ac:dyDescent="0.25">
      <c r="A120" s="40" t="s">
        <v>19</v>
      </c>
      <c r="B120" s="40" t="s">
        <v>381</v>
      </c>
      <c r="C120" s="40" t="s">
        <v>382</v>
      </c>
      <c r="D120" s="40" t="s">
        <v>383</v>
      </c>
      <c r="E120" s="40" t="s">
        <v>384</v>
      </c>
      <c r="F120" s="41">
        <v>43987</v>
      </c>
      <c r="G120" s="41">
        <v>44018</v>
      </c>
      <c r="H120" s="43">
        <v>46974180</v>
      </c>
      <c r="I120" s="40" t="s">
        <v>39</v>
      </c>
      <c r="J120" s="40">
        <v>31</v>
      </c>
      <c r="K120" s="40">
        <v>1.0700000000000001E-2</v>
      </c>
      <c r="L120" s="42">
        <v>-42688.590427397263</v>
      </c>
      <c r="M120" s="51">
        <v>2.1000000000000001E-2</v>
      </c>
      <c r="N120" s="42">
        <v>-83781.345698630132</v>
      </c>
      <c r="O120" s="42">
        <v>-126469.9361260274</v>
      </c>
      <c r="P120" s="42" t="s">
        <v>385</v>
      </c>
      <c r="Q120" s="42">
        <v>-106071.55933150685</v>
      </c>
      <c r="R120" s="42">
        <v>-20398.376794520547</v>
      </c>
    </row>
    <row r="121" spans="1:18" x14ac:dyDescent="0.25">
      <c r="A121" s="40" t="s">
        <v>19</v>
      </c>
      <c r="B121" s="40" t="s">
        <v>386</v>
      </c>
      <c r="C121" s="40" t="s">
        <v>387</v>
      </c>
      <c r="D121" s="40" t="s">
        <v>388</v>
      </c>
      <c r="E121" s="40" t="s">
        <v>384</v>
      </c>
      <c r="F121" s="41">
        <v>43987</v>
      </c>
      <c r="G121" s="41">
        <v>44018</v>
      </c>
      <c r="H121" s="43">
        <v>9632501.2799999993</v>
      </c>
      <c r="I121" s="40" t="s">
        <v>39</v>
      </c>
      <c r="J121" s="40">
        <v>31</v>
      </c>
      <c r="K121" s="40">
        <v>1.0700000000000001E-2</v>
      </c>
      <c r="L121" s="42">
        <v>-8753.7004782904114</v>
      </c>
      <c r="M121" s="51">
        <v>2.1000000000000001E-2</v>
      </c>
      <c r="N121" s="42">
        <v>-17180.159817205476</v>
      </c>
      <c r="O121" s="42">
        <v>-25933.860295495888</v>
      </c>
      <c r="P121" s="42" t="s">
        <v>385</v>
      </c>
      <c r="Q121" s="42">
        <v>-21750.979602673971</v>
      </c>
      <c r="R121" s="42">
        <v>-4182.8806928219174</v>
      </c>
    </row>
    <row r="122" spans="1:18" x14ac:dyDescent="0.25">
      <c r="A122" s="40" t="s">
        <v>19</v>
      </c>
      <c r="B122" s="40" t="s">
        <v>389</v>
      </c>
      <c r="C122" s="40" t="s">
        <v>390</v>
      </c>
      <c r="D122" s="40" t="s">
        <v>388</v>
      </c>
      <c r="E122" s="40" t="s">
        <v>384</v>
      </c>
      <c r="F122" s="41">
        <v>43987</v>
      </c>
      <c r="G122" s="41">
        <v>44018</v>
      </c>
      <c r="H122" s="43">
        <v>6141809.7999999998</v>
      </c>
      <c r="I122" s="40" t="s">
        <v>39</v>
      </c>
      <c r="J122" s="40">
        <v>31</v>
      </c>
      <c r="K122" s="40">
        <v>1.0700000000000001E-2</v>
      </c>
      <c r="L122" s="42">
        <v>-5581.4748237260274</v>
      </c>
      <c r="M122" s="51">
        <v>2.1000000000000001E-2</v>
      </c>
      <c r="N122" s="42">
        <v>-10954.296383013698</v>
      </c>
      <c r="O122" s="42">
        <v>-16535.771206739726</v>
      </c>
      <c r="P122" s="42" t="s">
        <v>385</v>
      </c>
      <c r="Q122" s="42">
        <v>-13868.711334684933</v>
      </c>
      <c r="R122" s="42">
        <v>-2667.0598720547946</v>
      </c>
    </row>
    <row r="123" spans="1:18" x14ac:dyDescent="0.25">
      <c r="A123" s="40" t="s">
        <v>19</v>
      </c>
      <c r="B123" s="40" t="s">
        <v>391</v>
      </c>
      <c r="C123" s="40" t="s">
        <v>392</v>
      </c>
      <c r="D123" s="40" t="s">
        <v>393</v>
      </c>
      <c r="E123" s="40" t="s">
        <v>394</v>
      </c>
      <c r="F123" s="41">
        <v>44012</v>
      </c>
      <c r="G123" s="41">
        <v>44104</v>
      </c>
      <c r="H123" s="43">
        <v>47916666.670000002</v>
      </c>
      <c r="I123" s="40" t="s">
        <v>39</v>
      </c>
      <c r="J123" s="40">
        <v>92</v>
      </c>
      <c r="K123" s="40">
        <v>0</v>
      </c>
      <c r="L123" s="42">
        <v>0</v>
      </c>
      <c r="M123" s="51">
        <v>1.6E-2</v>
      </c>
      <c r="N123" s="42">
        <v>-195925.92593955557</v>
      </c>
      <c r="O123" s="42">
        <v>-195925.92593955557</v>
      </c>
      <c r="P123" s="42" t="s">
        <v>20</v>
      </c>
      <c r="Q123" s="42">
        <v>-2129.6296297777781</v>
      </c>
      <c r="R123" s="42">
        <v>-193796.2963097778</v>
      </c>
    </row>
    <row r="124" spans="1:18" x14ac:dyDescent="0.25">
      <c r="A124" s="40" t="s">
        <v>19</v>
      </c>
      <c r="B124" s="40" t="s">
        <v>395</v>
      </c>
      <c r="C124" s="40" t="s">
        <v>396</v>
      </c>
      <c r="D124" s="40" t="s">
        <v>321</v>
      </c>
      <c r="E124" s="40" t="s">
        <v>397</v>
      </c>
      <c r="F124" s="41">
        <v>44012</v>
      </c>
      <c r="G124" s="41">
        <v>44104</v>
      </c>
      <c r="H124" s="43">
        <v>8000000</v>
      </c>
      <c r="I124" s="40" t="s">
        <v>39</v>
      </c>
      <c r="J124" s="40">
        <v>92</v>
      </c>
      <c r="K124" s="40">
        <v>1.95E-2</v>
      </c>
      <c r="L124" s="42">
        <v>-39866.666666666664</v>
      </c>
      <c r="M124" s="51">
        <v>0</v>
      </c>
      <c r="N124" s="42">
        <v>0</v>
      </c>
      <c r="O124" s="42">
        <v>-39866.666666666664</v>
      </c>
      <c r="P124" s="42" t="s">
        <v>20</v>
      </c>
      <c r="Q124" s="42">
        <v>-433.33333333333331</v>
      </c>
      <c r="R124" s="42">
        <v>-39433.333333333328</v>
      </c>
    </row>
    <row r="125" spans="1:18" x14ac:dyDescent="0.25">
      <c r="A125" s="40" t="s">
        <v>19</v>
      </c>
      <c r="B125" s="40" t="s">
        <v>398</v>
      </c>
      <c r="C125" s="40" t="s">
        <v>399</v>
      </c>
      <c r="D125" s="40" t="s">
        <v>400</v>
      </c>
      <c r="E125" s="40" t="s">
        <v>401</v>
      </c>
      <c r="F125" s="41">
        <v>43951</v>
      </c>
      <c r="G125" s="41">
        <v>44043</v>
      </c>
      <c r="H125" s="43">
        <v>1500000</v>
      </c>
      <c r="I125" s="40" t="s">
        <v>39</v>
      </c>
      <c r="J125" s="40">
        <v>92</v>
      </c>
      <c r="K125" s="40">
        <v>0</v>
      </c>
      <c r="L125" s="42">
        <v>0</v>
      </c>
      <c r="M125" s="51">
        <v>0.02</v>
      </c>
      <c r="N125" s="42">
        <v>-7666.6666666666661</v>
      </c>
      <c r="O125" s="42">
        <v>-7666.6666666666661</v>
      </c>
      <c r="P125" s="42" t="s">
        <v>20</v>
      </c>
      <c r="Q125" s="42">
        <v>-5166.6666666666661</v>
      </c>
      <c r="R125" s="42">
        <v>-2500</v>
      </c>
    </row>
    <row r="126" spans="1:18" x14ac:dyDescent="0.25">
      <c r="A126" s="40" t="s">
        <v>19</v>
      </c>
      <c r="B126" s="40" t="s">
        <v>402</v>
      </c>
      <c r="C126" s="40" t="s">
        <v>403</v>
      </c>
      <c r="D126" s="40" t="s">
        <v>404</v>
      </c>
      <c r="E126" s="40" t="s">
        <v>405</v>
      </c>
      <c r="F126" s="41">
        <v>43852</v>
      </c>
      <c r="G126" s="41">
        <v>44034</v>
      </c>
      <c r="H126" s="43">
        <v>40000000</v>
      </c>
      <c r="I126" s="40" t="s">
        <v>39</v>
      </c>
      <c r="J126" s="40">
        <v>182</v>
      </c>
      <c r="K126" s="40">
        <v>0</v>
      </c>
      <c r="L126" s="42">
        <v>0</v>
      </c>
      <c r="M126" s="51">
        <v>1.4E-2</v>
      </c>
      <c r="N126" s="42">
        <v>-283111.11111111112</v>
      </c>
      <c r="O126" s="42">
        <v>-283111.11111111112</v>
      </c>
      <c r="P126" s="42" t="s">
        <v>20</v>
      </c>
      <c r="Q126" s="42">
        <v>-250444.44444444444</v>
      </c>
      <c r="R126" s="42">
        <v>-32666.666666666672</v>
      </c>
    </row>
    <row r="127" spans="1:18" x14ac:dyDescent="0.25">
      <c r="A127" s="40" t="s">
        <v>19</v>
      </c>
      <c r="B127" s="40" t="s">
        <v>406</v>
      </c>
      <c r="C127" s="40" t="s">
        <v>407</v>
      </c>
      <c r="D127" s="40" t="s">
        <v>408</v>
      </c>
      <c r="E127" s="40" t="s">
        <v>401</v>
      </c>
      <c r="F127" s="41">
        <v>43983</v>
      </c>
      <c r="G127" s="41">
        <v>44075</v>
      </c>
      <c r="H127" s="43">
        <v>10000000</v>
      </c>
      <c r="I127" s="40" t="s">
        <v>39</v>
      </c>
      <c r="J127" s="40">
        <v>92</v>
      </c>
      <c r="K127" s="40">
        <v>0</v>
      </c>
      <c r="L127" s="42">
        <v>0</v>
      </c>
      <c r="M127" s="51">
        <v>1.7999999999999999E-2</v>
      </c>
      <c r="N127" s="42">
        <v>-46000</v>
      </c>
      <c r="O127" s="42">
        <v>-46000</v>
      </c>
      <c r="P127" s="42" t="s">
        <v>20</v>
      </c>
      <c r="Q127" s="42">
        <v>-15000</v>
      </c>
      <c r="R127" s="42">
        <v>-31000</v>
      </c>
    </row>
    <row r="128" spans="1:18" x14ac:dyDescent="0.25">
      <c r="A128" s="40" t="s">
        <v>19</v>
      </c>
      <c r="B128" s="40" t="s">
        <v>409</v>
      </c>
      <c r="C128" s="40" t="s">
        <v>410</v>
      </c>
      <c r="D128" s="40" t="s">
        <v>408</v>
      </c>
      <c r="E128" s="40" t="s">
        <v>401</v>
      </c>
      <c r="F128" s="41">
        <v>43983</v>
      </c>
      <c r="G128" s="41">
        <v>44075</v>
      </c>
      <c r="H128" s="43">
        <v>20000000</v>
      </c>
      <c r="I128" s="40" t="s">
        <v>39</v>
      </c>
      <c r="J128" s="40">
        <v>92</v>
      </c>
      <c r="K128" s="40">
        <v>0</v>
      </c>
      <c r="L128" s="42">
        <v>0</v>
      </c>
      <c r="M128" s="51">
        <v>1.6E-2</v>
      </c>
      <c r="N128" s="42">
        <v>-81777.777777777766</v>
      </c>
      <c r="O128" s="42">
        <v>-81777.777777777766</v>
      </c>
      <c r="P128" s="42" t="s">
        <v>20</v>
      </c>
      <c r="Q128" s="42">
        <v>-26666.666666666664</v>
      </c>
      <c r="R128" s="42">
        <v>-55111.111111111102</v>
      </c>
    </row>
    <row r="129" spans="1:18" x14ac:dyDescent="0.25">
      <c r="A129" s="40" t="s">
        <v>19</v>
      </c>
      <c r="B129" s="40" t="s">
        <v>411</v>
      </c>
      <c r="C129" s="40" t="s">
        <v>412</v>
      </c>
      <c r="D129" s="40" t="s">
        <v>408</v>
      </c>
      <c r="E129" s="40" t="s">
        <v>401</v>
      </c>
      <c r="F129" s="41">
        <v>43983</v>
      </c>
      <c r="G129" s="41">
        <v>44075</v>
      </c>
      <c r="H129" s="43">
        <v>20000000</v>
      </c>
      <c r="I129" s="40" t="s">
        <v>39</v>
      </c>
      <c r="J129" s="40">
        <v>92</v>
      </c>
      <c r="K129" s="40">
        <v>0</v>
      </c>
      <c r="L129" s="42">
        <v>0</v>
      </c>
      <c r="M129" s="51">
        <v>1.7999999999999999E-2</v>
      </c>
      <c r="N129" s="42">
        <v>-92000</v>
      </c>
      <c r="O129" s="42">
        <v>-92000</v>
      </c>
      <c r="P129" s="42" t="s">
        <v>20</v>
      </c>
      <c r="Q129" s="42">
        <v>-30000</v>
      </c>
      <c r="R129" s="42">
        <v>-62000</v>
      </c>
    </row>
    <row r="130" spans="1:18" x14ac:dyDescent="0.25">
      <c r="A130" s="40" t="s">
        <v>19</v>
      </c>
      <c r="B130" s="40" t="s">
        <v>413</v>
      </c>
      <c r="C130" s="40" t="s">
        <v>414</v>
      </c>
      <c r="D130" s="40" t="s">
        <v>415</v>
      </c>
      <c r="E130" s="40" t="s">
        <v>416</v>
      </c>
      <c r="F130" s="41">
        <v>43983</v>
      </c>
      <c r="G130" s="41">
        <v>44013</v>
      </c>
      <c r="H130" s="43">
        <v>11568616.640000001</v>
      </c>
      <c r="I130" s="40" t="s">
        <v>39</v>
      </c>
      <c r="J130" s="40">
        <v>30</v>
      </c>
      <c r="K130" s="40">
        <v>1.5977999999999999E-2</v>
      </c>
      <c r="L130" s="42">
        <v>-15403.61305616</v>
      </c>
      <c r="M130" s="51">
        <v>0</v>
      </c>
      <c r="N130" s="42">
        <v>0</v>
      </c>
      <c r="O130" s="42">
        <v>-15403.61305616</v>
      </c>
      <c r="P130" s="42" t="s">
        <v>20</v>
      </c>
      <c r="Q130" s="42">
        <v>-15403.61305616</v>
      </c>
      <c r="R130" s="42">
        <v>0</v>
      </c>
    </row>
    <row r="131" spans="1:18" x14ac:dyDescent="0.25">
      <c r="A131" s="40" t="s">
        <v>19</v>
      </c>
      <c r="B131" s="40" t="s">
        <v>417</v>
      </c>
      <c r="C131" s="40" t="s">
        <v>418</v>
      </c>
      <c r="D131" s="40" t="s">
        <v>419</v>
      </c>
      <c r="E131" s="40" t="s">
        <v>416</v>
      </c>
      <c r="F131" s="41">
        <v>43983</v>
      </c>
      <c r="G131" s="41">
        <v>44013</v>
      </c>
      <c r="H131" s="43">
        <v>2940425.5</v>
      </c>
      <c r="I131" s="40" t="s">
        <v>39</v>
      </c>
      <c r="J131" s="40">
        <v>30</v>
      </c>
      <c r="K131" s="40">
        <v>9.4909999999999994E-3</v>
      </c>
      <c r="L131" s="42">
        <v>-2325.6315350416662</v>
      </c>
      <c r="M131" s="51">
        <v>0</v>
      </c>
      <c r="N131" s="42">
        <v>0</v>
      </c>
      <c r="O131" s="42">
        <v>-2325.6315350416662</v>
      </c>
      <c r="P131" s="42" t="s">
        <v>20</v>
      </c>
      <c r="Q131" s="42">
        <v>-2325.6315350416662</v>
      </c>
      <c r="R131" s="42">
        <v>0</v>
      </c>
    </row>
    <row r="132" spans="1:18" x14ac:dyDescent="0.25">
      <c r="A132" s="40" t="s">
        <v>19</v>
      </c>
      <c r="B132" s="40" t="s">
        <v>420</v>
      </c>
      <c r="C132" s="40" t="s">
        <v>421</v>
      </c>
      <c r="D132" s="40" t="s">
        <v>422</v>
      </c>
      <c r="E132" s="40" t="s">
        <v>416</v>
      </c>
      <c r="F132" s="41">
        <v>43983</v>
      </c>
      <c r="G132" s="41">
        <v>44013</v>
      </c>
      <c r="H132" s="43">
        <v>12322556.560000001</v>
      </c>
      <c r="I132" s="40" t="s">
        <v>39</v>
      </c>
      <c r="J132" s="40">
        <v>30</v>
      </c>
      <c r="K132" s="40">
        <v>1.5519E-2</v>
      </c>
      <c r="L132" s="42">
        <v>-15936.146271220001</v>
      </c>
      <c r="M132" s="51">
        <v>0</v>
      </c>
      <c r="N132" s="42">
        <v>0</v>
      </c>
      <c r="O132" s="42">
        <v>-15936.146271220001</v>
      </c>
      <c r="P132" s="42" t="s">
        <v>20</v>
      </c>
      <c r="Q132" s="42">
        <v>-15936.146271220001</v>
      </c>
      <c r="R132" s="42">
        <v>0</v>
      </c>
    </row>
    <row r="133" spans="1:18" x14ac:dyDescent="0.25">
      <c r="A133" s="40" t="s">
        <v>19</v>
      </c>
      <c r="B133" s="40" t="s">
        <v>423</v>
      </c>
      <c r="C133" s="40" t="s">
        <v>424</v>
      </c>
      <c r="D133" s="40" t="s">
        <v>425</v>
      </c>
      <c r="E133" s="40" t="s">
        <v>416</v>
      </c>
      <c r="F133" s="41">
        <v>43983</v>
      </c>
      <c r="G133" s="41">
        <v>44013</v>
      </c>
      <c r="H133" s="43">
        <v>4364296.3600000003</v>
      </c>
      <c r="I133" s="40" t="s">
        <v>39</v>
      </c>
      <c r="J133" s="40">
        <v>30</v>
      </c>
      <c r="K133" s="40">
        <v>1.2432E-2</v>
      </c>
      <c r="L133" s="42">
        <v>-4521.4110289600003</v>
      </c>
      <c r="M133" s="51">
        <v>0</v>
      </c>
      <c r="N133" s="42">
        <v>0</v>
      </c>
      <c r="O133" s="42">
        <v>-4521.4110289600003</v>
      </c>
      <c r="P133" s="42" t="s">
        <v>20</v>
      </c>
      <c r="Q133" s="42">
        <v>-4521.4110289600003</v>
      </c>
      <c r="R133" s="42">
        <v>0</v>
      </c>
    </row>
    <row r="134" spans="1:18" x14ac:dyDescent="0.25">
      <c r="A134" s="40" t="s">
        <v>19</v>
      </c>
      <c r="B134" s="40" t="s">
        <v>426</v>
      </c>
      <c r="C134" s="40" t="s">
        <v>427</v>
      </c>
      <c r="D134" s="40" t="s">
        <v>428</v>
      </c>
      <c r="E134" s="40" t="s">
        <v>416</v>
      </c>
      <c r="F134" s="41">
        <v>43966</v>
      </c>
      <c r="G134" s="41">
        <v>44060</v>
      </c>
      <c r="H134" s="43">
        <v>26177320.239999998</v>
      </c>
      <c r="I134" s="40" t="s">
        <v>39</v>
      </c>
      <c r="J134" s="40">
        <v>94</v>
      </c>
      <c r="K134" s="40">
        <v>0</v>
      </c>
      <c r="L134" s="42">
        <v>0</v>
      </c>
      <c r="M134" s="51">
        <v>8.9999999999999993E-3</v>
      </c>
      <c r="N134" s="42">
        <v>-61516.702563999999</v>
      </c>
      <c r="O134" s="42">
        <v>-61516.702563999999</v>
      </c>
      <c r="P134" s="42" t="s">
        <v>20</v>
      </c>
      <c r="Q134" s="42">
        <v>-30758.351282</v>
      </c>
      <c r="R134" s="42">
        <v>-30758.351282</v>
      </c>
    </row>
    <row r="135" spans="1:18" x14ac:dyDescent="0.25">
      <c r="A135" s="40" t="s">
        <v>19</v>
      </c>
      <c r="B135" s="40" t="s">
        <v>429</v>
      </c>
      <c r="C135" s="40" t="s">
        <v>430</v>
      </c>
      <c r="D135" s="40" t="s">
        <v>431</v>
      </c>
      <c r="E135" s="40" t="s">
        <v>416</v>
      </c>
      <c r="F135" s="41">
        <v>43966</v>
      </c>
      <c r="G135" s="41">
        <v>44060</v>
      </c>
      <c r="H135" s="43">
        <v>18198837.289999999</v>
      </c>
      <c r="I135" s="40" t="s">
        <v>39</v>
      </c>
      <c r="J135" s="40">
        <v>94</v>
      </c>
      <c r="K135" s="40">
        <v>0</v>
      </c>
      <c r="L135" s="42">
        <v>0</v>
      </c>
      <c r="M135" s="51">
        <v>8.9999999999999993E-3</v>
      </c>
      <c r="N135" s="42">
        <v>-42767.267631499999</v>
      </c>
      <c r="O135" s="42">
        <v>-42767.267631499999</v>
      </c>
      <c r="P135" s="42" t="s">
        <v>20</v>
      </c>
      <c r="Q135" s="42">
        <v>-21383.633815749999</v>
      </c>
      <c r="R135" s="42">
        <v>-21383.633815749999</v>
      </c>
    </row>
    <row r="136" spans="1:18" x14ac:dyDescent="0.25">
      <c r="A136" s="40" t="s">
        <v>19</v>
      </c>
      <c r="B136" s="40" t="s">
        <v>432</v>
      </c>
      <c r="C136" s="40" t="s">
        <v>433</v>
      </c>
      <c r="D136" s="40" t="s">
        <v>434</v>
      </c>
      <c r="E136" s="40" t="s">
        <v>416</v>
      </c>
      <c r="F136" s="41">
        <v>43966</v>
      </c>
      <c r="G136" s="41">
        <v>44060</v>
      </c>
      <c r="H136" s="43">
        <v>24700950</v>
      </c>
      <c r="I136" s="40" t="s">
        <v>39</v>
      </c>
      <c r="J136" s="40">
        <v>94</v>
      </c>
      <c r="K136" s="40">
        <v>0</v>
      </c>
      <c r="L136" s="42">
        <v>0</v>
      </c>
      <c r="M136" s="51">
        <v>8.9999999999999993E-3</v>
      </c>
      <c r="N136" s="42">
        <v>-58047.232499999998</v>
      </c>
      <c r="O136" s="42">
        <v>-58047.232499999998</v>
      </c>
      <c r="P136" s="42" t="s">
        <v>20</v>
      </c>
      <c r="Q136" s="42">
        <v>-29023.616249999999</v>
      </c>
      <c r="R136" s="42">
        <v>-29023.616249999999</v>
      </c>
    </row>
    <row r="137" spans="1:18" x14ac:dyDescent="0.25">
      <c r="A137" s="40" t="s">
        <v>19</v>
      </c>
      <c r="B137" s="40" t="s">
        <v>435</v>
      </c>
      <c r="C137" s="40" t="s">
        <v>436</v>
      </c>
      <c r="D137" s="40" t="s">
        <v>437</v>
      </c>
      <c r="E137" s="40" t="s">
        <v>438</v>
      </c>
      <c r="F137" s="41">
        <v>43966.083333333299</v>
      </c>
      <c r="G137" s="41">
        <v>44060.083333333299</v>
      </c>
      <c r="H137" s="43">
        <v>8437171.4900000002</v>
      </c>
      <c r="I137" s="40" t="s">
        <v>39</v>
      </c>
      <c r="J137" s="40">
        <v>94</v>
      </c>
      <c r="K137" s="40">
        <v>0</v>
      </c>
      <c r="L137" s="42">
        <v>0</v>
      </c>
      <c r="M137" s="51">
        <v>8.9999999999999993E-3</v>
      </c>
      <c r="N137" s="42">
        <v>-19827.3530015</v>
      </c>
      <c r="O137" s="42">
        <v>-19827.3530015</v>
      </c>
      <c r="P137" s="42" t="s">
        <v>20</v>
      </c>
      <c r="Q137" s="42">
        <v>-9896.0990601529957</v>
      </c>
      <c r="R137" s="42">
        <v>-9931.2539413470058</v>
      </c>
    </row>
    <row r="138" spans="1:18" x14ac:dyDescent="0.25">
      <c r="A138" s="40" t="s">
        <v>19</v>
      </c>
      <c r="B138" s="40" t="s">
        <v>439</v>
      </c>
      <c r="C138" s="40" t="s">
        <v>440</v>
      </c>
      <c r="D138" s="40" t="s">
        <v>441</v>
      </c>
      <c r="E138" s="40" t="s">
        <v>416</v>
      </c>
      <c r="F138" s="41">
        <v>43966.083333333299</v>
      </c>
      <c r="G138" s="41">
        <v>44060.083333333299</v>
      </c>
      <c r="H138" s="43">
        <v>624376.80000000005</v>
      </c>
      <c r="I138" s="40" t="s">
        <v>39</v>
      </c>
      <c r="J138" s="40">
        <v>94</v>
      </c>
      <c r="K138" s="40">
        <v>0</v>
      </c>
      <c r="L138" s="42">
        <v>0</v>
      </c>
      <c r="M138" s="51">
        <v>8.9999999999999993E-3</v>
      </c>
      <c r="N138" s="42">
        <v>-1467.28548</v>
      </c>
      <c r="O138" s="42">
        <v>-1467.28548</v>
      </c>
      <c r="P138" s="42" t="s">
        <v>20</v>
      </c>
      <c r="Q138" s="42">
        <v>-732.34195500052999</v>
      </c>
      <c r="R138" s="42">
        <v>-734.94352499947001</v>
      </c>
    </row>
    <row r="139" spans="1:18" x14ac:dyDescent="0.25">
      <c r="A139" s="40" t="s">
        <v>19</v>
      </c>
      <c r="B139" s="40" t="s">
        <v>442</v>
      </c>
      <c r="C139" s="40" t="s">
        <v>443</v>
      </c>
      <c r="D139" s="40" t="s">
        <v>444</v>
      </c>
      <c r="E139" s="40" t="s">
        <v>416</v>
      </c>
      <c r="F139" s="41">
        <v>43966</v>
      </c>
      <c r="G139" s="41">
        <v>44060</v>
      </c>
      <c r="H139" s="43">
        <v>17012647.41</v>
      </c>
      <c r="I139" s="40" t="s">
        <v>39</v>
      </c>
      <c r="J139" s="40">
        <v>94</v>
      </c>
      <c r="K139" s="40">
        <v>0</v>
      </c>
      <c r="L139" s="42">
        <v>0</v>
      </c>
      <c r="M139" s="51">
        <v>8.9999999999999993E-3</v>
      </c>
      <c r="N139" s="42">
        <v>-39979.721413499996</v>
      </c>
      <c r="O139" s="42">
        <v>-39979.721413499996</v>
      </c>
      <c r="P139" s="42" t="s">
        <v>20</v>
      </c>
      <c r="Q139" s="42">
        <v>-19989.860706749998</v>
      </c>
      <c r="R139" s="42">
        <v>-19989.860706749998</v>
      </c>
    </row>
    <row r="140" spans="1:18" x14ac:dyDescent="0.25">
      <c r="A140" s="40" t="s">
        <v>19</v>
      </c>
      <c r="B140" s="40" t="s">
        <v>445</v>
      </c>
      <c r="C140" s="40" t="s">
        <v>446</v>
      </c>
      <c r="D140" s="40" t="s">
        <v>447</v>
      </c>
      <c r="E140" s="40" t="s">
        <v>448</v>
      </c>
      <c r="F140" s="41">
        <v>43969</v>
      </c>
      <c r="G140" s="41">
        <v>44061</v>
      </c>
      <c r="H140" s="43">
        <v>7643864.5199999996</v>
      </c>
      <c r="I140" s="40" t="s">
        <v>39</v>
      </c>
      <c r="J140" s="40">
        <v>90</v>
      </c>
      <c r="K140" s="40">
        <v>-2.6199999999999999E-3</v>
      </c>
      <c r="L140" s="42">
        <v>5006.7312605999996</v>
      </c>
      <c r="M140" s="51">
        <v>1.6E-2</v>
      </c>
      <c r="N140" s="42">
        <v>-30575.45808</v>
      </c>
      <c r="O140" s="42">
        <v>-25568.726819399999</v>
      </c>
      <c r="P140" s="42" t="s">
        <v>20</v>
      </c>
      <c r="Q140" s="42">
        <v>-12500.266445039999</v>
      </c>
      <c r="R140" s="42">
        <v>-13636.654303679999</v>
      </c>
    </row>
    <row r="141" spans="1:18" x14ac:dyDescent="0.25">
      <c r="A141" s="40" t="s">
        <v>19</v>
      </c>
      <c r="B141" s="40" t="s">
        <v>449</v>
      </c>
      <c r="C141" s="40" t="s">
        <v>450</v>
      </c>
      <c r="D141" s="40" t="s">
        <v>451</v>
      </c>
      <c r="E141" s="40" t="s">
        <v>452</v>
      </c>
      <c r="F141" s="41">
        <v>43941</v>
      </c>
      <c r="G141" s="41">
        <v>44032</v>
      </c>
      <c r="H141" s="43">
        <v>6407034.2199999997</v>
      </c>
      <c r="I141" s="40" t="s">
        <v>39</v>
      </c>
      <c r="J141" s="40">
        <v>91</v>
      </c>
      <c r="K141" s="40">
        <v>-2.2400000000000002E-3</v>
      </c>
      <c r="L141" s="42">
        <v>3627.8051539022222</v>
      </c>
      <c r="M141" s="51">
        <v>1.95E-2</v>
      </c>
      <c r="N141" s="42">
        <v>-31581.339509416666</v>
      </c>
      <c r="O141" s="42">
        <v>-27953.534355514443</v>
      </c>
      <c r="P141" s="42" t="s">
        <v>20</v>
      </c>
      <c r="Q141" s="42">
        <v>-22117.082127439997</v>
      </c>
      <c r="R141" s="42">
        <v>-5836.4522280744441</v>
      </c>
    </row>
    <row r="142" spans="1:18" x14ac:dyDescent="0.25">
      <c r="A142" s="40" t="s">
        <v>19</v>
      </c>
      <c r="B142" s="40" t="s">
        <v>449</v>
      </c>
      <c r="C142" s="40" t="s">
        <v>453</v>
      </c>
      <c r="D142" s="40" t="s">
        <v>454</v>
      </c>
      <c r="E142" s="40" t="s">
        <v>452</v>
      </c>
      <c r="F142" s="41">
        <v>43922</v>
      </c>
      <c r="G142" s="41">
        <v>44013</v>
      </c>
      <c r="H142" s="43">
        <v>12191435.41</v>
      </c>
      <c r="I142" s="40" t="s">
        <v>39</v>
      </c>
      <c r="J142" s="40">
        <v>91</v>
      </c>
      <c r="K142" s="40">
        <v>0</v>
      </c>
      <c r="L142" s="42">
        <v>0</v>
      </c>
      <c r="M142" s="51">
        <v>1.55E-2</v>
      </c>
      <c r="N142" s="42">
        <v>-47766.721238347222</v>
      </c>
      <c r="O142" s="42">
        <v>-47766.721238347222</v>
      </c>
      <c r="P142" s="42" t="s">
        <v>20</v>
      </c>
      <c r="Q142" s="42">
        <v>-47766.721238347222</v>
      </c>
      <c r="R142" s="42">
        <v>0</v>
      </c>
    </row>
    <row r="143" spans="1:18" x14ac:dyDescent="0.25">
      <c r="A143" s="40" t="s">
        <v>19</v>
      </c>
      <c r="B143" s="40" t="s">
        <v>455</v>
      </c>
      <c r="C143" s="40" t="s">
        <v>456</v>
      </c>
      <c r="D143" s="40" t="s">
        <v>457</v>
      </c>
      <c r="E143" s="40" t="s">
        <v>452</v>
      </c>
      <c r="F143" s="41">
        <v>43982</v>
      </c>
      <c r="G143" s="41">
        <v>44074</v>
      </c>
      <c r="H143" s="43">
        <v>7028801.9199999999</v>
      </c>
      <c r="I143" s="40" t="s">
        <v>39</v>
      </c>
      <c r="J143" s="40">
        <v>92</v>
      </c>
      <c r="K143" s="40">
        <v>5.4999999999999997E-3</v>
      </c>
      <c r="L143" s="42">
        <v>-9879.3715875555536</v>
      </c>
      <c r="M143" s="51">
        <v>0</v>
      </c>
      <c r="N143" s="42">
        <v>0</v>
      </c>
      <c r="O143" s="42">
        <v>-9879.3715875555536</v>
      </c>
      <c r="P143" s="42" t="s">
        <v>20</v>
      </c>
      <c r="Q143" s="42">
        <v>-3328.9186871111106</v>
      </c>
      <c r="R143" s="42">
        <v>-6550.452900444443</v>
      </c>
    </row>
    <row r="144" spans="1:18" x14ac:dyDescent="0.25">
      <c r="A144" s="40" t="s">
        <v>19</v>
      </c>
      <c r="B144" s="40" t="s">
        <v>458</v>
      </c>
      <c r="C144" s="40" t="s">
        <v>459</v>
      </c>
      <c r="D144" s="40" t="s">
        <v>454</v>
      </c>
      <c r="E144" s="40" t="s">
        <v>460</v>
      </c>
      <c r="F144" s="41">
        <v>43936</v>
      </c>
      <c r="G144" s="41">
        <v>44027</v>
      </c>
      <c r="H144" s="43">
        <v>9091862.9800000004</v>
      </c>
      <c r="I144" s="40" t="s">
        <v>39</v>
      </c>
      <c r="J144" s="40">
        <v>91</v>
      </c>
      <c r="K144" s="40">
        <v>0</v>
      </c>
      <c r="L144" s="42">
        <v>0</v>
      </c>
      <c r="M144" s="51">
        <v>1.7000000000000001E-2</v>
      </c>
      <c r="N144" s="42">
        <v>-39069.755639055562</v>
      </c>
      <c r="O144" s="42">
        <v>-39069.755639055562</v>
      </c>
      <c r="P144" s="42" t="s">
        <v>20</v>
      </c>
      <c r="Q144" s="42">
        <v>-33059.02400227778</v>
      </c>
      <c r="R144" s="42">
        <v>-6010.7316367777794</v>
      </c>
    </row>
    <row r="145" spans="1:18" x14ac:dyDescent="0.25">
      <c r="A145" s="40" t="s">
        <v>19</v>
      </c>
      <c r="B145" s="40" t="s">
        <v>461</v>
      </c>
      <c r="C145" s="40" t="s">
        <v>462</v>
      </c>
      <c r="D145" s="40" t="s">
        <v>454</v>
      </c>
      <c r="E145" s="40" t="s">
        <v>460</v>
      </c>
      <c r="F145" s="41">
        <v>43922</v>
      </c>
      <c r="G145" s="41">
        <v>44013</v>
      </c>
      <c r="H145" s="43">
        <v>8109079.46</v>
      </c>
      <c r="I145" s="40" t="s">
        <v>39</v>
      </c>
      <c r="J145" s="40">
        <v>91</v>
      </c>
      <c r="K145" s="40">
        <v>0</v>
      </c>
      <c r="L145" s="42">
        <v>0</v>
      </c>
      <c r="M145" s="51">
        <v>1.7000000000000001E-2</v>
      </c>
      <c r="N145" s="42">
        <v>-34846.516457277779</v>
      </c>
      <c r="O145" s="42">
        <v>-34846.516457277779</v>
      </c>
      <c r="P145" s="42" t="s">
        <v>20</v>
      </c>
      <c r="Q145" s="42">
        <v>-34846.516457277779</v>
      </c>
      <c r="R145" s="42">
        <v>0</v>
      </c>
    </row>
    <row r="146" spans="1:18" x14ac:dyDescent="0.25">
      <c r="A146" s="40" t="s">
        <v>19</v>
      </c>
      <c r="B146" s="40" t="s">
        <v>463</v>
      </c>
      <c r="C146" s="40" t="s">
        <v>464</v>
      </c>
      <c r="D146" s="40" t="s">
        <v>454</v>
      </c>
      <c r="E146" s="40" t="s">
        <v>460</v>
      </c>
      <c r="F146" s="41">
        <v>43983</v>
      </c>
      <c r="G146" s="41">
        <v>44075</v>
      </c>
      <c r="H146" s="43">
        <v>6300611.2400000002</v>
      </c>
      <c r="I146" s="40" t="s">
        <v>39</v>
      </c>
      <c r="J146" s="40">
        <v>92</v>
      </c>
      <c r="K146" s="40">
        <v>0</v>
      </c>
      <c r="L146" s="42">
        <v>0</v>
      </c>
      <c r="M146" s="51">
        <v>1.2999999999999999E-2</v>
      </c>
      <c r="N146" s="42">
        <v>-20932.030675111109</v>
      </c>
      <c r="O146" s="42">
        <v>-20932.030675111109</v>
      </c>
      <c r="P146" s="42" t="s">
        <v>20</v>
      </c>
      <c r="Q146" s="42">
        <v>-6825.6621766666658</v>
      </c>
      <c r="R146" s="42">
        <v>-14106.368498444443</v>
      </c>
    </row>
    <row r="147" spans="1:18" x14ac:dyDescent="0.25">
      <c r="A147" s="40" t="s">
        <v>19</v>
      </c>
      <c r="B147" s="40" t="s">
        <v>465</v>
      </c>
      <c r="C147" s="40" t="s">
        <v>466</v>
      </c>
      <c r="D147" s="40" t="s">
        <v>454</v>
      </c>
      <c r="E147" s="40" t="s">
        <v>460</v>
      </c>
      <c r="F147" s="41">
        <v>44001</v>
      </c>
      <c r="G147" s="41">
        <v>44093</v>
      </c>
      <c r="H147" s="43">
        <v>3384386.78</v>
      </c>
      <c r="I147" s="40" t="s">
        <v>39</v>
      </c>
      <c r="J147" s="40">
        <v>92</v>
      </c>
      <c r="K147" s="40">
        <v>-3.96E-3</v>
      </c>
      <c r="L147" s="42">
        <v>3424.9994213599994</v>
      </c>
      <c r="M147" s="51">
        <v>1.95E-2</v>
      </c>
      <c r="N147" s="42">
        <v>-16865.527453666666</v>
      </c>
      <c r="O147" s="42">
        <v>-13440.528032306665</v>
      </c>
      <c r="P147" s="42" t="s">
        <v>20</v>
      </c>
      <c r="Q147" s="42">
        <v>-1753.1123520399997</v>
      </c>
      <c r="R147" s="42">
        <v>-11687.415680266666</v>
      </c>
    </row>
    <row r="148" spans="1:18" x14ac:dyDescent="0.25">
      <c r="A148" s="40" t="s">
        <v>19</v>
      </c>
      <c r="B148" s="40" t="s">
        <v>467</v>
      </c>
      <c r="C148" s="40" t="s">
        <v>468</v>
      </c>
      <c r="D148" s="40" t="s">
        <v>454</v>
      </c>
      <c r="E148" s="40" t="s">
        <v>460</v>
      </c>
      <c r="F148" s="41">
        <v>44001</v>
      </c>
      <c r="G148" s="41">
        <v>44093</v>
      </c>
      <c r="H148" s="43">
        <v>3384178.28</v>
      </c>
      <c r="I148" s="40" t="s">
        <v>39</v>
      </c>
      <c r="J148" s="40">
        <v>92</v>
      </c>
      <c r="K148" s="40">
        <v>-3.96E-3</v>
      </c>
      <c r="L148" s="42">
        <v>3424.7884193599998</v>
      </c>
      <c r="M148" s="51">
        <v>1.95E-2</v>
      </c>
      <c r="N148" s="42">
        <v>-16864.488428666664</v>
      </c>
      <c r="O148" s="42">
        <v>-13439.700009306664</v>
      </c>
      <c r="P148" s="42" t="s">
        <v>20</v>
      </c>
      <c r="Q148" s="42">
        <v>-1753.0043490399996</v>
      </c>
      <c r="R148" s="42">
        <v>-11686.695660266663</v>
      </c>
    </row>
    <row r="149" spans="1:18" x14ac:dyDescent="0.25">
      <c r="A149" s="40" t="s">
        <v>19</v>
      </c>
      <c r="B149" s="40" t="s">
        <v>469</v>
      </c>
      <c r="C149" s="40" t="s">
        <v>470</v>
      </c>
      <c r="D149" s="40" t="s">
        <v>454</v>
      </c>
      <c r="E149" s="40" t="s">
        <v>460</v>
      </c>
      <c r="F149" s="41">
        <v>44005</v>
      </c>
      <c r="G149" s="41">
        <v>44097</v>
      </c>
      <c r="H149" s="43">
        <v>2696743.2</v>
      </c>
      <c r="I149" s="40" t="s">
        <v>39</v>
      </c>
      <c r="J149" s="40">
        <v>92</v>
      </c>
      <c r="K149" s="40">
        <v>-4.0699999999999998E-3</v>
      </c>
      <c r="L149" s="42">
        <v>2804.9125661333328</v>
      </c>
      <c r="M149" s="51">
        <v>1.2999999999999999E-2</v>
      </c>
      <c r="N149" s="42">
        <v>-8959.1801866666665</v>
      </c>
      <c r="O149" s="42">
        <v>-6154.2676205333337</v>
      </c>
      <c r="P149" s="42" t="s">
        <v>20</v>
      </c>
      <c r="Q149" s="42">
        <v>-535.15370613333334</v>
      </c>
      <c r="R149" s="42">
        <v>-5619.1139143999999</v>
      </c>
    </row>
    <row r="150" spans="1:18" x14ac:dyDescent="0.25">
      <c r="A150" s="40" t="s">
        <v>19</v>
      </c>
      <c r="B150" s="40" t="s">
        <v>471</v>
      </c>
      <c r="C150" s="40" t="s">
        <v>472</v>
      </c>
      <c r="D150" s="40" t="s">
        <v>454</v>
      </c>
      <c r="E150" s="40" t="s">
        <v>460</v>
      </c>
      <c r="F150" s="41">
        <v>43922</v>
      </c>
      <c r="G150" s="41">
        <v>44013</v>
      </c>
      <c r="H150" s="43">
        <v>2131586.54</v>
      </c>
      <c r="I150" s="40" t="s">
        <v>39</v>
      </c>
      <c r="J150" s="40">
        <v>91</v>
      </c>
      <c r="K150" s="40">
        <v>-3.5299999999999997E-3</v>
      </c>
      <c r="L150" s="42">
        <v>1902.0265117894444</v>
      </c>
      <c r="M150" s="51">
        <v>2.3E-2</v>
      </c>
      <c r="N150" s="42">
        <v>-12392.807300611112</v>
      </c>
      <c r="O150" s="42">
        <v>-10490.780788821667</v>
      </c>
      <c r="P150" s="42" t="s">
        <v>20</v>
      </c>
      <c r="Q150" s="42">
        <v>-10490.780788821667</v>
      </c>
      <c r="R150" s="42">
        <v>0</v>
      </c>
    </row>
    <row r="151" spans="1:18" x14ac:dyDescent="0.25">
      <c r="A151" s="40" t="s">
        <v>19</v>
      </c>
      <c r="B151" s="40" t="s">
        <v>473</v>
      </c>
      <c r="C151" s="40" t="s">
        <v>474</v>
      </c>
      <c r="D151" s="40" t="s">
        <v>454</v>
      </c>
      <c r="E151" s="40" t="s">
        <v>460</v>
      </c>
      <c r="F151" s="41">
        <v>44001</v>
      </c>
      <c r="G151" s="41">
        <v>44093</v>
      </c>
      <c r="H151" s="43">
        <v>1777536.04</v>
      </c>
      <c r="I151" s="40" t="s">
        <v>39</v>
      </c>
      <c r="J151" s="40">
        <v>92</v>
      </c>
      <c r="K151" s="40">
        <v>-3.96E-3</v>
      </c>
      <c r="L151" s="42">
        <v>1798.8664724799999</v>
      </c>
      <c r="M151" s="51">
        <v>1.95E-2</v>
      </c>
      <c r="N151" s="42">
        <v>-8858.0545993333326</v>
      </c>
      <c r="O151" s="42">
        <v>-7059.1881268533325</v>
      </c>
      <c r="P151" s="42" t="s">
        <v>20</v>
      </c>
      <c r="Q151" s="42">
        <v>-920.76366871999983</v>
      </c>
      <c r="R151" s="42">
        <v>-6138.4244581333323</v>
      </c>
    </row>
    <row r="152" spans="1:18" x14ac:dyDescent="0.25">
      <c r="A152" s="40" t="s">
        <v>19</v>
      </c>
      <c r="B152" s="40" t="s">
        <v>475</v>
      </c>
      <c r="C152" s="40" t="s">
        <v>476</v>
      </c>
      <c r="D152" s="40" t="s">
        <v>477</v>
      </c>
      <c r="E152" s="40" t="s">
        <v>460</v>
      </c>
      <c r="F152" s="41">
        <v>43951</v>
      </c>
      <c r="G152" s="41">
        <v>44043</v>
      </c>
      <c r="H152" s="43">
        <v>525923.53</v>
      </c>
      <c r="I152" s="40" t="s">
        <v>39</v>
      </c>
      <c r="J152" s="40">
        <v>92</v>
      </c>
      <c r="K152" s="40">
        <v>0</v>
      </c>
      <c r="L152" s="42">
        <v>0</v>
      </c>
      <c r="M152" s="51">
        <v>1.4999999999999999E-2</v>
      </c>
      <c r="N152" s="42">
        <v>-2016.0401983333334</v>
      </c>
      <c r="O152" s="42">
        <v>-2016.0401983333334</v>
      </c>
      <c r="P152" s="42" t="s">
        <v>20</v>
      </c>
      <c r="Q152" s="42">
        <v>-1358.6357858333333</v>
      </c>
      <c r="R152" s="42">
        <v>-657.40441250000003</v>
      </c>
    </row>
    <row r="153" spans="1:18" x14ac:dyDescent="0.25">
      <c r="A153" s="40" t="s">
        <v>19</v>
      </c>
      <c r="B153" s="40" t="s">
        <v>478</v>
      </c>
      <c r="C153" s="40" t="s">
        <v>479</v>
      </c>
      <c r="D153" s="40" t="s">
        <v>480</v>
      </c>
      <c r="E153" s="40" t="s">
        <v>460</v>
      </c>
      <c r="F153" s="41">
        <v>43951</v>
      </c>
      <c r="G153" s="41">
        <v>44043</v>
      </c>
      <c r="H153" s="43">
        <v>427989.92</v>
      </c>
      <c r="I153" s="40" t="s">
        <v>39</v>
      </c>
      <c r="J153" s="40">
        <v>92</v>
      </c>
      <c r="K153" s="40">
        <v>0</v>
      </c>
      <c r="L153" s="42">
        <v>0</v>
      </c>
      <c r="M153" s="51">
        <v>1.4999999999999999E-2</v>
      </c>
      <c r="N153" s="42">
        <v>-1640.6280266666665</v>
      </c>
      <c r="O153" s="42">
        <v>-1640.6280266666665</v>
      </c>
      <c r="P153" s="42" t="s">
        <v>20</v>
      </c>
      <c r="Q153" s="42">
        <v>-1105.6406266666665</v>
      </c>
      <c r="R153" s="42">
        <v>-534.98739999999998</v>
      </c>
    </row>
    <row r="154" spans="1:18" x14ac:dyDescent="0.25">
      <c r="A154" s="40" t="s">
        <v>19</v>
      </c>
      <c r="B154" s="40" t="s">
        <v>481</v>
      </c>
      <c r="C154" s="40" t="s">
        <v>482</v>
      </c>
      <c r="D154" s="40" t="s">
        <v>483</v>
      </c>
      <c r="E154" s="40" t="s">
        <v>484</v>
      </c>
      <c r="F154" s="41">
        <v>43951.083333333299</v>
      </c>
      <c r="G154" s="41">
        <v>44043.083333333299</v>
      </c>
      <c r="H154" s="43">
        <v>418946.14</v>
      </c>
      <c r="I154" s="40" t="s">
        <v>39</v>
      </c>
      <c r="J154" s="40">
        <v>92</v>
      </c>
      <c r="K154" s="40">
        <v>0</v>
      </c>
      <c r="L154" s="42">
        <v>0</v>
      </c>
      <c r="M154" s="51">
        <v>1.4999999999999999E-2</v>
      </c>
      <c r="N154" s="42">
        <v>-1605.9602033333333</v>
      </c>
      <c r="O154" s="42">
        <v>-1605.9602033333333</v>
      </c>
      <c r="P154" s="42" t="s">
        <v>20</v>
      </c>
      <c r="Q154" s="42">
        <v>-1080.8228542367037</v>
      </c>
      <c r="R154" s="42">
        <v>-525.13734909662946</v>
      </c>
    </row>
    <row r="155" spans="1:18" x14ac:dyDescent="0.25">
      <c r="A155" s="40" t="s">
        <v>19</v>
      </c>
      <c r="B155" s="40" t="s">
        <v>485</v>
      </c>
      <c r="C155" s="40" t="s">
        <v>486</v>
      </c>
      <c r="D155" s="40" t="s">
        <v>487</v>
      </c>
      <c r="E155" s="40" t="s">
        <v>452</v>
      </c>
      <c r="F155" s="41">
        <v>43934</v>
      </c>
      <c r="G155" s="41">
        <v>44025</v>
      </c>
      <c r="H155" s="43">
        <v>7990833</v>
      </c>
      <c r="I155" s="40" t="s">
        <v>39</v>
      </c>
      <c r="J155" s="40">
        <v>91</v>
      </c>
      <c r="K155" s="40">
        <v>0</v>
      </c>
      <c r="L155" s="42">
        <v>0</v>
      </c>
      <c r="M155" s="51">
        <v>1.6400000000000001E-2</v>
      </c>
      <c r="N155" s="42">
        <v>-33126.442136666672</v>
      </c>
      <c r="O155" s="42">
        <v>-33126.442136666672</v>
      </c>
      <c r="P155" s="42" t="s">
        <v>20</v>
      </c>
      <c r="Q155" s="42">
        <v>-28758.120096666673</v>
      </c>
      <c r="R155" s="42">
        <v>-4368.3220400000009</v>
      </c>
    </row>
    <row r="156" spans="1:18" x14ac:dyDescent="0.25">
      <c r="A156" s="40" t="s">
        <v>19</v>
      </c>
      <c r="B156" s="40" t="s">
        <v>488</v>
      </c>
      <c r="C156" s="40" t="s">
        <v>489</v>
      </c>
      <c r="D156" s="40" t="s">
        <v>487</v>
      </c>
      <c r="E156" s="40" t="s">
        <v>452</v>
      </c>
      <c r="F156" s="41">
        <v>43976</v>
      </c>
      <c r="G156" s="41">
        <v>44067</v>
      </c>
      <c r="H156" s="43">
        <v>7492344</v>
      </c>
      <c r="I156" s="40" t="s">
        <v>39</v>
      </c>
      <c r="J156" s="40">
        <v>91</v>
      </c>
      <c r="K156" s="40">
        <v>0</v>
      </c>
      <c r="L156" s="42">
        <v>0</v>
      </c>
      <c r="M156" s="51">
        <v>1.46E-2</v>
      </c>
      <c r="N156" s="42">
        <v>-27650.911773333333</v>
      </c>
      <c r="O156" s="42">
        <v>-27650.911773333333</v>
      </c>
      <c r="P156" s="42" t="s">
        <v>20</v>
      </c>
      <c r="Q156" s="42">
        <v>-11242.678413333333</v>
      </c>
      <c r="R156" s="42">
        <v>-16408.233359999998</v>
      </c>
    </row>
    <row r="157" spans="1:18" x14ac:dyDescent="0.25">
      <c r="A157" s="40" t="s">
        <v>19</v>
      </c>
      <c r="B157" s="40" t="s">
        <v>490</v>
      </c>
      <c r="C157" s="40" t="s">
        <v>491</v>
      </c>
      <c r="D157" s="40" t="s">
        <v>492</v>
      </c>
      <c r="E157" s="40" t="s">
        <v>452</v>
      </c>
      <c r="F157" s="41">
        <v>44012</v>
      </c>
      <c r="G157" s="41">
        <v>44104</v>
      </c>
      <c r="H157" s="43">
        <v>10045885.4</v>
      </c>
      <c r="I157" s="40" t="s">
        <v>39</v>
      </c>
      <c r="J157" s="40">
        <v>90</v>
      </c>
      <c r="K157" s="40">
        <v>-4.0300000000000006E-3</v>
      </c>
      <c r="L157" s="42">
        <v>10121.229540500002</v>
      </c>
      <c r="M157" s="51">
        <v>1.55E-2</v>
      </c>
      <c r="N157" s="42">
        <v>-38927.805925000001</v>
      </c>
      <c r="O157" s="42">
        <v>-28806.576384499996</v>
      </c>
      <c r="P157" s="42" t="s">
        <v>20</v>
      </c>
      <c r="Q157" s="42">
        <v>-320.07307093888886</v>
      </c>
      <c r="R157" s="42">
        <v>-29126.649455438885</v>
      </c>
    </row>
    <row r="158" spans="1:18" x14ac:dyDescent="0.25">
      <c r="A158" s="40" t="s">
        <v>19</v>
      </c>
      <c r="B158" s="40" t="s">
        <v>493</v>
      </c>
      <c r="C158" s="40" t="s">
        <v>494</v>
      </c>
      <c r="D158" s="40" t="s">
        <v>492</v>
      </c>
      <c r="E158" s="40" t="s">
        <v>452</v>
      </c>
      <c r="F158" s="41">
        <v>44012</v>
      </c>
      <c r="G158" s="41">
        <v>44104</v>
      </c>
      <c r="H158" s="43">
        <v>7338915.6399999997</v>
      </c>
      <c r="I158" s="40" t="s">
        <v>39</v>
      </c>
      <c r="J158" s="40">
        <v>92</v>
      </c>
      <c r="K158" s="40">
        <v>-4.0300000000000006E-3</v>
      </c>
      <c r="L158" s="42">
        <v>7558.2676741288888</v>
      </c>
      <c r="M158" s="51">
        <v>1.55E-2</v>
      </c>
      <c r="N158" s="42">
        <v>-29070.260285111108</v>
      </c>
      <c r="O158" s="42">
        <v>-21511.992610982219</v>
      </c>
      <c r="P158" s="42" t="s">
        <v>20</v>
      </c>
      <c r="Q158" s="42">
        <v>-233.82600664111106</v>
      </c>
      <c r="R158" s="42">
        <v>-21278.166604341106</v>
      </c>
    </row>
    <row r="159" spans="1:18" x14ac:dyDescent="0.25">
      <c r="A159" s="40" t="s">
        <v>19</v>
      </c>
      <c r="B159" s="40" t="s">
        <v>495</v>
      </c>
      <c r="C159" s="40" t="s">
        <v>496</v>
      </c>
      <c r="D159" s="40" t="s">
        <v>497</v>
      </c>
      <c r="E159" s="40" t="s">
        <v>452</v>
      </c>
      <c r="F159" s="41">
        <v>43922</v>
      </c>
      <c r="G159" s="41">
        <v>44013</v>
      </c>
      <c r="H159" s="43">
        <v>7266755.2800000003</v>
      </c>
      <c r="I159" s="40" t="s">
        <v>39</v>
      </c>
      <c r="J159" s="40">
        <v>91</v>
      </c>
      <c r="K159" s="40">
        <v>-3.5299999999999997E-3</v>
      </c>
      <c r="L159" s="42">
        <v>6484.1661072066663</v>
      </c>
      <c r="M159" s="51">
        <v>1.7670000000000002E-2</v>
      </c>
      <c r="N159" s="42">
        <v>-32457.568021060004</v>
      </c>
      <c r="O159" s="42">
        <v>-25973.401913853337</v>
      </c>
      <c r="P159" s="42" t="s">
        <v>20</v>
      </c>
      <c r="Q159" s="42">
        <v>-25973.401913853337</v>
      </c>
      <c r="R159" s="42">
        <v>0</v>
      </c>
    </row>
    <row r="160" spans="1:18" x14ac:dyDescent="0.25">
      <c r="A160" s="40" t="s">
        <v>19</v>
      </c>
      <c r="B160" s="40" t="s">
        <v>498</v>
      </c>
      <c r="C160" s="40" t="s">
        <v>499</v>
      </c>
      <c r="D160" s="40" t="s">
        <v>500</v>
      </c>
      <c r="E160" s="40" t="s">
        <v>452</v>
      </c>
      <c r="F160" s="41">
        <v>43983</v>
      </c>
      <c r="G160" s="41">
        <v>44075</v>
      </c>
      <c r="H160" s="43">
        <v>6063436.9199999999</v>
      </c>
      <c r="I160" s="40" t="s">
        <v>39</v>
      </c>
      <c r="J160" s="40">
        <v>92</v>
      </c>
      <c r="K160" s="40">
        <v>-2.8999999999999998E-3</v>
      </c>
      <c r="L160" s="42">
        <v>4493.6804729333326</v>
      </c>
      <c r="M160" s="51">
        <v>1.2999999999999999E-2</v>
      </c>
      <c r="N160" s="42">
        <v>-20144.084878666665</v>
      </c>
      <c r="O160" s="42">
        <v>-15650.404405733332</v>
      </c>
      <c r="P160" s="42" t="s">
        <v>20</v>
      </c>
      <c r="Q160" s="42">
        <v>-5103.3927409999997</v>
      </c>
      <c r="R160" s="42">
        <v>-10547.011664733333</v>
      </c>
    </row>
    <row r="161" spans="1:18" x14ac:dyDescent="0.25">
      <c r="A161" s="40" t="s">
        <v>19</v>
      </c>
      <c r="B161" s="40" t="s">
        <v>501</v>
      </c>
      <c r="C161" s="40" t="s">
        <v>502</v>
      </c>
      <c r="D161" s="40" t="s">
        <v>451</v>
      </c>
      <c r="E161" s="40" t="s">
        <v>452</v>
      </c>
      <c r="F161" s="41">
        <v>43941</v>
      </c>
      <c r="G161" s="41">
        <v>44032</v>
      </c>
      <c r="H161" s="43">
        <v>6397444.4400000004</v>
      </c>
      <c r="I161" s="40" t="s">
        <v>39</v>
      </c>
      <c r="J161" s="40">
        <v>91</v>
      </c>
      <c r="K161" s="40">
        <v>-2.2400000000000002E-3</v>
      </c>
      <c r="L161" s="42">
        <v>3622.3752073600008</v>
      </c>
      <c r="M161" s="51">
        <v>1.8800000000000001E-2</v>
      </c>
      <c r="N161" s="42">
        <v>-30402.077633200002</v>
      </c>
      <c r="O161" s="42">
        <v>-26779.702425840002</v>
      </c>
      <c r="P161" s="42" t="s">
        <v>20</v>
      </c>
      <c r="Q161" s="42">
        <v>-21188.335985279999</v>
      </c>
      <c r="R161" s="42">
        <v>-5591.3664405600002</v>
      </c>
    </row>
    <row r="162" spans="1:18" x14ac:dyDescent="0.25">
      <c r="A162" s="40" t="s">
        <v>19</v>
      </c>
      <c r="B162" s="40" t="s">
        <v>503</v>
      </c>
      <c r="C162" s="40" t="s">
        <v>504</v>
      </c>
      <c r="D162" s="40" t="s">
        <v>505</v>
      </c>
      <c r="E162" s="40" t="s">
        <v>506</v>
      </c>
      <c r="F162" s="41">
        <v>43987</v>
      </c>
      <c r="G162" s="41">
        <v>44017</v>
      </c>
      <c r="H162" s="43">
        <v>2070513.51</v>
      </c>
      <c r="I162" s="40" t="s">
        <v>39</v>
      </c>
      <c r="J162" s="40">
        <v>30</v>
      </c>
      <c r="K162" s="40">
        <v>0.02</v>
      </c>
      <c r="L162" s="42">
        <v>-3450.8558499999999</v>
      </c>
      <c r="M162" s="51">
        <v>0</v>
      </c>
      <c r="N162" s="42">
        <v>0</v>
      </c>
      <c r="O162" s="42">
        <v>-3450.8558499999999</v>
      </c>
      <c r="P162" s="42" t="s">
        <v>20</v>
      </c>
      <c r="Q162" s="42">
        <v>-2990.7417366666668</v>
      </c>
      <c r="R162" s="42">
        <v>-460.11411333333331</v>
      </c>
    </row>
    <row r="163" spans="1:18" x14ac:dyDescent="0.25">
      <c r="A163" s="40" t="s">
        <v>19</v>
      </c>
      <c r="B163" s="40" t="s">
        <v>507</v>
      </c>
      <c r="C163" s="40" t="s">
        <v>508</v>
      </c>
      <c r="D163" s="40" t="s">
        <v>509</v>
      </c>
      <c r="E163" s="40" t="s">
        <v>510</v>
      </c>
      <c r="F163" s="41">
        <v>44012</v>
      </c>
      <c r="G163" s="41">
        <v>44104</v>
      </c>
      <c r="H163" s="43">
        <v>663174.06999999995</v>
      </c>
      <c r="I163" s="40" t="s">
        <v>39</v>
      </c>
      <c r="J163" s="40">
        <v>92</v>
      </c>
      <c r="K163" s="40">
        <v>-3.2500000000000003E-3</v>
      </c>
      <c r="L163" s="42">
        <v>550.80290813888882</v>
      </c>
      <c r="M163" s="51">
        <v>1.2E-2</v>
      </c>
      <c r="N163" s="42">
        <v>-2033.7338146666664</v>
      </c>
      <c r="O163" s="42">
        <v>-1482.9309065277776</v>
      </c>
      <c r="P163" s="42" t="s">
        <v>20</v>
      </c>
      <c r="Q163" s="42">
        <v>-16.118814201388886</v>
      </c>
      <c r="R163" s="42">
        <v>-1466.8120923263887</v>
      </c>
    </row>
    <row r="164" spans="1:18" x14ac:dyDescent="0.25">
      <c r="A164" s="40" t="s">
        <v>19</v>
      </c>
      <c r="B164" s="40" t="s">
        <v>511</v>
      </c>
      <c r="C164" s="40" t="s">
        <v>512</v>
      </c>
      <c r="D164" s="40" t="s">
        <v>110</v>
      </c>
      <c r="E164" s="40" t="s">
        <v>513</v>
      </c>
      <c r="F164" s="41">
        <v>43990</v>
      </c>
      <c r="G164" s="41">
        <v>44082</v>
      </c>
      <c r="H164" s="43">
        <v>1568289.42</v>
      </c>
      <c r="I164" s="40" t="s">
        <v>39</v>
      </c>
      <c r="J164" s="40">
        <v>90</v>
      </c>
      <c r="K164" s="40">
        <v>0</v>
      </c>
      <c r="L164" s="42">
        <v>0</v>
      </c>
      <c r="M164" s="51">
        <v>2.5999999999999999E-2</v>
      </c>
      <c r="N164" s="42">
        <v>-10193.881229999999</v>
      </c>
      <c r="O164" s="42">
        <v>-10193.881229999999</v>
      </c>
      <c r="P164" s="42" t="s">
        <v>20</v>
      </c>
      <c r="Q164" s="42">
        <v>-2605.1029809999995</v>
      </c>
      <c r="R164" s="42">
        <v>-7815.308943</v>
      </c>
    </row>
    <row r="165" spans="1:18" x14ac:dyDescent="0.25">
      <c r="A165" s="40" t="s">
        <v>19</v>
      </c>
      <c r="B165" s="40" t="s">
        <v>514</v>
      </c>
      <c r="C165" s="40" t="s">
        <v>515</v>
      </c>
      <c r="D165" s="40" t="s">
        <v>104</v>
      </c>
      <c r="E165" s="40" t="s">
        <v>516</v>
      </c>
      <c r="F165" s="41">
        <v>43991</v>
      </c>
      <c r="G165" s="41">
        <v>44083</v>
      </c>
      <c r="H165" s="43">
        <v>25650000</v>
      </c>
      <c r="I165" s="40" t="s">
        <v>39</v>
      </c>
      <c r="J165" s="40">
        <v>92</v>
      </c>
      <c r="K165" s="40">
        <v>0</v>
      </c>
      <c r="L165" s="42">
        <v>0</v>
      </c>
      <c r="M165" s="51">
        <v>2.1000000000000001E-2</v>
      </c>
      <c r="N165" s="42">
        <v>-137655</v>
      </c>
      <c r="O165" s="42">
        <v>-137655</v>
      </c>
      <c r="P165" s="42" t="s">
        <v>20</v>
      </c>
      <c r="Q165" s="42">
        <v>-32917.5</v>
      </c>
      <c r="R165" s="42">
        <v>-104737.5</v>
      </c>
    </row>
    <row r="166" spans="1:18" x14ac:dyDescent="0.25">
      <c r="A166" s="40" t="s">
        <v>19</v>
      </c>
      <c r="B166" s="40" t="s">
        <v>517</v>
      </c>
      <c r="C166" s="40" t="s">
        <v>518</v>
      </c>
      <c r="D166" s="40" t="s">
        <v>279</v>
      </c>
      <c r="E166" s="40" t="s">
        <v>516</v>
      </c>
      <c r="F166" s="41">
        <v>43942</v>
      </c>
      <c r="G166" s="41">
        <v>44033</v>
      </c>
      <c r="H166" s="43">
        <v>9000000</v>
      </c>
      <c r="I166" s="40" t="s">
        <v>39</v>
      </c>
      <c r="J166" s="40">
        <v>91</v>
      </c>
      <c r="K166" s="40">
        <v>0</v>
      </c>
      <c r="L166" s="42">
        <v>0</v>
      </c>
      <c r="M166" s="51">
        <v>1.8499999999999999E-2</v>
      </c>
      <c r="N166" s="42">
        <v>-42087.5</v>
      </c>
      <c r="O166" s="42">
        <v>-42087.5</v>
      </c>
      <c r="P166" s="42" t="s">
        <v>20</v>
      </c>
      <c r="Q166" s="42">
        <v>-32837.5</v>
      </c>
      <c r="R166" s="42">
        <v>-9250</v>
      </c>
    </row>
    <row r="167" spans="1:18" x14ac:dyDescent="0.25">
      <c r="A167" s="40" t="s">
        <v>19</v>
      </c>
      <c r="B167" s="40" t="s">
        <v>519</v>
      </c>
      <c r="C167" s="40" t="s">
        <v>520</v>
      </c>
      <c r="D167" s="40" t="s">
        <v>104</v>
      </c>
      <c r="E167" s="40" t="s">
        <v>516</v>
      </c>
      <c r="F167" s="41">
        <v>43952</v>
      </c>
      <c r="G167" s="41">
        <v>44046</v>
      </c>
      <c r="H167" s="43">
        <v>30000000</v>
      </c>
      <c r="I167" s="40" t="s">
        <v>39</v>
      </c>
      <c r="J167" s="40">
        <v>94</v>
      </c>
      <c r="K167" s="40">
        <v>0</v>
      </c>
      <c r="L167" s="42">
        <v>0</v>
      </c>
      <c r="M167" s="51">
        <v>1.8499999999999999E-2</v>
      </c>
      <c r="N167" s="42">
        <v>-144916.66666666669</v>
      </c>
      <c r="O167" s="42">
        <v>-144916.66666666669</v>
      </c>
      <c r="P167" s="42" t="s">
        <v>20</v>
      </c>
      <c r="Q167" s="42">
        <v>-94041.666666666672</v>
      </c>
      <c r="R167" s="42">
        <v>-50875.000000000007</v>
      </c>
    </row>
    <row r="168" spans="1:18" x14ac:dyDescent="0.25">
      <c r="A168" s="40" t="s">
        <v>19</v>
      </c>
      <c r="B168" s="40" t="s">
        <v>521</v>
      </c>
      <c r="C168" s="40" t="s">
        <v>522</v>
      </c>
      <c r="D168" s="40" t="s">
        <v>523</v>
      </c>
      <c r="E168" s="40" t="s">
        <v>524</v>
      </c>
      <c r="F168" s="41">
        <v>43949</v>
      </c>
      <c r="G168" s="41">
        <v>44040</v>
      </c>
      <c r="H168" s="43">
        <v>261414.09</v>
      </c>
      <c r="I168" s="40" t="s">
        <v>39</v>
      </c>
      <c r="J168" s="40">
        <v>91</v>
      </c>
      <c r="K168" s="40">
        <v>1.9E-2</v>
      </c>
      <c r="L168" s="42">
        <v>-1255.5137822499998</v>
      </c>
      <c r="M168" s="51">
        <v>0</v>
      </c>
      <c r="N168" s="42">
        <v>0</v>
      </c>
      <c r="O168" s="42">
        <v>-1255.5137822499998</v>
      </c>
      <c r="P168" s="42" t="s">
        <v>20</v>
      </c>
      <c r="Q168" s="42">
        <v>-882.99870399999998</v>
      </c>
      <c r="R168" s="42">
        <v>-372.51507824999993</v>
      </c>
    </row>
    <row r="169" spans="1:18" x14ac:dyDescent="0.25">
      <c r="A169" s="40" t="s">
        <v>19</v>
      </c>
      <c r="B169" s="40" t="s">
        <v>525</v>
      </c>
      <c r="C169" s="40" t="s">
        <v>526</v>
      </c>
      <c r="D169" s="40" t="s">
        <v>527</v>
      </c>
      <c r="E169" s="40" t="s">
        <v>528</v>
      </c>
      <c r="F169" s="41">
        <v>44004</v>
      </c>
      <c r="G169" s="41">
        <v>44095</v>
      </c>
      <c r="H169" s="43">
        <v>2282468.27</v>
      </c>
      <c r="I169" s="40" t="s">
        <v>39</v>
      </c>
      <c r="J169" s="40">
        <v>89</v>
      </c>
      <c r="K169" s="40">
        <v>1.0500000000000001E-2</v>
      </c>
      <c r="L169" s="42">
        <v>-5924.9072175416668</v>
      </c>
      <c r="M169" s="51">
        <v>0</v>
      </c>
      <c r="N169" s="42">
        <v>0</v>
      </c>
      <c r="O169" s="42">
        <v>-5924.9072175416668</v>
      </c>
      <c r="P169" s="42" t="s">
        <v>20</v>
      </c>
      <c r="Q169" s="42">
        <v>-599.14792087499995</v>
      </c>
      <c r="R169" s="42">
        <v>-5458.9032790833335</v>
      </c>
    </row>
    <row r="170" spans="1:18" x14ac:dyDescent="0.25">
      <c r="A170" s="40" t="s">
        <v>19</v>
      </c>
      <c r="B170" s="40" t="s">
        <v>525</v>
      </c>
      <c r="C170" s="40" t="s">
        <v>529</v>
      </c>
      <c r="D170" s="40" t="s">
        <v>530</v>
      </c>
      <c r="E170" s="40" t="s">
        <v>524</v>
      </c>
      <c r="F170" s="41">
        <v>43922</v>
      </c>
      <c r="G170" s="41">
        <v>44013</v>
      </c>
      <c r="H170" s="43">
        <v>5648043.3099999996</v>
      </c>
      <c r="I170" s="40" t="s">
        <v>39</v>
      </c>
      <c r="J170" s="40">
        <v>91</v>
      </c>
      <c r="K170" s="40">
        <v>1.15E-2</v>
      </c>
      <c r="L170" s="42">
        <v>-16418.54812198611</v>
      </c>
      <c r="M170" s="51">
        <v>0</v>
      </c>
      <c r="N170" s="42">
        <v>0</v>
      </c>
      <c r="O170" s="42">
        <v>-16418.54812198611</v>
      </c>
      <c r="P170" s="42" t="s">
        <v>20</v>
      </c>
      <c r="Q170" s="42">
        <v>-16418.54812198611</v>
      </c>
      <c r="R170" s="42">
        <v>0</v>
      </c>
    </row>
    <row r="171" spans="1:18" x14ac:dyDescent="0.25">
      <c r="A171" s="40" t="s">
        <v>19</v>
      </c>
      <c r="B171" s="40" t="s">
        <v>531</v>
      </c>
      <c r="C171" s="40" t="s">
        <v>532</v>
      </c>
      <c r="D171" s="40" t="s">
        <v>533</v>
      </c>
      <c r="E171" s="40" t="s">
        <v>534</v>
      </c>
      <c r="F171" s="41">
        <v>43979</v>
      </c>
      <c r="G171" s="41">
        <v>44071</v>
      </c>
      <c r="H171" s="43">
        <v>7215907.1299999999</v>
      </c>
      <c r="I171" s="40" t="s">
        <v>39</v>
      </c>
      <c r="J171" s="40">
        <v>90</v>
      </c>
      <c r="K171" s="40">
        <v>8.8999999999999999E-3</v>
      </c>
      <c r="L171" s="42">
        <v>-16055.39336425</v>
      </c>
      <c r="M171" s="51">
        <v>0</v>
      </c>
      <c r="N171" s="42">
        <v>0</v>
      </c>
      <c r="O171" s="42">
        <v>-16055.39336425</v>
      </c>
      <c r="P171" s="42" t="s">
        <v>20</v>
      </c>
      <c r="Q171" s="42">
        <v>-6065.3708264944444</v>
      </c>
      <c r="R171" s="42">
        <v>-10346.809056961112</v>
      </c>
    </row>
    <row r="172" spans="1:18" x14ac:dyDescent="0.25">
      <c r="A172" s="40" t="s">
        <v>19</v>
      </c>
      <c r="B172" s="40" t="s">
        <v>535</v>
      </c>
      <c r="C172" s="40" t="s">
        <v>536</v>
      </c>
      <c r="D172" s="40" t="s">
        <v>454</v>
      </c>
      <c r="E172" s="40" t="s">
        <v>23</v>
      </c>
      <c r="F172" s="41">
        <v>43951</v>
      </c>
      <c r="G172" s="41">
        <v>44042</v>
      </c>
      <c r="H172" s="43">
        <v>8459260.5999999996</v>
      </c>
      <c r="I172" s="40" t="s">
        <v>39</v>
      </c>
      <c r="J172" s="40">
        <v>91</v>
      </c>
      <c r="K172" s="40">
        <v>0</v>
      </c>
      <c r="L172" s="42">
        <v>0</v>
      </c>
      <c r="M172" s="51">
        <v>1.7299999999999999E-2</v>
      </c>
      <c r="N172" s="42">
        <v>-36992.816562722219</v>
      </c>
      <c r="O172" s="42">
        <v>-36992.816562722219</v>
      </c>
      <c r="P172" s="42" t="s">
        <v>20</v>
      </c>
      <c r="Q172" s="42">
        <v>-25203.896998777775</v>
      </c>
      <c r="R172" s="42">
        <v>-11788.919563944442</v>
      </c>
    </row>
    <row r="173" spans="1:18" x14ac:dyDescent="0.25">
      <c r="A173" s="40" t="s">
        <v>19</v>
      </c>
      <c r="B173" s="40" t="s">
        <v>535</v>
      </c>
      <c r="C173" s="40" t="s">
        <v>537</v>
      </c>
      <c r="D173" s="40" t="s">
        <v>454</v>
      </c>
      <c r="E173" s="40" t="s">
        <v>23</v>
      </c>
      <c r="F173" s="41">
        <v>43948</v>
      </c>
      <c r="G173" s="41">
        <v>44039</v>
      </c>
      <c r="H173" s="43">
        <v>2288357.14</v>
      </c>
      <c r="I173" s="40" t="s">
        <v>39</v>
      </c>
      <c r="J173" s="40">
        <v>91</v>
      </c>
      <c r="K173" s="40">
        <v>-1.6100000000000001E-3</v>
      </c>
      <c r="L173" s="42">
        <v>931.29779050388902</v>
      </c>
      <c r="M173" s="51">
        <v>2.1000000000000001E-2</v>
      </c>
      <c r="N173" s="42">
        <v>-12147.362484833335</v>
      </c>
      <c r="O173" s="42">
        <v>-11216.064694329445</v>
      </c>
      <c r="P173" s="42" t="s">
        <v>20</v>
      </c>
      <c r="Q173" s="42">
        <v>-8011.4747816638892</v>
      </c>
      <c r="R173" s="42">
        <v>-3204.5899126655554</v>
      </c>
    </row>
    <row r="174" spans="1:18" x14ac:dyDescent="0.25">
      <c r="A174" s="40" t="s">
        <v>19</v>
      </c>
      <c r="B174" s="40" t="s">
        <v>538</v>
      </c>
      <c r="C174" s="40" t="s">
        <v>539</v>
      </c>
      <c r="D174" s="40" t="s">
        <v>454</v>
      </c>
      <c r="E174" s="40" t="s">
        <v>23</v>
      </c>
      <c r="F174" s="41">
        <v>44012</v>
      </c>
      <c r="G174" s="41">
        <v>44104</v>
      </c>
      <c r="H174" s="43">
        <v>721857.45</v>
      </c>
      <c r="I174" s="40" t="s">
        <v>39</v>
      </c>
      <c r="J174" s="40">
        <v>92</v>
      </c>
      <c r="K174" s="40">
        <v>0</v>
      </c>
      <c r="L174" s="42">
        <v>0</v>
      </c>
      <c r="M174" s="51">
        <v>1.719E-2</v>
      </c>
      <c r="N174" s="42">
        <v>-3171.1197778499995</v>
      </c>
      <c r="O174" s="42">
        <v>-3171.1197778499995</v>
      </c>
      <c r="P174" s="42" t="s">
        <v>20</v>
      </c>
      <c r="Q174" s="42">
        <v>-34.468693237499991</v>
      </c>
      <c r="R174" s="42">
        <v>-3136.6510846124993</v>
      </c>
    </row>
    <row r="175" spans="1:18" x14ac:dyDescent="0.25">
      <c r="A175" s="40" t="s">
        <v>19</v>
      </c>
      <c r="B175" s="40" t="s">
        <v>540</v>
      </c>
      <c r="C175" s="40" t="s">
        <v>541</v>
      </c>
      <c r="D175" s="40" t="s">
        <v>542</v>
      </c>
      <c r="E175" s="40" t="s">
        <v>23</v>
      </c>
      <c r="F175" s="41">
        <v>43935</v>
      </c>
      <c r="G175" s="41">
        <v>44025</v>
      </c>
      <c r="H175" s="43">
        <v>52500000</v>
      </c>
      <c r="I175" s="40" t="s">
        <v>39</v>
      </c>
      <c r="J175" s="40">
        <v>90</v>
      </c>
      <c r="K175" s="40">
        <v>0</v>
      </c>
      <c r="L175" s="42">
        <v>0</v>
      </c>
      <c r="M175" s="51">
        <v>1.6500000000000001E-2</v>
      </c>
      <c r="N175" s="42">
        <v>-216562.5</v>
      </c>
      <c r="O175" s="42">
        <v>-216562.5</v>
      </c>
      <c r="P175" s="42" t="s">
        <v>20</v>
      </c>
      <c r="Q175" s="42">
        <v>-187687.5</v>
      </c>
      <c r="R175" s="42">
        <v>-28875</v>
      </c>
    </row>
    <row r="176" spans="1:18" x14ac:dyDescent="0.25">
      <c r="A176" s="40" t="s">
        <v>19</v>
      </c>
      <c r="B176" s="40" t="s">
        <v>543</v>
      </c>
      <c r="C176" s="40" t="s">
        <v>544</v>
      </c>
      <c r="D176" s="40" t="s">
        <v>545</v>
      </c>
      <c r="E176" s="40" t="s">
        <v>23</v>
      </c>
      <c r="F176" s="41">
        <v>43956</v>
      </c>
      <c r="G176" s="41">
        <v>44042</v>
      </c>
      <c r="H176" s="43">
        <v>60000000</v>
      </c>
      <c r="I176" s="40" t="s">
        <v>39</v>
      </c>
      <c r="J176" s="40">
        <v>86</v>
      </c>
      <c r="K176" s="40">
        <v>0</v>
      </c>
      <c r="L176" s="42">
        <v>0</v>
      </c>
      <c r="M176" s="51">
        <v>1.6E-2</v>
      </c>
      <c r="N176" s="42">
        <v>-229333.33333333334</v>
      </c>
      <c r="O176" s="42">
        <v>-229333.33333333334</v>
      </c>
      <c r="P176" s="42" t="s">
        <v>20</v>
      </c>
      <c r="Q176" s="42">
        <v>-152000</v>
      </c>
      <c r="R176" s="42">
        <v>-77333.333333333328</v>
      </c>
    </row>
    <row r="177" spans="1:18" x14ac:dyDescent="0.25">
      <c r="A177" s="40" t="s">
        <v>19</v>
      </c>
      <c r="B177" s="40" t="s">
        <v>546</v>
      </c>
      <c r="C177" s="40" t="s">
        <v>547</v>
      </c>
      <c r="D177" s="40" t="s">
        <v>548</v>
      </c>
      <c r="E177" s="40" t="s">
        <v>549</v>
      </c>
      <c r="F177" s="41">
        <v>43956</v>
      </c>
      <c r="G177" s="41">
        <v>44048</v>
      </c>
      <c r="H177" s="43">
        <v>1029454.32</v>
      </c>
      <c r="I177" s="40" t="s">
        <v>39</v>
      </c>
      <c r="J177" s="40">
        <v>92</v>
      </c>
      <c r="K177" s="40">
        <v>0</v>
      </c>
      <c r="L177" s="42">
        <v>0</v>
      </c>
      <c r="M177" s="51">
        <v>1.2999999999999999E-2</v>
      </c>
      <c r="N177" s="42">
        <v>-3420.0760186666662</v>
      </c>
      <c r="O177" s="42">
        <v>-3420.0760186666662</v>
      </c>
      <c r="P177" s="42" t="s">
        <v>20</v>
      </c>
      <c r="Q177" s="42">
        <v>-2118.9601419999995</v>
      </c>
      <c r="R177" s="42">
        <v>-1301.1158766666665</v>
      </c>
    </row>
    <row r="178" spans="1:18" x14ac:dyDescent="0.25">
      <c r="A178" s="40" t="s">
        <v>19</v>
      </c>
      <c r="B178" s="40" t="s">
        <v>550</v>
      </c>
      <c r="C178" s="40" t="s">
        <v>551</v>
      </c>
      <c r="D178" s="40" t="s">
        <v>104</v>
      </c>
      <c r="E178" s="40" t="s">
        <v>549</v>
      </c>
      <c r="F178" s="41">
        <v>43956</v>
      </c>
      <c r="G178" s="41">
        <v>44048</v>
      </c>
      <c r="H178" s="43">
        <v>6347908.9000000004</v>
      </c>
      <c r="I178" s="40" t="s">
        <v>39</v>
      </c>
      <c r="J178" s="40">
        <v>92</v>
      </c>
      <c r="K178" s="40">
        <v>1.4E-2</v>
      </c>
      <c r="L178" s="42">
        <v>-22711.407397777777</v>
      </c>
      <c r="M178" s="51">
        <v>0</v>
      </c>
      <c r="N178" s="42">
        <v>0</v>
      </c>
      <c r="O178" s="42">
        <v>-22711.407397777777</v>
      </c>
      <c r="P178" s="42" t="s">
        <v>20</v>
      </c>
      <c r="Q178" s="42">
        <v>-14071.198061666666</v>
      </c>
      <c r="R178" s="42">
        <v>-8640.209336111111</v>
      </c>
    </row>
    <row r="179" spans="1:18" x14ac:dyDescent="0.25">
      <c r="A179" s="40" t="s">
        <v>19</v>
      </c>
      <c r="B179" s="40" t="s">
        <v>552</v>
      </c>
      <c r="C179" s="40" t="s">
        <v>553</v>
      </c>
      <c r="D179" s="40" t="s">
        <v>104</v>
      </c>
      <c r="E179" s="40" t="s">
        <v>549</v>
      </c>
      <c r="F179" s="41">
        <v>43987</v>
      </c>
      <c r="G179" s="41">
        <v>44079</v>
      </c>
      <c r="H179" s="43">
        <v>12104728.52</v>
      </c>
      <c r="I179" s="40" t="s">
        <v>39</v>
      </c>
      <c r="J179" s="40">
        <v>92</v>
      </c>
      <c r="K179" s="40">
        <v>0</v>
      </c>
      <c r="L179" s="42">
        <v>0</v>
      </c>
      <c r="M179" s="51">
        <v>8.8500000000000002E-3</v>
      </c>
      <c r="N179" s="42">
        <v>-27376.861002733331</v>
      </c>
      <c r="O179" s="42">
        <v>-27376.861002733331</v>
      </c>
      <c r="P179" s="42" t="s">
        <v>20</v>
      </c>
      <c r="Q179" s="42">
        <v>-7736.9389790333316</v>
      </c>
      <c r="R179" s="42">
        <v>-19639.922023699997</v>
      </c>
    </row>
    <row r="180" spans="1:18" x14ac:dyDescent="0.25">
      <c r="A180" s="40" t="s">
        <v>19</v>
      </c>
      <c r="B180" s="40" t="s">
        <v>554</v>
      </c>
      <c r="C180" s="40" t="s">
        <v>555</v>
      </c>
      <c r="D180" s="40" t="s">
        <v>104</v>
      </c>
      <c r="E180" s="40" t="s">
        <v>549</v>
      </c>
      <c r="F180" s="41">
        <v>43927</v>
      </c>
      <c r="G180" s="41">
        <v>44018</v>
      </c>
      <c r="H180" s="43">
        <v>7564219.0700000003</v>
      </c>
      <c r="I180" s="40" t="s">
        <v>39</v>
      </c>
      <c r="J180" s="40">
        <v>91</v>
      </c>
      <c r="K180" s="40">
        <v>0</v>
      </c>
      <c r="L180" s="42">
        <v>0</v>
      </c>
      <c r="M180" s="51">
        <v>1.15E-2</v>
      </c>
      <c r="N180" s="42">
        <v>-21988.764602097224</v>
      </c>
      <c r="O180" s="42">
        <v>-21988.764602097224</v>
      </c>
      <c r="P180" s="42" t="s">
        <v>20</v>
      </c>
      <c r="Q180" s="42">
        <v>-20780.590722861114</v>
      </c>
      <c r="R180" s="42">
        <v>-1208.1738792361111</v>
      </c>
    </row>
    <row r="181" spans="1:18" x14ac:dyDescent="0.25">
      <c r="A181" s="40" t="s">
        <v>19</v>
      </c>
      <c r="B181" s="40" t="s">
        <v>556</v>
      </c>
      <c r="C181" s="40" t="s">
        <v>557</v>
      </c>
      <c r="D181" s="40" t="s">
        <v>558</v>
      </c>
      <c r="E181" s="40" t="s">
        <v>549</v>
      </c>
      <c r="F181" s="41">
        <v>43987</v>
      </c>
      <c r="G181" s="41">
        <v>44017</v>
      </c>
      <c r="H181" s="43">
        <v>19386570</v>
      </c>
      <c r="I181" s="40" t="s">
        <v>39</v>
      </c>
      <c r="J181" s="40">
        <v>30</v>
      </c>
      <c r="K181" s="40">
        <v>0.02</v>
      </c>
      <c r="L181" s="42">
        <v>-32310.95</v>
      </c>
      <c r="M181" s="51">
        <v>0</v>
      </c>
      <c r="N181" s="42">
        <v>0</v>
      </c>
      <c r="O181" s="42">
        <v>-32310.95</v>
      </c>
      <c r="P181" s="42" t="s">
        <v>20</v>
      </c>
      <c r="Q181" s="42">
        <v>-28002.823333333334</v>
      </c>
      <c r="R181" s="42">
        <v>-4308.126666666667</v>
      </c>
    </row>
    <row r="182" spans="1:18" x14ac:dyDescent="0.25">
      <c r="A182" s="40" t="s">
        <v>19</v>
      </c>
      <c r="B182" s="40" t="s">
        <v>559</v>
      </c>
      <c r="C182" s="40" t="s">
        <v>560</v>
      </c>
      <c r="D182" s="40" t="s">
        <v>561</v>
      </c>
      <c r="E182" s="40" t="s">
        <v>549</v>
      </c>
      <c r="F182" s="41">
        <v>43997</v>
      </c>
      <c r="G182" s="41">
        <v>44089</v>
      </c>
      <c r="H182" s="43">
        <v>17000000</v>
      </c>
      <c r="I182" s="40" t="s">
        <v>39</v>
      </c>
      <c r="J182" s="40">
        <v>92</v>
      </c>
      <c r="K182" s="40">
        <v>0</v>
      </c>
      <c r="L182" s="42">
        <v>0</v>
      </c>
      <c r="M182" s="51">
        <v>1.17E-2</v>
      </c>
      <c r="N182" s="42">
        <v>-50829.999999999993</v>
      </c>
      <c r="O182" s="42">
        <v>-50829.999999999993</v>
      </c>
      <c r="P182" s="42" t="s">
        <v>20</v>
      </c>
      <c r="Q182" s="42">
        <v>-8839.9999999999982</v>
      </c>
      <c r="R182" s="42">
        <v>-41989.999999999993</v>
      </c>
    </row>
    <row r="183" spans="1:18" x14ac:dyDescent="0.25">
      <c r="A183" s="40" t="s">
        <v>19</v>
      </c>
      <c r="B183" s="40" t="s">
        <v>562</v>
      </c>
      <c r="C183" s="40" t="s">
        <v>563</v>
      </c>
      <c r="D183" s="40" t="s">
        <v>564</v>
      </c>
      <c r="E183" s="40" t="s">
        <v>549</v>
      </c>
      <c r="F183" s="41">
        <v>43966</v>
      </c>
      <c r="G183" s="41">
        <v>44058</v>
      </c>
      <c r="H183" s="43">
        <v>9733383.8699999992</v>
      </c>
      <c r="I183" s="40" t="s">
        <v>39</v>
      </c>
      <c r="J183" s="40">
        <v>92</v>
      </c>
      <c r="K183" s="40">
        <v>0</v>
      </c>
      <c r="L183" s="42">
        <v>0</v>
      </c>
      <c r="M183" s="51">
        <v>1.4500000000000001E-2</v>
      </c>
      <c r="N183" s="42">
        <v>-36067.59467383333</v>
      </c>
      <c r="O183" s="42">
        <v>-36067.59467383333</v>
      </c>
      <c r="P183" s="42" t="s">
        <v>20</v>
      </c>
      <c r="Q183" s="42">
        <v>-18425.836409458334</v>
      </c>
      <c r="R183" s="42">
        <v>-17641.758264374999</v>
      </c>
    </row>
    <row r="184" spans="1:18" x14ac:dyDescent="0.25">
      <c r="A184" s="40" t="s">
        <v>19</v>
      </c>
      <c r="B184" s="40" t="s">
        <v>565</v>
      </c>
      <c r="C184" s="40" t="s">
        <v>566</v>
      </c>
      <c r="D184" s="40" t="s">
        <v>567</v>
      </c>
      <c r="E184" s="40" t="s">
        <v>549</v>
      </c>
      <c r="F184" s="41">
        <v>43922</v>
      </c>
      <c r="G184" s="41">
        <v>44013</v>
      </c>
      <c r="H184" s="43">
        <v>6970466.3300000001</v>
      </c>
      <c r="I184" s="40" t="s">
        <v>39</v>
      </c>
      <c r="J184" s="40">
        <v>91</v>
      </c>
      <c r="K184" s="40">
        <v>0</v>
      </c>
      <c r="L184" s="42">
        <v>0</v>
      </c>
      <c r="M184" s="51">
        <v>1.35E-2</v>
      </c>
      <c r="N184" s="42">
        <v>-23786.716351125</v>
      </c>
      <c r="O184" s="42">
        <v>-23786.716351125</v>
      </c>
      <c r="P184" s="42" t="s">
        <v>20</v>
      </c>
      <c r="Q184" s="42">
        <v>-23786.716351125</v>
      </c>
      <c r="R184" s="42">
        <v>0</v>
      </c>
    </row>
    <row r="185" spans="1:18" x14ac:dyDescent="0.25">
      <c r="A185" s="40" t="s">
        <v>19</v>
      </c>
      <c r="B185" s="40" t="s">
        <v>568</v>
      </c>
      <c r="C185" s="40" t="s">
        <v>569</v>
      </c>
      <c r="D185" s="40" t="s">
        <v>570</v>
      </c>
      <c r="E185" s="40" t="s">
        <v>571</v>
      </c>
      <c r="F185" s="41">
        <v>43987</v>
      </c>
      <c r="G185" s="41">
        <v>44079</v>
      </c>
      <c r="H185" s="43">
        <v>19188027.260000002</v>
      </c>
      <c r="I185" s="40" t="s">
        <v>39</v>
      </c>
      <c r="J185" s="40">
        <v>90</v>
      </c>
      <c r="K185" s="40">
        <v>8.9999999999999993E-3</v>
      </c>
      <c r="L185" s="42">
        <v>-43173.061334999999</v>
      </c>
      <c r="M185" s="51">
        <v>0</v>
      </c>
      <c r="N185" s="42">
        <v>0</v>
      </c>
      <c r="O185" s="42">
        <v>-43173.061334999999</v>
      </c>
      <c r="P185" s="42" t="s">
        <v>20</v>
      </c>
      <c r="Q185" s="42">
        <v>-12472.217718999998</v>
      </c>
      <c r="R185" s="42">
        <v>-31660.244978999996</v>
      </c>
    </row>
    <row r="186" spans="1:18" x14ac:dyDescent="0.25">
      <c r="A186" s="40" t="s">
        <v>19</v>
      </c>
      <c r="B186" s="40" t="s">
        <v>572</v>
      </c>
      <c r="C186" s="40" t="s">
        <v>573</v>
      </c>
      <c r="D186" s="40" t="s">
        <v>574</v>
      </c>
      <c r="E186" s="40" t="s">
        <v>575</v>
      </c>
      <c r="F186" s="41">
        <v>43945</v>
      </c>
      <c r="G186" s="41">
        <v>44027</v>
      </c>
      <c r="H186" s="43">
        <v>20000000</v>
      </c>
      <c r="I186" s="40" t="s">
        <v>39</v>
      </c>
      <c r="J186" s="40">
        <v>82</v>
      </c>
      <c r="K186" s="40">
        <v>0</v>
      </c>
      <c r="L186" s="42">
        <v>0</v>
      </c>
      <c r="M186" s="51">
        <v>1.4E-2</v>
      </c>
      <c r="N186" s="42">
        <v>-63777.777777777774</v>
      </c>
      <c r="O186" s="42">
        <v>-63777.777777777774</v>
      </c>
      <c r="P186" s="42" t="s">
        <v>20</v>
      </c>
      <c r="Q186" s="42">
        <v>-52888.888888888883</v>
      </c>
      <c r="R186" s="42">
        <v>-10888.888888888889</v>
      </c>
    </row>
    <row r="187" spans="1:18" x14ac:dyDescent="0.25">
      <c r="A187" s="40" t="s">
        <v>19</v>
      </c>
      <c r="B187" s="40" t="s">
        <v>576</v>
      </c>
      <c r="C187" s="40" t="s">
        <v>577</v>
      </c>
      <c r="D187" s="40" t="s">
        <v>578</v>
      </c>
      <c r="E187" s="40" t="s">
        <v>25</v>
      </c>
      <c r="F187" s="41">
        <v>43923</v>
      </c>
      <c r="G187" s="41">
        <v>44014</v>
      </c>
      <c r="H187" s="43">
        <v>118000000</v>
      </c>
      <c r="I187" s="40" t="s">
        <v>39</v>
      </c>
      <c r="J187" s="40">
        <v>91</v>
      </c>
      <c r="K187" s="40">
        <v>0</v>
      </c>
      <c r="L187" s="42">
        <v>0</v>
      </c>
      <c r="M187" s="51">
        <v>1.55E-2</v>
      </c>
      <c r="N187" s="42">
        <v>-462330.55555555556</v>
      </c>
      <c r="O187" s="42">
        <v>-462330.55555555556</v>
      </c>
      <c r="P187" s="42" t="s">
        <v>20</v>
      </c>
      <c r="Q187" s="42">
        <v>-457250</v>
      </c>
      <c r="R187" s="42">
        <v>-5080.5555555555557</v>
      </c>
    </row>
    <row r="188" spans="1:18" x14ac:dyDescent="0.25">
      <c r="A188" s="40" t="s">
        <v>19</v>
      </c>
      <c r="B188" s="40" t="s">
        <v>579</v>
      </c>
      <c r="C188" s="40" t="s">
        <v>580</v>
      </c>
      <c r="D188" s="40" t="s">
        <v>104</v>
      </c>
      <c r="E188" s="40" t="s">
        <v>24</v>
      </c>
      <c r="F188" s="41">
        <v>44012</v>
      </c>
      <c r="G188" s="41">
        <v>44104</v>
      </c>
      <c r="H188" s="43">
        <v>8750000</v>
      </c>
      <c r="I188" s="40" t="s">
        <v>39</v>
      </c>
      <c r="J188" s="40">
        <v>92</v>
      </c>
      <c r="K188" s="40">
        <v>0</v>
      </c>
      <c r="L188" s="42">
        <v>0</v>
      </c>
      <c r="M188" s="51">
        <v>1.4999999999999999E-2</v>
      </c>
      <c r="N188" s="42">
        <v>-33541.666666666664</v>
      </c>
      <c r="O188" s="42">
        <v>-33541.666666666664</v>
      </c>
      <c r="P188" s="42" t="s">
        <v>20</v>
      </c>
      <c r="Q188" s="42">
        <v>-364.58333333333331</v>
      </c>
      <c r="R188" s="42">
        <v>-33177.083333333328</v>
      </c>
    </row>
    <row r="189" spans="1:18" x14ac:dyDescent="0.25">
      <c r="A189" s="40" t="s">
        <v>19</v>
      </c>
      <c r="B189" s="40" t="s">
        <v>581</v>
      </c>
      <c r="C189" s="40" t="s">
        <v>582</v>
      </c>
      <c r="D189" s="40" t="s">
        <v>583</v>
      </c>
      <c r="E189" s="40" t="s">
        <v>24</v>
      </c>
      <c r="F189" s="41">
        <v>43922</v>
      </c>
      <c r="G189" s="41">
        <v>44013</v>
      </c>
      <c r="H189" s="43">
        <v>6188997.4199999999</v>
      </c>
      <c r="I189" s="40" t="s">
        <v>39</v>
      </c>
      <c r="J189" s="40">
        <v>91</v>
      </c>
      <c r="K189" s="40">
        <v>-3.5299999999999997E-3</v>
      </c>
      <c r="L189" s="42">
        <v>5522.4767811849988</v>
      </c>
      <c r="M189" s="51">
        <v>0</v>
      </c>
      <c r="N189" s="42">
        <v>0</v>
      </c>
      <c r="O189" s="42">
        <v>5522.4767811849988</v>
      </c>
      <c r="P189" s="42" t="s">
        <v>20</v>
      </c>
      <c r="Q189" s="42">
        <v>5522.4767811849988</v>
      </c>
      <c r="R189" s="42">
        <v>0</v>
      </c>
    </row>
    <row r="190" spans="1:18" x14ac:dyDescent="0.25">
      <c r="A190" s="40" t="s">
        <v>19</v>
      </c>
      <c r="B190" s="40" t="s">
        <v>584</v>
      </c>
      <c r="C190" s="40" t="s">
        <v>585</v>
      </c>
      <c r="D190" s="40" t="s">
        <v>586</v>
      </c>
      <c r="E190" s="40" t="s">
        <v>24</v>
      </c>
      <c r="F190" s="41">
        <v>44012</v>
      </c>
      <c r="G190" s="41">
        <v>44104</v>
      </c>
      <c r="H190" s="43">
        <v>1250000</v>
      </c>
      <c r="I190" s="40" t="s">
        <v>39</v>
      </c>
      <c r="J190" s="40">
        <v>92</v>
      </c>
      <c r="K190" s="40">
        <v>0</v>
      </c>
      <c r="L190" s="42">
        <v>0</v>
      </c>
      <c r="M190" s="51">
        <v>1.3299999999999999E-2</v>
      </c>
      <c r="N190" s="42">
        <v>-4248.6111111111104</v>
      </c>
      <c r="O190" s="42">
        <v>-4248.6111111111104</v>
      </c>
      <c r="P190" s="42" t="s">
        <v>20</v>
      </c>
      <c r="Q190" s="42">
        <v>-46.18055555555555</v>
      </c>
      <c r="R190" s="42">
        <v>-4202.4305555555547</v>
      </c>
    </row>
    <row r="191" spans="1:18" x14ac:dyDescent="0.25">
      <c r="A191" s="40" t="s">
        <v>19</v>
      </c>
      <c r="B191" s="40" t="s">
        <v>587</v>
      </c>
      <c r="C191" s="40" t="s">
        <v>588</v>
      </c>
      <c r="D191" s="40" t="s">
        <v>104</v>
      </c>
      <c r="E191" s="40" t="s">
        <v>24</v>
      </c>
      <c r="F191" s="41">
        <v>43948</v>
      </c>
      <c r="G191" s="41">
        <v>44039</v>
      </c>
      <c r="H191" s="43">
        <v>5000000</v>
      </c>
      <c r="I191" s="40" t="s">
        <v>39</v>
      </c>
      <c r="J191" s="40">
        <v>91</v>
      </c>
      <c r="K191" s="40">
        <v>0</v>
      </c>
      <c r="L191" s="42">
        <v>0</v>
      </c>
      <c r="M191" s="51">
        <v>1.4999999999999999E-2</v>
      </c>
      <c r="N191" s="42">
        <v>-18958.333333333332</v>
      </c>
      <c r="O191" s="42">
        <v>-18958.333333333332</v>
      </c>
      <c r="P191" s="42" t="s">
        <v>20</v>
      </c>
      <c r="Q191" s="42">
        <v>-13541.666666666666</v>
      </c>
      <c r="R191" s="42">
        <v>-5416.6666666666661</v>
      </c>
    </row>
    <row r="192" spans="1:18" x14ac:dyDescent="0.25">
      <c r="A192" s="40" t="s">
        <v>19</v>
      </c>
      <c r="B192" s="40" t="s">
        <v>589</v>
      </c>
      <c r="C192" s="40" t="s">
        <v>590</v>
      </c>
      <c r="D192" s="40" t="s">
        <v>104</v>
      </c>
      <c r="E192" s="40" t="s">
        <v>25</v>
      </c>
      <c r="F192" s="41">
        <v>43990</v>
      </c>
      <c r="G192" s="41">
        <v>44081</v>
      </c>
      <c r="H192" s="43">
        <v>6250000</v>
      </c>
      <c r="I192" s="40" t="s">
        <v>39</v>
      </c>
      <c r="J192" s="40">
        <v>91</v>
      </c>
      <c r="K192" s="40">
        <v>0</v>
      </c>
      <c r="L192" s="42">
        <v>0</v>
      </c>
      <c r="M192" s="51">
        <v>1.4999999999999999E-2</v>
      </c>
      <c r="N192" s="42">
        <v>-23697.916666666664</v>
      </c>
      <c r="O192" s="42">
        <v>-23697.916666666664</v>
      </c>
      <c r="P192" s="42" t="s">
        <v>20</v>
      </c>
      <c r="Q192" s="42">
        <v>-5989.5833333333321</v>
      </c>
      <c r="R192" s="42">
        <v>-17708.333333333332</v>
      </c>
    </row>
    <row r="193" spans="1:18" x14ac:dyDescent="0.25">
      <c r="A193" s="40" t="s">
        <v>19</v>
      </c>
      <c r="B193" s="40" t="s">
        <v>43</v>
      </c>
      <c r="C193" s="40" t="s">
        <v>591</v>
      </c>
      <c r="D193" s="40" t="s">
        <v>592</v>
      </c>
      <c r="E193" s="40" t="s">
        <v>25</v>
      </c>
      <c r="F193" s="41">
        <v>43945</v>
      </c>
      <c r="G193" s="41">
        <v>44036</v>
      </c>
      <c r="H193" s="43">
        <v>11250000</v>
      </c>
      <c r="I193" s="40" t="s">
        <v>39</v>
      </c>
      <c r="J193" s="40">
        <v>91</v>
      </c>
      <c r="K193" s="40">
        <v>0</v>
      </c>
      <c r="L193" s="42">
        <v>0</v>
      </c>
      <c r="M193" s="51">
        <v>1.4999999999999999E-2</v>
      </c>
      <c r="N193" s="42">
        <v>-42656.25</v>
      </c>
      <c r="O193" s="42">
        <v>-42656.25</v>
      </c>
      <c r="P193" s="42" t="s">
        <v>20</v>
      </c>
      <c r="Q193" s="42">
        <v>-31875</v>
      </c>
      <c r="R193" s="42">
        <v>-10781.25</v>
      </c>
    </row>
    <row r="194" spans="1:18" x14ac:dyDescent="0.25">
      <c r="A194" s="40" t="s">
        <v>19</v>
      </c>
      <c r="B194" s="40" t="s">
        <v>593</v>
      </c>
      <c r="C194" s="40" t="s">
        <v>594</v>
      </c>
      <c r="D194" s="40" t="s">
        <v>595</v>
      </c>
      <c r="E194" s="40" t="s">
        <v>24</v>
      </c>
      <c r="F194" s="41">
        <v>43949</v>
      </c>
      <c r="G194" s="41">
        <v>44040</v>
      </c>
      <c r="H194" s="43">
        <v>1007922.79</v>
      </c>
      <c r="I194" s="40" t="s">
        <v>39</v>
      </c>
      <c r="J194" s="40">
        <v>91</v>
      </c>
      <c r="K194" s="40">
        <v>-1.92E-3</v>
      </c>
      <c r="L194" s="42">
        <v>489.17852741333331</v>
      </c>
      <c r="M194" s="51">
        <v>1.6629999999999999E-2</v>
      </c>
      <c r="N194" s="42">
        <v>-4236.9994327519435</v>
      </c>
      <c r="O194" s="42">
        <v>-3747.8209053386099</v>
      </c>
      <c r="P194" s="42" t="s">
        <v>20</v>
      </c>
      <c r="Q194" s="42">
        <v>-2635.8300872711106</v>
      </c>
      <c r="R194" s="42">
        <v>-1111.9908180674997</v>
      </c>
    </row>
    <row r="195" spans="1:18" x14ac:dyDescent="0.25">
      <c r="A195" s="40" t="s">
        <v>19</v>
      </c>
      <c r="B195" s="40" t="s">
        <v>596</v>
      </c>
      <c r="C195" s="40" t="s">
        <v>597</v>
      </c>
      <c r="D195" s="40" t="s">
        <v>104</v>
      </c>
      <c r="E195" s="40" t="s">
        <v>25</v>
      </c>
      <c r="F195" s="41">
        <v>43957</v>
      </c>
      <c r="G195" s="41">
        <v>44049</v>
      </c>
      <c r="H195" s="43">
        <v>13750000</v>
      </c>
      <c r="I195" s="40" t="s">
        <v>39</v>
      </c>
      <c r="J195" s="40">
        <v>92</v>
      </c>
      <c r="K195" s="40">
        <v>0</v>
      </c>
      <c r="L195" s="42">
        <v>0</v>
      </c>
      <c r="M195" s="51">
        <v>1.4999999999999999E-2</v>
      </c>
      <c r="N195" s="42">
        <v>-52708.333333333328</v>
      </c>
      <c r="O195" s="42">
        <v>-52708.333333333328</v>
      </c>
      <c r="P195" s="42" t="s">
        <v>20</v>
      </c>
      <c r="Q195" s="42">
        <v>-32083.333333333332</v>
      </c>
      <c r="R195" s="42">
        <v>-20625</v>
      </c>
    </row>
    <row r="196" spans="1:18" x14ac:dyDescent="0.25">
      <c r="A196" s="40" t="s">
        <v>19</v>
      </c>
      <c r="B196" s="40" t="s">
        <v>598</v>
      </c>
      <c r="C196" s="40" t="s">
        <v>599</v>
      </c>
      <c r="D196" s="40" t="s">
        <v>104</v>
      </c>
      <c r="E196" s="40" t="s">
        <v>24</v>
      </c>
      <c r="F196" s="41">
        <v>44012</v>
      </c>
      <c r="G196" s="41">
        <v>44043</v>
      </c>
      <c r="H196" s="43">
        <v>22655000</v>
      </c>
      <c r="I196" s="40" t="s">
        <v>39</v>
      </c>
      <c r="J196" s="40">
        <v>31</v>
      </c>
      <c r="K196" s="40">
        <v>1.2999999999999999E-3</v>
      </c>
      <c r="L196" s="42">
        <v>-2536.1013888888888</v>
      </c>
      <c r="M196" s="51">
        <v>2.1000000000000001E-2</v>
      </c>
      <c r="N196" s="42">
        <v>-40967.791666666672</v>
      </c>
      <c r="O196" s="42">
        <v>-43503.893055555563</v>
      </c>
      <c r="P196" s="42" t="s">
        <v>385</v>
      </c>
      <c r="Q196" s="42">
        <v>-1403.351388888889</v>
      </c>
      <c r="R196" s="42">
        <v>-42100.541666666679</v>
      </c>
    </row>
    <row r="197" spans="1:18" x14ac:dyDescent="0.25">
      <c r="A197" s="40" t="s">
        <v>19</v>
      </c>
      <c r="B197" s="40" t="s">
        <v>600</v>
      </c>
      <c r="C197" s="40" t="s">
        <v>601</v>
      </c>
      <c r="D197" s="40" t="s">
        <v>104</v>
      </c>
      <c r="E197" s="40" t="s">
        <v>25</v>
      </c>
      <c r="F197" s="41">
        <v>44009</v>
      </c>
      <c r="G197" s="41">
        <v>44101</v>
      </c>
      <c r="H197" s="43">
        <v>46653333.359999999</v>
      </c>
      <c r="I197" s="40" t="s">
        <v>39</v>
      </c>
      <c r="J197" s="40">
        <v>92</v>
      </c>
      <c r="K197" s="40">
        <v>0</v>
      </c>
      <c r="L197" s="42">
        <v>0</v>
      </c>
      <c r="M197" s="51">
        <v>1.6500000000000001E-2</v>
      </c>
      <c r="N197" s="42">
        <v>-196721.55566799999</v>
      </c>
      <c r="O197" s="42">
        <v>-196721.55566799999</v>
      </c>
      <c r="P197" s="42" t="s">
        <v>20</v>
      </c>
      <c r="Q197" s="42">
        <v>-8553.111116</v>
      </c>
      <c r="R197" s="42">
        <v>-188168.444552</v>
      </c>
    </row>
    <row r="198" spans="1:18" x14ac:dyDescent="0.25">
      <c r="A198" s="40" t="s">
        <v>19</v>
      </c>
      <c r="B198" s="40" t="s">
        <v>602</v>
      </c>
      <c r="C198" s="40" t="s">
        <v>603</v>
      </c>
      <c r="D198" s="40" t="s">
        <v>604</v>
      </c>
      <c r="E198" s="40" t="s">
        <v>24</v>
      </c>
      <c r="F198" s="41">
        <v>43948</v>
      </c>
      <c r="G198" s="41">
        <v>44039</v>
      </c>
      <c r="H198" s="43">
        <v>874234.55</v>
      </c>
      <c r="I198" s="40" t="s">
        <v>39</v>
      </c>
      <c r="J198" s="40">
        <v>91</v>
      </c>
      <c r="K198" s="40">
        <v>0</v>
      </c>
      <c r="L198" s="42">
        <v>0</v>
      </c>
      <c r="M198" s="51">
        <v>2.47E-2</v>
      </c>
      <c r="N198" s="42">
        <v>-5458.3805500972221</v>
      </c>
      <c r="O198" s="42">
        <v>-5458.3805500972221</v>
      </c>
      <c r="P198" s="42" t="s">
        <v>20</v>
      </c>
      <c r="Q198" s="42">
        <v>-3898.8432500694444</v>
      </c>
      <c r="R198" s="42">
        <v>-1559.5373000277777</v>
      </c>
    </row>
    <row r="199" spans="1:18" x14ac:dyDescent="0.25">
      <c r="A199" s="40" t="s">
        <v>19</v>
      </c>
      <c r="B199" s="40" t="s">
        <v>605</v>
      </c>
      <c r="C199" s="40" t="s">
        <v>606</v>
      </c>
      <c r="D199" s="40" t="s">
        <v>607</v>
      </c>
      <c r="E199" s="40" t="s">
        <v>24</v>
      </c>
      <c r="F199" s="41">
        <v>43987</v>
      </c>
      <c r="G199" s="41">
        <v>44017</v>
      </c>
      <c r="H199" s="43">
        <v>749603.15</v>
      </c>
      <c r="I199" s="40" t="s">
        <v>39</v>
      </c>
      <c r="J199" s="40">
        <v>30</v>
      </c>
      <c r="K199" s="40">
        <v>4.9000000000000002E-2</v>
      </c>
      <c r="L199" s="42">
        <v>-3060.879529166667</v>
      </c>
      <c r="M199" s="51">
        <v>0</v>
      </c>
      <c r="N199" s="42">
        <v>0</v>
      </c>
      <c r="O199" s="42">
        <v>-3060.879529166667</v>
      </c>
      <c r="P199" s="42" t="s">
        <v>20</v>
      </c>
      <c r="Q199" s="42">
        <v>-2652.7622586111115</v>
      </c>
      <c r="R199" s="42">
        <v>-408.11727055555559</v>
      </c>
    </row>
    <row r="200" spans="1:18" x14ac:dyDescent="0.25">
      <c r="A200" s="40" t="s">
        <v>19</v>
      </c>
      <c r="B200" s="40" t="s">
        <v>608</v>
      </c>
      <c r="C200" s="40" t="s">
        <v>609</v>
      </c>
      <c r="D200" s="40" t="s">
        <v>610</v>
      </c>
      <c r="E200" s="40" t="s">
        <v>24</v>
      </c>
      <c r="F200" s="41">
        <v>44012</v>
      </c>
      <c r="G200" s="41">
        <v>44104</v>
      </c>
      <c r="H200" s="43">
        <v>741828.01</v>
      </c>
      <c r="I200" s="40" t="s">
        <v>39</v>
      </c>
      <c r="J200" s="40">
        <v>92</v>
      </c>
      <c r="K200" s="40">
        <v>5.4668000000000001E-2</v>
      </c>
      <c r="L200" s="42">
        <v>-10363.864821840445</v>
      </c>
      <c r="M200" s="51">
        <v>0</v>
      </c>
      <c r="N200" s="42">
        <v>0</v>
      </c>
      <c r="O200" s="42">
        <v>-10363.864821840445</v>
      </c>
      <c r="P200" s="42" t="s">
        <v>20</v>
      </c>
      <c r="Q200" s="42">
        <v>-112.65070458522223</v>
      </c>
      <c r="R200" s="42">
        <v>-10251.214117255222</v>
      </c>
    </row>
    <row r="201" spans="1:18" x14ac:dyDescent="0.25">
      <c r="A201" s="40" t="s">
        <v>19</v>
      </c>
      <c r="B201" s="40" t="s">
        <v>611</v>
      </c>
      <c r="C201" s="40" t="s">
        <v>612</v>
      </c>
      <c r="D201" s="40" t="s">
        <v>613</v>
      </c>
      <c r="E201" s="40" t="s">
        <v>24</v>
      </c>
      <c r="F201" s="41">
        <v>43924</v>
      </c>
      <c r="G201" s="41">
        <v>44015</v>
      </c>
      <c r="H201" s="43">
        <v>93333333.319999993</v>
      </c>
      <c r="I201" s="40" t="s">
        <v>39</v>
      </c>
      <c r="J201" s="40">
        <v>91</v>
      </c>
      <c r="K201" s="40">
        <v>0</v>
      </c>
      <c r="L201" s="42">
        <v>0</v>
      </c>
      <c r="M201" s="51">
        <v>1.6500000000000001E-2</v>
      </c>
      <c r="N201" s="42">
        <v>-389277.77772216662</v>
      </c>
      <c r="O201" s="42">
        <v>-389277.77772216662</v>
      </c>
      <c r="P201" s="42" t="s">
        <v>20</v>
      </c>
      <c r="Q201" s="42">
        <v>-380722.2221678333</v>
      </c>
      <c r="R201" s="42">
        <v>-8555.5555543333321</v>
      </c>
    </row>
    <row r="202" spans="1:18" x14ac:dyDescent="0.25">
      <c r="A202" s="40" t="s">
        <v>19</v>
      </c>
      <c r="B202" s="40" t="s">
        <v>614</v>
      </c>
      <c r="C202" s="40" t="s">
        <v>615</v>
      </c>
      <c r="D202" s="40" t="s">
        <v>616</v>
      </c>
      <c r="E202" s="40" t="s">
        <v>23</v>
      </c>
      <c r="F202" s="41">
        <v>44011</v>
      </c>
      <c r="G202" s="41">
        <v>44103</v>
      </c>
      <c r="H202" s="43">
        <v>3000000</v>
      </c>
      <c r="I202" s="40" t="s">
        <v>39</v>
      </c>
      <c r="J202" s="40">
        <v>92</v>
      </c>
      <c r="K202" s="40">
        <v>0</v>
      </c>
      <c r="L202" s="42">
        <v>0</v>
      </c>
      <c r="M202" s="51">
        <v>1.9E-2</v>
      </c>
      <c r="N202" s="42">
        <v>-14566.666666666666</v>
      </c>
      <c r="O202" s="42">
        <v>-14566.666666666666</v>
      </c>
      <c r="P202" s="42" t="s">
        <v>20</v>
      </c>
      <c r="Q202" s="42">
        <v>-316.66666666666663</v>
      </c>
      <c r="R202" s="42">
        <v>-14250</v>
      </c>
    </row>
    <row r="203" spans="1:18" x14ac:dyDescent="0.25">
      <c r="A203" s="40" t="s">
        <v>19</v>
      </c>
      <c r="B203" s="40" t="s">
        <v>617</v>
      </c>
      <c r="C203" s="40" t="s">
        <v>618</v>
      </c>
      <c r="D203" s="40" t="s">
        <v>619</v>
      </c>
      <c r="E203" s="40" t="s">
        <v>23</v>
      </c>
      <c r="F203" s="41">
        <v>43822</v>
      </c>
      <c r="G203" s="41">
        <v>44187</v>
      </c>
      <c r="H203" s="43">
        <v>20000000</v>
      </c>
      <c r="I203" s="40" t="s">
        <v>39</v>
      </c>
      <c r="J203" s="40">
        <v>365</v>
      </c>
      <c r="K203" s="40">
        <v>2.5680000000000001E-2</v>
      </c>
      <c r="L203" s="42">
        <v>-512231.32270379516</v>
      </c>
      <c r="M203" s="51">
        <v>0</v>
      </c>
      <c r="N203" s="42">
        <v>0</v>
      </c>
      <c r="O203" s="42">
        <v>-512231.32270379516</v>
      </c>
      <c r="P203" s="42" t="s">
        <v>20</v>
      </c>
      <c r="Q203" s="42">
        <v>-268044.33599020512</v>
      </c>
      <c r="R203" s="42">
        <v>-244186.98671359001</v>
      </c>
    </row>
    <row r="204" spans="1:18" x14ac:dyDescent="0.25">
      <c r="A204" s="40" t="s">
        <v>19</v>
      </c>
      <c r="B204" s="40" t="s">
        <v>620</v>
      </c>
      <c r="C204" s="40" t="s">
        <v>621</v>
      </c>
      <c r="D204" s="40" t="s">
        <v>622</v>
      </c>
      <c r="E204" s="40" t="s">
        <v>23</v>
      </c>
      <c r="F204" s="41">
        <v>43822</v>
      </c>
      <c r="G204" s="41">
        <v>44187</v>
      </c>
      <c r="H204" s="43">
        <v>6000000</v>
      </c>
      <c r="I204" s="40" t="s">
        <v>39</v>
      </c>
      <c r="J204" s="40">
        <v>365</v>
      </c>
      <c r="K204" s="40">
        <v>3.1440000000000003E-2</v>
      </c>
      <c r="L204" s="42">
        <v>-188137.29889961827</v>
      </c>
      <c r="M204" s="51">
        <v>0</v>
      </c>
      <c r="N204" s="42">
        <v>0</v>
      </c>
      <c r="O204" s="42">
        <v>-188137.29889961827</v>
      </c>
      <c r="P204" s="42" t="s">
        <v>20</v>
      </c>
      <c r="Q204" s="42">
        <v>-98449.929013224901</v>
      </c>
      <c r="R204" s="42">
        <v>-89687.369886393368</v>
      </c>
    </row>
    <row r="205" spans="1:18" x14ac:dyDescent="0.25">
      <c r="A205" s="40" t="s">
        <v>19</v>
      </c>
      <c r="B205" s="40" t="s">
        <v>623</v>
      </c>
      <c r="C205" s="40" t="s">
        <v>624</v>
      </c>
      <c r="D205" s="40" t="s">
        <v>625</v>
      </c>
      <c r="E205" s="40" t="s">
        <v>23</v>
      </c>
      <c r="F205" s="41">
        <v>43958</v>
      </c>
      <c r="G205" s="41">
        <v>44050</v>
      </c>
      <c r="H205" s="43">
        <v>88876811.650000006</v>
      </c>
      <c r="I205" s="40" t="s">
        <v>39</v>
      </c>
      <c r="J205" s="40">
        <v>92</v>
      </c>
      <c r="K205" s="40">
        <v>0</v>
      </c>
      <c r="L205" s="42">
        <v>0</v>
      </c>
      <c r="M205" s="51">
        <v>1.7500000000000002E-2</v>
      </c>
      <c r="N205" s="42">
        <v>-397476.85210138897</v>
      </c>
      <c r="O205" s="42">
        <v>-397476.85210138897</v>
      </c>
      <c r="P205" s="42" t="s">
        <v>20</v>
      </c>
      <c r="Q205" s="42">
        <v>-237622.03114756948</v>
      </c>
      <c r="R205" s="42">
        <v>-159854.82095381949</v>
      </c>
    </row>
    <row r="206" spans="1:18" x14ac:dyDescent="0.25">
      <c r="A206" s="40" t="s">
        <v>19</v>
      </c>
      <c r="B206" s="40" t="s">
        <v>626</v>
      </c>
      <c r="C206" s="40" t="s">
        <v>627</v>
      </c>
      <c r="D206" s="40" t="s">
        <v>628</v>
      </c>
      <c r="E206" s="40" t="s">
        <v>24</v>
      </c>
      <c r="F206" s="41">
        <v>43976</v>
      </c>
      <c r="G206" s="41">
        <v>44068</v>
      </c>
      <c r="H206" s="43">
        <v>4000000</v>
      </c>
      <c r="I206" s="40" t="s">
        <v>39</v>
      </c>
      <c r="J206" s="40">
        <v>92</v>
      </c>
      <c r="K206" s="40">
        <v>0</v>
      </c>
      <c r="L206" s="42">
        <v>0</v>
      </c>
      <c r="M206" s="51">
        <v>1.9E-2</v>
      </c>
      <c r="N206" s="42">
        <v>-19422.222222222219</v>
      </c>
      <c r="O206" s="42">
        <v>-19422.222222222219</v>
      </c>
      <c r="P206" s="42" t="s">
        <v>289</v>
      </c>
      <c r="Q206" s="42">
        <v>-7811.1111111111104</v>
      </c>
      <c r="R206" s="42">
        <v>-11611.111111111109</v>
      </c>
    </row>
    <row r="207" spans="1:18" x14ac:dyDescent="0.25">
      <c r="A207" s="40" t="s">
        <v>19</v>
      </c>
      <c r="B207" s="40" t="s">
        <v>629</v>
      </c>
      <c r="C207" s="40" t="s">
        <v>630</v>
      </c>
      <c r="D207" s="40" t="s">
        <v>631</v>
      </c>
      <c r="E207" s="40" t="s">
        <v>122</v>
      </c>
      <c r="F207" s="41">
        <v>43983</v>
      </c>
      <c r="G207" s="41">
        <v>44013</v>
      </c>
      <c r="H207" s="43">
        <v>2405076.58</v>
      </c>
      <c r="I207" s="40" t="s">
        <v>39</v>
      </c>
      <c r="J207" s="40">
        <v>30</v>
      </c>
      <c r="K207" s="40">
        <v>1.9966999999999999E-2</v>
      </c>
      <c r="L207" s="42">
        <v>-4001.8470060716663</v>
      </c>
      <c r="M207" s="51">
        <v>0</v>
      </c>
      <c r="N207" s="42">
        <v>0</v>
      </c>
      <c r="O207" s="42">
        <v>-4001.8470060716663</v>
      </c>
      <c r="P207" s="42" t="s">
        <v>20</v>
      </c>
      <c r="Q207" s="42">
        <v>-4001.8470060716663</v>
      </c>
      <c r="R207" s="42">
        <v>0</v>
      </c>
    </row>
    <row r="208" spans="1:18" x14ac:dyDescent="0.25">
      <c r="A208" s="40" t="s">
        <v>19</v>
      </c>
      <c r="B208" s="40" t="s">
        <v>632</v>
      </c>
      <c r="C208" s="40" t="s">
        <v>633</v>
      </c>
      <c r="D208" s="40" t="s">
        <v>634</v>
      </c>
      <c r="E208" s="40" t="s">
        <v>122</v>
      </c>
      <c r="F208" s="41">
        <v>43983</v>
      </c>
      <c r="G208" s="41">
        <v>44013</v>
      </c>
      <c r="H208" s="43">
        <v>2329452.0499999998</v>
      </c>
      <c r="I208" s="40" t="s">
        <v>39</v>
      </c>
      <c r="J208" s="40">
        <v>30</v>
      </c>
      <c r="K208" s="40">
        <v>0.02</v>
      </c>
      <c r="L208" s="42">
        <v>-3882.420083333333</v>
      </c>
      <c r="M208" s="51">
        <v>0</v>
      </c>
      <c r="N208" s="42">
        <v>0</v>
      </c>
      <c r="O208" s="42">
        <v>-3882.420083333333</v>
      </c>
      <c r="P208" s="42" t="s">
        <v>20</v>
      </c>
      <c r="Q208" s="42">
        <v>-3882.420083333333</v>
      </c>
      <c r="R208" s="42">
        <v>0</v>
      </c>
    </row>
    <row r="209" spans="1:18" x14ac:dyDescent="0.25">
      <c r="A209" s="40" t="s">
        <v>19</v>
      </c>
      <c r="B209" s="40" t="s">
        <v>635</v>
      </c>
      <c r="C209" s="40" t="s">
        <v>636</v>
      </c>
      <c r="D209" s="40" t="s">
        <v>637</v>
      </c>
      <c r="E209" s="40" t="s">
        <v>122</v>
      </c>
      <c r="F209" s="41">
        <v>43983</v>
      </c>
      <c r="G209" s="41">
        <v>44013</v>
      </c>
      <c r="H209" s="43">
        <v>2078908</v>
      </c>
      <c r="I209" s="40" t="s">
        <v>39</v>
      </c>
      <c r="J209" s="40">
        <v>30</v>
      </c>
      <c r="K209" s="40">
        <v>0</v>
      </c>
      <c r="L209" s="42">
        <v>0</v>
      </c>
      <c r="M209" s="51">
        <v>0</v>
      </c>
      <c r="N209" s="42">
        <v>0</v>
      </c>
      <c r="O209" s="42">
        <v>0</v>
      </c>
      <c r="P209" s="42" t="s">
        <v>20</v>
      </c>
      <c r="Q209" s="42">
        <v>0</v>
      </c>
      <c r="R209" s="42">
        <v>0</v>
      </c>
    </row>
    <row r="210" spans="1:18" x14ac:dyDescent="0.25">
      <c r="A210" s="40" t="s">
        <v>19</v>
      </c>
      <c r="B210" s="40" t="s">
        <v>638</v>
      </c>
      <c r="C210" s="40" t="s">
        <v>639</v>
      </c>
      <c r="D210" s="40" t="s">
        <v>640</v>
      </c>
      <c r="E210" s="40" t="s">
        <v>122</v>
      </c>
      <c r="F210" s="41">
        <v>43983</v>
      </c>
      <c r="G210" s="41">
        <v>44013</v>
      </c>
      <c r="H210" s="43">
        <v>1994781.88</v>
      </c>
      <c r="I210" s="40" t="s">
        <v>39</v>
      </c>
      <c r="J210" s="40">
        <v>30</v>
      </c>
      <c r="K210" s="40">
        <v>3.2779000000000003E-2</v>
      </c>
      <c r="L210" s="42">
        <v>-5448.9129370433329</v>
      </c>
      <c r="M210" s="51">
        <v>0</v>
      </c>
      <c r="N210" s="42">
        <v>0</v>
      </c>
      <c r="O210" s="42">
        <v>-5448.9129370433329</v>
      </c>
      <c r="P210" s="42" t="s">
        <v>20</v>
      </c>
      <c r="Q210" s="42">
        <v>-5448.9129370433329</v>
      </c>
      <c r="R210" s="42">
        <v>0</v>
      </c>
    </row>
    <row r="211" spans="1:18" x14ac:dyDescent="0.25">
      <c r="A211" s="40" t="s">
        <v>19</v>
      </c>
      <c r="B211" s="40" t="s">
        <v>641</v>
      </c>
      <c r="C211" s="40" t="s">
        <v>642</v>
      </c>
      <c r="D211" s="40" t="s">
        <v>643</v>
      </c>
      <c r="E211" s="40" t="s">
        <v>122</v>
      </c>
      <c r="F211" s="41">
        <v>43983</v>
      </c>
      <c r="G211" s="41">
        <v>44013</v>
      </c>
      <c r="H211" s="43">
        <v>1944226.78</v>
      </c>
      <c r="I211" s="40" t="s">
        <v>39</v>
      </c>
      <c r="J211" s="40">
        <v>30</v>
      </c>
      <c r="K211" s="40">
        <v>2.5943999999999998E-2</v>
      </c>
      <c r="L211" s="42">
        <v>-4203.4182983599994</v>
      </c>
      <c r="M211" s="51">
        <v>0</v>
      </c>
      <c r="N211" s="42">
        <v>0</v>
      </c>
      <c r="O211" s="42">
        <v>-4203.4182983599994</v>
      </c>
      <c r="P211" s="42" t="s">
        <v>20</v>
      </c>
      <c r="Q211" s="42">
        <v>-4203.4182983599994</v>
      </c>
      <c r="R211" s="42">
        <v>0</v>
      </c>
    </row>
    <row r="212" spans="1:18" x14ac:dyDescent="0.25">
      <c r="A212" s="40" t="s">
        <v>19</v>
      </c>
      <c r="B212" s="40" t="s">
        <v>644</v>
      </c>
      <c r="C212" s="40" t="s">
        <v>645</v>
      </c>
      <c r="D212" s="40" t="s">
        <v>646</v>
      </c>
      <c r="E212" s="40" t="s">
        <v>122</v>
      </c>
      <c r="F212" s="41">
        <v>43983</v>
      </c>
      <c r="G212" s="41">
        <v>44013</v>
      </c>
      <c r="H212" s="43">
        <v>1995388.88</v>
      </c>
      <c r="I212" s="40" t="s">
        <v>39</v>
      </c>
      <c r="J212" s="40">
        <v>30</v>
      </c>
      <c r="K212" s="40">
        <v>2.5000000000000001E-2</v>
      </c>
      <c r="L212" s="42">
        <v>-4157.0601666666662</v>
      </c>
      <c r="M212" s="51">
        <v>0</v>
      </c>
      <c r="N212" s="42">
        <v>0</v>
      </c>
      <c r="O212" s="42">
        <v>-4157.0601666666662</v>
      </c>
      <c r="P212" s="42" t="s">
        <v>20</v>
      </c>
      <c r="Q212" s="42">
        <v>-4157.0601666666662</v>
      </c>
      <c r="R212" s="42">
        <v>0</v>
      </c>
    </row>
    <row r="213" spans="1:18" x14ac:dyDescent="0.25">
      <c r="A213" s="40" t="s">
        <v>19</v>
      </c>
      <c r="B213" s="40" t="s">
        <v>647</v>
      </c>
      <c r="C213" s="40" t="s">
        <v>648</v>
      </c>
      <c r="D213" s="40" t="s">
        <v>649</v>
      </c>
      <c r="E213" s="40" t="s">
        <v>122</v>
      </c>
      <c r="F213" s="41">
        <v>43983</v>
      </c>
      <c r="G213" s="41">
        <v>44013</v>
      </c>
      <c r="H213" s="43">
        <v>1713749.29</v>
      </c>
      <c r="I213" s="40" t="s">
        <v>39</v>
      </c>
      <c r="J213" s="40">
        <v>30</v>
      </c>
      <c r="K213" s="40">
        <v>2.9559999999999999E-2</v>
      </c>
      <c r="L213" s="42">
        <v>-4221.5357510333333</v>
      </c>
      <c r="M213" s="51">
        <v>0</v>
      </c>
      <c r="N213" s="42">
        <v>0</v>
      </c>
      <c r="O213" s="42">
        <v>-4221.5357510333333</v>
      </c>
      <c r="P213" s="42" t="s">
        <v>20</v>
      </c>
      <c r="Q213" s="42">
        <v>-4221.5357510333333</v>
      </c>
      <c r="R213" s="42">
        <v>0</v>
      </c>
    </row>
    <row r="214" spans="1:18" x14ac:dyDescent="0.25">
      <c r="A214" s="40" t="s">
        <v>19</v>
      </c>
      <c r="B214" s="40" t="s">
        <v>650</v>
      </c>
      <c r="C214" s="40" t="s">
        <v>651</v>
      </c>
      <c r="D214" s="40" t="s">
        <v>652</v>
      </c>
      <c r="E214" s="40" t="s">
        <v>219</v>
      </c>
      <c r="F214" s="41">
        <v>43983</v>
      </c>
      <c r="G214" s="41">
        <v>44013</v>
      </c>
      <c r="H214" s="43">
        <v>20856432.670000002</v>
      </c>
      <c r="I214" s="40" t="s">
        <v>39</v>
      </c>
      <c r="J214" s="40">
        <v>30</v>
      </c>
      <c r="K214" s="40">
        <v>1.2541E-2</v>
      </c>
      <c r="L214" s="42">
        <v>-21796.710176205834</v>
      </c>
      <c r="M214" s="51">
        <v>0</v>
      </c>
      <c r="N214" s="42">
        <v>0</v>
      </c>
      <c r="O214" s="42">
        <v>-21796.710176205834</v>
      </c>
      <c r="P214" s="42" t="s">
        <v>20</v>
      </c>
      <c r="Q214" s="42">
        <v>-21796.710176205834</v>
      </c>
      <c r="R214" s="42">
        <v>0</v>
      </c>
    </row>
    <row r="215" spans="1:18" x14ac:dyDescent="0.25">
      <c r="A215" s="40" t="s">
        <v>19</v>
      </c>
      <c r="B215" s="40" t="s">
        <v>653</v>
      </c>
      <c r="C215" s="40" t="s">
        <v>654</v>
      </c>
      <c r="D215" s="40" t="s">
        <v>655</v>
      </c>
      <c r="E215" s="40" t="s">
        <v>219</v>
      </c>
      <c r="F215" s="41">
        <v>43987</v>
      </c>
      <c r="G215" s="41">
        <v>44017</v>
      </c>
      <c r="H215" s="43">
        <v>2242393.54</v>
      </c>
      <c r="I215" s="40" t="s">
        <v>39</v>
      </c>
      <c r="J215" s="40">
        <v>30</v>
      </c>
      <c r="K215" s="40">
        <v>6.9049999999999997E-3</v>
      </c>
      <c r="L215" s="42">
        <v>-1290.3106161416665</v>
      </c>
      <c r="M215" s="51">
        <v>0</v>
      </c>
      <c r="N215" s="42">
        <v>0</v>
      </c>
      <c r="O215" s="42">
        <v>-1290.3106161416665</v>
      </c>
      <c r="P215" s="42" t="s">
        <v>20</v>
      </c>
      <c r="Q215" s="42">
        <v>-1118.269200656111</v>
      </c>
      <c r="R215" s="42">
        <v>-172.04141548555555</v>
      </c>
    </row>
    <row r="216" spans="1:18" x14ac:dyDescent="0.25">
      <c r="A216" s="40" t="s">
        <v>19</v>
      </c>
      <c r="B216" s="40" t="s">
        <v>656</v>
      </c>
      <c r="C216" s="40" t="s">
        <v>657</v>
      </c>
      <c r="D216" s="40" t="s">
        <v>658</v>
      </c>
      <c r="E216" s="40" t="s">
        <v>122</v>
      </c>
      <c r="F216" s="41">
        <v>43983</v>
      </c>
      <c r="G216" s="41">
        <v>44013</v>
      </c>
      <c r="H216" s="43">
        <v>15991975.390000001</v>
      </c>
      <c r="I216" s="40" t="s">
        <v>39</v>
      </c>
      <c r="J216" s="40">
        <v>30</v>
      </c>
      <c r="K216" s="40">
        <v>2.215E-2</v>
      </c>
      <c r="L216" s="42">
        <v>-29518.521240708335</v>
      </c>
      <c r="M216" s="51">
        <v>0</v>
      </c>
      <c r="N216" s="42">
        <v>0</v>
      </c>
      <c r="O216" s="42">
        <v>-29518.521240708335</v>
      </c>
      <c r="P216" s="42" t="s">
        <v>20</v>
      </c>
      <c r="Q216" s="42">
        <v>-29518.521240708335</v>
      </c>
      <c r="R216" s="42">
        <v>0</v>
      </c>
    </row>
    <row r="217" spans="1:18" x14ac:dyDescent="0.25">
      <c r="A217" s="40" t="s">
        <v>19</v>
      </c>
      <c r="B217" s="40" t="s">
        <v>659</v>
      </c>
      <c r="C217" s="40" t="s">
        <v>660</v>
      </c>
      <c r="D217" s="40" t="s">
        <v>661</v>
      </c>
      <c r="E217" s="40" t="s">
        <v>122</v>
      </c>
      <c r="F217" s="41">
        <v>44012</v>
      </c>
      <c r="G217" s="41">
        <v>44104</v>
      </c>
      <c r="H217" s="43">
        <v>12549387.710000001</v>
      </c>
      <c r="I217" s="40" t="s">
        <v>39</v>
      </c>
      <c r="J217" s="40">
        <v>92</v>
      </c>
      <c r="K217" s="40">
        <v>0.02</v>
      </c>
      <c r="L217" s="42">
        <v>-64141.314962222226</v>
      </c>
      <c r="M217" s="51">
        <v>0</v>
      </c>
      <c r="N217" s="42">
        <v>0</v>
      </c>
      <c r="O217" s="42">
        <v>-64141.314962222226</v>
      </c>
      <c r="P217" s="42" t="s">
        <v>20</v>
      </c>
      <c r="Q217" s="42">
        <v>-697.18820611111119</v>
      </c>
      <c r="R217" s="42">
        <v>-63444.126756111109</v>
      </c>
    </row>
    <row r="218" spans="1:18" x14ac:dyDescent="0.25">
      <c r="A218" s="40" t="s">
        <v>19</v>
      </c>
      <c r="B218" s="40" t="s">
        <v>662</v>
      </c>
      <c r="C218" s="40" t="s">
        <v>663</v>
      </c>
      <c r="D218" s="40" t="s">
        <v>664</v>
      </c>
      <c r="E218" s="40" t="s">
        <v>122</v>
      </c>
      <c r="F218" s="41">
        <v>43983</v>
      </c>
      <c r="G218" s="41">
        <v>44013</v>
      </c>
      <c r="H218" s="43">
        <v>10997250.880000001</v>
      </c>
      <c r="I218" s="40" t="s">
        <v>39</v>
      </c>
      <c r="J218" s="40">
        <v>30</v>
      </c>
      <c r="K218" s="40">
        <v>1.9966999999999999E-2</v>
      </c>
      <c r="L218" s="42">
        <v>-18298.509026746666</v>
      </c>
      <c r="M218" s="51">
        <v>0</v>
      </c>
      <c r="N218" s="42">
        <v>0</v>
      </c>
      <c r="O218" s="42">
        <v>-18298.509026746666</v>
      </c>
      <c r="P218" s="42" t="s">
        <v>20</v>
      </c>
      <c r="Q218" s="42">
        <v>-18298.509026746666</v>
      </c>
      <c r="R218" s="42">
        <v>0</v>
      </c>
    </row>
    <row r="219" spans="1:18" x14ac:dyDescent="0.25">
      <c r="A219" s="40" t="s">
        <v>19</v>
      </c>
      <c r="B219" s="40" t="s">
        <v>665</v>
      </c>
      <c r="C219" s="40" t="s">
        <v>666</v>
      </c>
      <c r="D219" s="40" t="s">
        <v>667</v>
      </c>
      <c r="E219" s="40" t="s">
        <v>122</v>
      </c>
      <c r="F219" s="41">
        <v>43983</v>
      </c>
      <c r="G219" s="41">
        <v>44013</v>
      </c>
      <c r="H219" s="43">
        <v>6690584.4900000002</v>
      </c>
      <c r="I219" s="40" t="s">
        <v>39</v>
      </c>
      <c r="J219" s="40">
        <v>30</v>
      </c>
      <c r="K219" s="40">
        <v>4.4456000000000002E-2</v>
      </c>
      <c r="L219" s="42">
        <v>-24786.38534062</v>
      </c>
      <c r="M219" s="51">
        <v>0</v>
      </c>
      <c r="N219" s="42">
        <v>0</v>
      </c>
      <c r="O219" s="42">
        <v>-24786.38534062</v>
      </c>
      <c r="P219" s="42" t="s">
        <v>20</v>
      </c>
      <c r="Q219" s="42">
        <v>-24786.38534062</v>
      </c>
      <c r="R219" s="42">
        <v>0</v>
      </c>
    </row>
    <row r="220" spans="1:18" x14ac:dyDescent="0.25">
      <c r="A220" s="40" t="s">
        <v>19</v>
      </c>
      <c r="B220" s="40" t="s">
        <v>668</v>
      </c>
      <c r="C220" s="40" t="s">
        <v>669</v>
      </c>
      <c r="D220" s="40" t="s">
        <v>670</v>
      </c>
      <c r="E220" s="40" t="s">
        <v>122</v>
      </c>
      <c r="F220" s="41">
        <v>43983</v>
      </c>
      <c r="G220" s="41">
        <v>44013</v>
      </c>
      <c r="H220" s="43">
        <v>5084037.4400000004</v>
      </c>
      <c r="I220" s="40" t="s">
        <v>39</v>
      </c>
      <c r="J220" s="40">
        <v>30</v>
      </c>
      <c r="K220" s="40">
        <v>3.5999999999999997E-2</v>
      </c>
      <c r="L220" s="42">
        <v>-15252.11232</v>
      </c>
      <c r="M220" s="51">
        <v>0</v>
      </c>
      <c r="N220" s="42">
        <v>0</v>
      </c>
      <c r="O220" s="42">
        <v>-15252.11232</v>
      </c>
      <c r="P220" s="42" t="s">
        <v>20</v>
      </c>
      <c r="Q220" s="42">
        <v>-15252.11232</v>
      </c>
      <c r="R220" s="42">
        <v>0</v>
      </c>
    </row>
    <row r="221" spans="1:18" x14ac:dyDescent="0.25">
      <c r="A221" s="40" t="s">
        <v>19</v>
      </c>
      <c r="B221" s="40" t="s">
        <v>671</v>
      </c>
      <c r="C221" s="40" t="s">
        <v>672</v>
      </c>
      <c r="D221" s="40" t="s">
        <v>673</v>
      </c>
      <c r="E221" s="40" t="s">
        <v>122</v>
      </c>
      <c r="F221" s="41">
        <v>43983</v>
      </c>
      <c r="G221" s="41">
        <v>44013</v>
      </c>
      <c r="H221" s="43">
        <v>2722530.63</v>
      </c>
      <c r="I221" s="40" t="s">
        <v>39</v>
      </c>
      <c r="J221" s="40">
        <v>30</v>
      </c>
      <c r="K221" s="40">
        <v>3.0700000000000002E-2</v>
      </c>
      <c r="L221" s="42">
        <v>-6965.1408617499992</v>
      </c>
      <c r="M221" s="51">
        <v>0</v>
      </c>
      <c r="N221" s="42">
        <v>0</v>
      </c>
      <c r="O221" s="42">
        <v>-6965.1408617499992</v>
      </c>
      <c r="P221" s="42" t="s">
        <v>20</v>
      </c>
      <c r="Q221" s="42">
        <v>-6965.1408617499992</v>
      </c>
      <c r="R221" s="42">
        <v>0</v>
      </c>
    </row>
    <row r="222" spans="1:18" x14ac:dyDescent="0.25">
      <c r="A222" s="40" t="s">
        <v>19</v>
      </c>
      <c r="B222" s="40" t="s">
        <v>674</v>
      </c>
      <c r="C222" s="40" t="s">
        <v>675</v>
      </c>
      <c r="D222" s="40" t="s">
        <v>676</v>
      </c>
      <c r="E222" s="40" t="s">
        <v>122</v>
      </c>
      <c r="F222" s="41">
        <v>43983</v>
      </c>
      <c r="G222" s="41">
        <v>44013</v>
      </c>
      <c r="H222" s="43">
        <v>2645200.12</v>
      </c>
      <c r="I222" s="40" t="s">
        <v>39</v>
      </c>
      <c r="J222" s="40">
        <v>30</v>
      </c>
      <c r="K222" s="40">
        <v>2.2956000000000001E-2</v>
      </c>
      <c r="L222" s="42">
        <v>-5060.2678295599999</v>
      </c>
      <c r="M222" s="51">
        <v>0</v>
      </c>
      <c r="N222" s="42">
        <v>0</v>
      </c>
      <c r="O222" s="42">
        <v>-5060.2678295599999</v>
      </c>
      <c r="P222" s="42" t="s">
        <v>20</v>
      </c>
      <c r="Q222" s="42">
        <v>-5060.2678295599999</v>
      </c>
      <c r="R222" s="42">
        <v>0</v>
      </c>
    </row>
    <row r="223" spans="1:18" x14ac:dyDescent="0.25">
      <c r="A223" s="40" t="s">
        <v>19</v>
      </c>
      <c r="B223" s="40" t="s">
        <v>677</v>
      </c>
      <c r="C223" s="40" t="s">
        <v>678</v>
      </c>
      <c r="D223" s="40" t="s">
        <v>679</v>
      </c>
      <c r="E223" s="40" t="s">
        <v>122</v>
      </c>
      <c r="F223" s="41">
        <v>43983</v>
      </c>
      <c r="G223" s="41">
        <v>44013</v>
      </c>
      <c r="H223" s="43">
        <v>2656498.65</v>
      </c>
      <c r="I223" s="40" t="s">
        <v>39</v>
      </c>
      <c r="J223" s="40">
        <v>30</v>
      </c>
      <c r="K223" s="40">
        <v>0</v>
      </c>
      <c r="L223" s="42">
        <v>0</v>
      </c>
      <c r="M223" s="51">
        <v>0</v>
      </c>
      <c r="N223" s="42">
        <v>0</v>
      </c>
      <c r="O223" s="42">
        <v>0</v>
      </c>
      <c r="P223" s="42" t="s">
        <v>20</v>
      </c>
      <c r="Q223" s="42">
        <v>0</v>
      </c>
      <c r="R223" s="42">
        <v>0</v>
      </c>
    </row>
    <row r="224" spans="1:18" x14ac:dyDescent="0.25">
      <c r="A224" s="40" t="s">
        <v>19</v>
      </c>
      <c r="B224" s="40" t="s">
        <v>680</v>
      </c>
      <c r="C224" s="40" t="s">
        <v>681</v>
      </c>
      <c r="D224" s="40" t="s">
        <v>682</v>
      </c>
      <c r="E224" s="40" t="s">
        <v>122</v>
      </c>
      <c r="F224" s="41">
        <v>43983</v>
      </c>
      <c r="G224" s="41">
        <v>44013</v>
      </c>
      <c r="H224" s="43">
        <v>2450572.39</v>
      </c>
      <c r="I224" s="40" t="s">
        <v>39</v>
      </c>
      <c r="J224" s="40">
        <v>30</v>
      </c>
      <c r="K224" s="40">
        <v>1.9966999999999999E-2</v>
      </c>
      <c r="L224" s="42">
        <v>-4077.5482425941664</v>
      </c>
      <c r="M224" s="51">
        <v>0</v>
      </c>
      <c r="N224" s="42">
        <v>0</v>
      </c>
      <c r="O224" s="42">
        <v>-4077.5482425941664</v>
      </c>
      <c r="P224" s="42" t="s">
        <v>20</v>
      </c>
      <c r="Q224" s="42">
        <v>-4077.5482425941664</v>
      </c>
      <c r="R224" s="42">
        <v>0</v>
      </c>
    </row>
    <row r="225" spans="1:18" x14ac:dyDescent="0.25">
      <c r="A225" s="40" t="s">
        <v>19</v>
      </c>
      <c r="B225" s="40" t="s">
        <v>683</v>
      </c>
      <c r="C225" s="40" t="s">
        <v>684</v>
      </c>
      <c r="D225" s="40" t="s">
        <v>685</v>
      </c>
      <c r="E225" s="40" t="s">
        <v>122</v>
      </c>
      <c r="F225" s="41">
        <v>43983</v>
      </c>
      <c r="G225" s="41">
        <v>44013</v>
      </c>
      <c r="H225" s="43">
        <v>5125571.29</v>
      </c>
      <c r="I225" s="40" t="s">
        <v>39</v>
      </c>
      <c r="J225" s="40">
        <v>30</v>
      </c>
      <c r="K225" s="40">
        <v>1.3440000000000001E-2</v>
      </c>
      <c r="L225" s="42">
        <v>-5740.6398448</v>
      </c>
      <c r="M225" s="51">
        <v>0</v>
      </c>
      <c r="N225" s="42">
        <v>0</v>
      </c>
      <c r="O225" s="42">
        <v>-5740.6398448</v>
      </c>
      <c r="P225" s="42" t="s">
        <v>20</v>
      </c>
      <c r="Q225" s="42">
        <v>-5740.6398448</v>
      </c>
      <c r="R225" s="42">
        <v>0</v>
      </c>
    </row>
    <row r="226" spans="1:18" x14ac:dyDescent="0.25">
      <c r="A226" s="40" t="s">
        <v>19</v>
      </c>
      <c r="B226" s="40" t="s">
        <v>686</v>
      </c>
      <c r="C226" s="40" t="s">
        <v>687</v>
      </c>
      <c r="D226" s="40" t="s">
        <v>688</v>
      </c>
      <c r="E226" s="40" t="s">
        <v>689</v>
      </c>
      <c r="F226" s="41">
        <v>43852</v>
      </c>
      <c r="G226" s="41">
        <v>44034</v>
      </c>
      <c r="H226" s="43">
        <v>55000000</v>
      </c>
      <c r="I226" s="40" t="s">
        <v>39</v>
      </c>
      <c r="J226" s="40">
        <v>182</v>
      </c>
      <c r="K226" s="40">
        <v>0</v>
      </c>
      <c r="L226" s="42">
        <v>0</v>
      </c>
      <c r="M226" s="51">
        <v>1.7000000000000001E-2</v>
      </c>
      <c r="N226" s="42">
        <v>-472694.4444444445</v>
      </c>
      <c r="O226" s="42">
        <v>-472694.4444444445</v>
      </c>
      <c r="P226" s="42" t="s">
        <v>20</v>
      </c>
      <c r="Q226" s="42">
        <v>-418152.77777777781</v>
      </c>
      <c r="R226" s="42">
        <v>-54541.666666666679</v>
      </c>
    </row>
    <row r="227" spans="1:18" x14ac:dyDescent="0.25">
      <c r="A227" s="40" t="s">
        <v>19</v>
      </c>
      <c r="B227" s="40" t="s">
        <v>690</v>
      </c>
      <c r="C227" s="40" t="s">
        <v>691</v>
      </c>
      <c r="D227" s="40" t="s">
        <v>104</v>
      </c>
      <c r="E227" s="40" t="s">
        <v>692</v>
      </c>
      <c r="F227" s="41">
        <v>44012</v>
      </c>
      <c r="G227" s="41">
        <v>44042</v>
      </c>
      <c r="H227" s="43">
        <v>8333333.3300000001</v>
      </c>
      <c r="I227" s="40" t="s">
        <v>39</v>
      </c>
      <c r="J227" s="40">
        <v>30</v>
      </c>
      <c r="K227" s="40">
        <v>2.1000000000000001E-2</v>
      </c>
      <c r="L227" s="42">
        <v>-14583.3333275</v>
      </c>
      <c r="M227" s="51">
        <v>0</v>
      </c>
      <c r="N227" s="42">
        <v>0</v>
      </c>
      <c r="O227" s="42">
        <v>-14583.3333275</v>
      </c>
      <c r="P227" s="42" t="s">
        <v>20</v>
      </c>
      <c r="Q227" s="42">
        <v>-486.11111091666669</v>
      </c>
      <c r="R227" s="42">
        <v>-14097.222216583334</v>
      </c>
    </row>
    <row r="228" spans="1:18" x14ac:dyDescent="0.25">
      <c r="A228" s="40" t="s">
        <v>19</v>
      </c>
      <c r="B228" s="40" t="s">
        <v>693</v>
      </c>
      <c r="C228" s="40" t="s">
        <v>694</v>
      </c>
      <c r="D228" s="40" t="s">
        <v>592</v>
      </c>
      <c r="E228" s="40" t="s">
        <v>692</v>
      </c>
      <c r="F228" s="41">
        <v>43986</v>
      </c>
      <c r="G228" s="41">
        <v>44018</v>
      </c>
      <c r="H228" s="43">
        <v>3018114.77</v>
      </c>
      <c r="I228" s="40" t="s">
        <v>39</v>
      </c>
      <c r="J228" s="40">
        <v>32</v>
      </c>
      <c r="K228" s="40">
        <v>2.4E-2</v>
      </c>
      <c r="L228" s="42">
        <v>-6438.6448426666675</v>
      </c>
      <c r="M228" s="51">
        <v>0</v>
      </c>
      <c r="N228" s="42">
        <v>0</v>
      </c>
      <c r="O228" s="42">
        <v>-6438.6448426666675</v>
      </c>
      <c r="P228" s="42" t="s">
        <v>20</v>
      </c>
      <c r="Q228" s="42">
        <v>-5432.6065860000008</v>
      </c>
      <c r="R228" s="42">
        <v>-1006.0382566666668</v>
      </c>
    </row>
    <row r="229" spans="1:18" x14ac:dyDescent="0.25">
      <c r="A229" s="40" t="s">
        <v>19</v>
      </c>
      <c r="B229" s="40" t="s">
        <v>695</v>
      </c>
      <c r="C229" s="40" t="s">
        <v>696</v>
      </c>
      <c r="D229" s="40" t="s">
        <v>592</v>
      </c>
      <c r="E229" s="40" t="s">
        <v>692</v>
      </c>
      <c r="F229" s="41">
        <v>43990</v>
      </c>
      <c r="G229" s="41">
        <v>44018</v>
      </c>
      <c r="H229" s="43">
        <v>12306738.48</v>
      </c>
      <c r="I229" s="40" t="s">
        <v>39</v>
      </c>
      <c r="J229" s="40">
        <v>28</v>
      </c>
      <c r="K229" s="40">
        <v>2.4E-2</v>
      </c>
      <c r="L229" s="42">
        <v>-22972.578496000002</v>
      </c>
      <c r="M229" s="51">
        <v>0</v>
      </c>
      <c r="N229" s="42">
        <v>0</v>
      </c>
      <c r="O229" s="42">
        <v>-22972.578496000002</v>
      </c>
      <c r="P229" s="42" t="s">
        <v>20</v>
      </c>
      <c r="Q229" s="42">
        <v>-18870.332335999999</v>
      </c>
      <c r="R229" s="42">
        <v>-4102.2461600000006</v>
      </c>
    </row>
    <row r="230" spans="1:18" x14ac:dyDescent="0.25">
      <c r="A230" s="40" t="s">
        <v>19</v>
      </c>
      <c r="B230" s="40" t="s">
        <v>697</v>
      </c>
      <c r="C230" s="40" t="s">
        <v>698</v>
      </c>
      <c r="D230" s="40" t="s">
        <v>699</v>
      </c>
      <c r="E230" s="40" t="s">
        <v>692</v>
      </c>
      <c r="F230" s="41">
        <v>43983</v>
      </c>
      <c r="G230" s="41">
        <v>44013</v>
      </c>
      <c r="H230" s="43">
        <v>1256492.29</v>
      </c>
      <c r="I230" s="40" t="s">
        <v>39</v>
      </c>
      <c r="J230" s="40">
        <v>30</v>
      </c>
      <c r="K230" s="40">
        <v>1.8473E-2</v>
      </c>
      <c r="L230" s="42">
        <v>-1934.2651727641664</v>
      </c>
      <c r="M230" s="51">
        <v>0</v>
      </c>
      <c r="N230" s="42">
        <v>0</v>
      </c>
      <c r="O230" s="42">
        <v>-1934.2651727641664</v>
      </c>
      <c r="P230" s="42" t="s">
        <v>20</v>
      </c>
      <c r="Q230" s="42">
        <v>-1934.2651727641664</v>
      </c>
      <c r="R230" s="42">
        <v>0</v>
      </c>
    </row>
    <row r="231" spans="1:18" x14ac:dyDescent="0.25">
      <c r="A231" s="40" t="s">
        <v>19</v>
      </c>
      <c r="B231" s="40" t="s">
        <v>700</v>
      </c>
      <c r="C231" s="40" t="s">
        <v>701</v>
      </c>
      <c r="D231" s="40" t="s">
        <v>702</v>
      </c>
      <c r="E231" s="40" t="s">
        <v>692</v>
      </c>
      <c r="F231" s="41">
        <v>43987</v>
      </c>
      <c r="G231" s="41">
        <v>44017</v>
      </c>
      <c r="H231" s="43">
        <v>1021386.07</v>
      </c>
      <c r="I231" s="40" t="s">
        <v>39</v>
      </c>
      <c r="J231" s="40">
        <v>30</v>
      </c>
      <c r="K231" s="40">
        <v>5.2999999999999999E-2</v>
      </c>
      <c r="L231" s="42">
        <v>-4511.121809166666</v>
      </c>
      <c r="M231" s="51">
        <v>0</v>
      </c>
      <c r="N231" s="42">
        <v>0</v>
      </c>
      <c r="O231" s="42">
        <v>-4511.121809166666</v>
      </c>
      <c r="P231" s="42" t="s">
        <v>20</v>
      </c>
      <c r="Q231" s="42">
        <v>-3909.6389012777772</v>
      </c>
      <c r="R231" s="42">
        <v>-601.4829078888888</v>
      </c>
    </row>
    <row r="232" spans="1:18" x14ac:dyDescent="0.25">
      <c r="A232" s="40" t="s">
        <v>19</v>
      </c>
      <c r="B232" s="40" t="s">
        <v>703</v>
      </c>
      <c r="C232" s="40" t="s">
        <v>704</v>
      </c>
      <c r="D232" s="40" t="s">
        <v>705</v>
      </c>
      <c r="E232" s="40" t="s">
        <v>706</v>
      </c>
      <c r="F232" s="41">
        <v>43926</v>
      </c>
      <c r="G232" s="41">
        <v>44017</v>
      </c>
      <c r="H232" s="43">
        <v>13969115.32</v>
      </c>
      <c r="I232" s="40" t="s">
        <v>39</v>
      </c>
      <c r="J232" s="40">
        <v>91</v>
      </c>
      <c r="K232" s="40">
        <v>0</v>
      </c>
      <c r="L232" s="42">
        <v>0</v>
      </c>
      <c r="M232" s="51">
        <v>1.18E-2</v>
      </c>
      <c r="N232" s="42">
        <v>-41666.766751711111</v>
      </c>
      <c r="O232" s="42">
        <v>-41666.766751711111</v>
      </c>
      <c r="P232" s="42" t="s">
        <v>20</v>
      </c>
      <c r="Q232" s="42">
        <v>-39835.260520866672</v>
      </c>
      <c r="R232" s="42">
        <v>-1831.5062308444446</v>
      </c>
    </row>
    <row r="233" spans="1:18" x14ac:dyDescent="0.25">
      <c r="A233" s="40" t="s">
        <v>19</v>
      </c>
      <c r="B233" s="40" t="s">
        <v>707</v>
      </c>
      <c r="C233" s="40" t="s">
        <v>708</v>
      </c>
      <c r="D233" s="40" t="s">
        <v>104</v>
      </c>
      <c r="E233" s="40" t="s">
        <v>549</v>
      </c>
      <c r="F233" s="41">
        <v>44012</v>
      </c>
      <c r="G233" s="41">
        <v>44104</v>
      </c>
      <c r="H233" s="43">
        <v>3749999.95</v>
      </c>
      <c r="I233" s="40" t="s">
        <v>39</v>
      </c>
      <c r="J233" s="40">
        <v>92</v>
      </c>
      <c r="K233" s="40">
        <v>1.0500000000000001E-2</v>
      </c>
      <c r="L233" s="42">
        <v>-10062.499865833333</v>
      </c>
      <c r="M233" s="51">
        <v>0</v>
      </c>
      <c r="N233" s="42">
        <v>0</v>
      </c>
      <c r="O233" s="42">
        <v>-10062.499865833333</v>
      </c>
      <c r="P233" s="42" t="s">
        <v>20</v>
      </c>
      <c r="Q233" s="42">
        <v>-109.37499854166667</v>
      </c>
      <c r="R233" s="42">
        <v>-9953.1248672916663</v>
      </c>
    </row>
    <row r="234" spans="1:18" x14ac:dyDescent="0.25">
      <c r="A234" s="40" t="s">
        <v>19</v>
      </c>
      <c r="B234" s="40" t="s">
        <v>709</v>
      </c>
      <c r="C234" s="40" t="s">
        <v>710</v>
      </c>
      <c r="D234" s="40" t="s">
        <v>711</v>
      </c>
      <c r="E234" s="40" t="s">
        <v>712</v>
      </c>
      <c r="F234" s="41">
        <v>43926</v>
      </c>
      <c r="G234" s="41">
        <v>44017</v>
      </c>
      <c r="H234" s="43">
        <v>9598695.7300000004</v>
      </c>
      <c r="I234" s="40" t="s">
        <v>39</v>
      </c>
      <c r="J234" s="40">
        <v>91</v>
      </c>
      <c r="K234" s="40">
        <v>0</v>
      </c>
      <c r="L234" s="42">
        <v>0</v>
      </c>
      <c r="M234" s="51">
        <v>1.2999999999999999E-2</v>
      </c>
      <c r="N234" s="42">
        <v>-31542.380690527778</v>
      </c>
      <c r="O234" s="42">
        <v>-31542.380690527778</v>
      </c>
      <c r="P234" s="42" t="s">
        <v>20</v>
      </c>
      <c r="Q234" s="42">
        <v>-30155.902418416666</v>
      </c>
      <c r="R234" s="42">
        <v>-1386.4782721111112</v>
      </c>
    </row>
    <row r="235" spans="1:18" x14ac:dyDescent="0.25">
      <c r="A235" s="40" t="s">
        <v>19</v>
      </c>
      <c r="B235" s="40" t="s">
        <v>713</v>
      </c>
      <c r="C235" s="40" t="s">
        <v>714</v>
      </c>
      <c r="D235" s="40" t="s">
        <v>104</v>
      </c>
      <c r="E235" s="40" t="s">
        <v>715</v>
      </c>
      <c r="F235" s="41">
        <v>43987</v>
      </c>
      <c r="G235" s="41">
        <v>44081</v>
      </c>
      <c r="H235" s="43">
        <v>10000000</v>
      </c>
      <c r="I235" s="40" t="s">
        <v>39</v>
      </c>
      <c r="J235" s="40">
        <v>94</v>
      </c>
      <c r="K235" s="40">
        <v>0</v>
      </c>
      <c r="L235" s="42">
        <v>0</v>
      </c>
      <c r="M235" s="51">
        <v>1.2999999999999999E-2</v>
      </c>
      <c r="N235" s="42">
        <v>-33944.444444444445</v>
      </c>
      <c r="O235" s="42">
        <v>-33944.444444444445</v>
      </c>
      <c r="P235" s="42" t="s">
        <v>20</v>
      </c>
      <c r="Q235" s="42">
        <v>-9388.8888888888887</v>
      </c>
      <c r="R235" s="42">
        <v>-24555.555555555558</v>
      </c>
    </row>
    <row r="236" spans="1:18" x14ac:dyDescent="0.25">
      <c r="A236" s="40" t="s">
        <v>19</v>
      </c>
      <c r="B236" s="40" t="s">
        <v>716</v>
      </c>
      <c r="C236" s="40" t="s">
        <v>717</v>
      </c>
      <c r="D236" s="40"/>
      <c r="E236" s="40" t="s">
        <v>715</v>
      </c>
      <c r="F236" s="41">
        <v>43930</v>
      </c>
      <c r="G236" s="41">
        <v>44021</v>
      </c>
      <c r="H236" s="43">
        <v>5580213.2699999996</v>
      </c>
      <c r="I236" s="40" t="s">
        <v>39</v>
      </c>
      <c r="J236" s="40">
        <v>91</v>
      </c>
      <c r="K236" s="40">
        <v>0</v>
      </c>
      <c r="L236" s="42">
        <v>0</v>
      </c>
      <c r="M236" s="51">
        <v>1.2999999999999999E-2</v>
      </c>
      <c r="N236" s="42">
        <v>-18337.200828916666</v>
      </c>
      <c r="O236" s="42">
        <v>-18337.200828916666</v>
      </c>
      <c r="P236" s="42" t="s">
        <v>20</v>
      </c>
      <c r="Q236" s="42">
        <v>-16725.139217583332</v>
      </c>
      <c r="R236" s="42">
        <v>-1612.0616113333333</v>
      </c>
    </row>
    <row r="237" spans="1:18" x14ac:dyDescent="0.25">
      <c r="A237" s="40" t="s">
        <v>19</v>
      </c>
      <c r="B237" s="40" t="s">
        <v>718</v>
      </c>
      <c r="C237" s="40" t="s">
        <v>719</v>
      </c>
      <c r="D237" s="40" t="s">
        <v>104</v>
      </c>
      <c r="E237" s="40" t="s">
        <v>715</v>
      </c>
      <c r="F237" s="41">
        <v>43951</v>
      </c>
      <c r="G237" s="41">
        <v>44043</v>
      </c>
      <c r="H237" s="43">
        <v>7560505.7300000004</v>
      </c>
      <c r="I237" s="40" t="s">
        <v>39</v>
      </c>
      <c r="J237" s="40">
        <v>92</v>
      </c>
      <c r="K237" s="40">
        <v>0</v>
      </c>
      <c r="L237" s="42">
        <v>0</v>
      </c>
      <c r="M237" s="51">
        <v>1.4E-2</v>
      </c>
      <c r="N237" s="42">
        <v>-27049.809389555554</v>
      </c>
      <c r="O237" s="42">
        <v>-27049.809389555554</v>
      </c>
      <c r="P237" s="42" t="s">
        <v>20</v>
      </c>
      <c r="Q237" s="42">
        <v>-18229.219371222222</v>
      </c>
      <c r="R237" s="42">
        <v>-8820.5900183333324</v>
      </c>
    </row>
    <row r="238" spans="1:18" x14ac:dyDescent="0.25">
      <c r="A238" s="40" t="s">
        <v>19</v>
      </c>
      <c r="B238" s="40" t="s">
        <v>720</v>
      </c>
      <c r="C238" s="40" t="s">
        <v>721</v>
      </c>
      <c r="D238" s="40" t="s">
        <v>722</v>
      </c>
      <c r="E238" s="40" t="s">
        <v>723</v>
      </c>
      <c r="F238" s="41">
        <v>44012</v>
      </c>
      <c r="G238" s="41">
        <v>44104</v>
      </c>
      <c r="H238" s="43">
        <v>8675000</v>
      </c>
      <c r="I238" s="40" t="s">
        <v>39</v>
      </c>
      <c r="J238" s="40">
        <v>92</v>
      </c>
      <c r="K238" s="40">
        <v>0</v>
      </c>
      <c r="L238" s="42">
        <v>0</v>
      </c>
      <c r="M238" s="51">
        <v>1.4999999999999999E-2</v>
      </c>
      <c r="N238" s="42">
        <v>-33254.166666666664</v>
      </c>
      <c r="O238" s="42">
        <v>-33254.166666666664</v>
      </c>
      <c r="P238" s="42" t="s">
        <v>20</v>
      </c>
      <c r="Q238" s="42">
        <v>-361.45833333333331</v>
      </c>
      <c r="R238" s="42">
        <v>-32892.708333333328</v>
      </c>
    </row>
    <row r="239" spans="1:18" x14ac:dyDescent="0.25">
      <c r="A239" s="40" t="s">
        <v>19</v>
      </c>
      <c r="B239" s="40" t="s">
        <v>724</v>
      </c>
      <c r="C239" s="40" t="s">
        <v>725</v>
      </c>
      <c r="D239" s="40" t="s">
        <v>726</v>
      </c>
      <c r="E239" s="40" t="s">
        <v>727</v>
      </c>
      <c r="F239" s="41">
        <v>43983</v>
      </c>
      <c r="G239" s="41">
        <v>44013</v>
      </c>
      <c r="H239" s="43">
        <v>68895867.620000005</v>
      </c>
      <c r="I239" s="40" t="s">
        <v>39</v>
      </c>
      <c r="J239" s="40">
        <v>30</v>
      </c>
      <c r="K239" s="40">
        <v>3.0000000000000001E-3</v>
      </c>
      <c r="L239" s="42">
        <v>-17223.966905000001</v>
      </c>
      <c r="M239" s="51">
        <v>1.4500000000000001E-2</v>
      </c>
      <c r="N239" s="42">
        <v>-83249.173374166669</v>
      </c>
      <c r="O239" s="42">
        <v>-100473.14027916666</v>
      </c>
      <c r="P239" s="42" t="s">
        <v>30</v>
      </c>
      <c r="Q239" s="42">
        <v>-100473.14027916666</v>
      </c>
      <c r="R239" s="42">
        <v>0</v>
      </c>
    </row>
    <row r="240" spans="1:18" x14ac:dyDescent="0.25">
      <c r="A240" s="40" t="s">
        <v>19</v>
      </c>
      <c r="B240" s="40" t="s">
        <v>728</v>
      </c>
      <c r="C240" s="40" t="s">
        <v>729</v>
      </c>
      <c r="D240" s="40" t="s">
        <v>30</v>
      </c>
      <c r="E240" s="40" t="s">
        <v>727</v>
      </c>
      <c r="F240" s="41">
        <v>43983</v>
      </c>
      <c r="G240" s="41">
        <v>44013</v>
      </c>
      <c r="H240" s="43">
        <v>29953419</v>
      </c>
      <c r="I240" s="40" t="s">
        <v>39</v>
      </c>
      <c r="J240" s="40">
        <v>30</v>
      </c>
      <c r="K240" s="40">
        <v>2.64E-2</v>
      </c>
      <c r="L240" s="42">
        <v>-65897.521799999988</v>
      </c>
      <c r="M240" s="51">
        <v>0</v>
      </c>
      <c r="N240" s="42">
        <v>0</v>
      </c>
      <c r="O240" s="42">
        <v>-65897.521799999988</v>
      </c>
      <c r="P240" s="42" t="s">
        <v>30</v>
      </c>
      <c r="Q240" s="42">
        <v>-65897.521799999988</v>
      </c>
      <c r="R240" s="42">
        <v>0</v>
      </c>
    </row>
    <row r="241" spans="1:18" x14ac:dyDescent="0.25">
      <c r="A241" s="40" t="s">
        <v>19</v>
      </c>
      <c r="B241" s="40" t="s">
        <v>730</v>
      </c>
      <c r="C241" s="40" t="s">
        <v>731</v>
      </c>
      <c r="D241" s="40" t="s">
        <v>732</v>
      </c>
      <c r="E241" s="40" t="s">
        <v>733</v>
      </c>
      <c r="F241" s="41">
        <v>44012</v>
      </c>
      <c r="G241" s="41">
        <v>44104</v>
      </c>
      <c r="H241" s="43">
        <v>94015300</v>
      </c>
      <c r="I241" s="40" t="s">
        <v>39</v>
      </c>
      <c r="J241" s="40">
        <v>92</v>
      </c>
      <c r="K241" s="40">
        <v>3.4000000000000002E-3</v>
      </c>
      <c r="L241" s="42">
        <v>-81688.849555555556</v>
      </c>
      <c r="M241" s="51">
        <v>1.7999999999999999E-2</v>
      </c>
      <c r="N241" s="42">
        <v>-432470.37999999995</v>
      </c>
      <c r="O241" s="42">
        <v>-514159.2295555555</v>
      </c>
      <c r="P241" s="42" t="s">
        <v>30</v>
      </c>
      <c r="Q241" s="42">
        <v>-5588.6872777777771</v>
      </c>
      <c r="R241" s="42">
        <v>-508570.54227777768</v>
      </c>
    </row>
    <row r="242" spans="1:18" x14ac:dyDescent="0.25">
      <c r="A242" s="40" t="s">
        <v>19</v>
      </c>
      <c r="B242" s="40" t="s">
        <v>734</v>
      </c>
      <c r="C242" s="40" t="s">
        <v>735</v>
      </c>
      <c r="D242" s="40" t="s">
        <v>736</v>
      </c>
      <c r="E242" s="40" t="s">
        <v>733</v>
      </c>
      <c r="F242" s="41">
        <v>44012</v>
      </c>
      <c r="G242" s="41">
        <v>44104</v>
      </c>
      <c r="H242" s="43">
        <v>77538350</v>
      </c>
      <c r="I242" s="40" t="s">
        <v>39</v>
      </c>
      <c r="J242" s="40">
        <v>92</v>
      </c>
      <c r="K242" s="40">
        <v>3.4000000000000002E-3</v>
      </c>
      <c r="L242" s="42">
        <v>-67372.210777777771</v>
      </c>
      <c r="M242" s="51">
        <v>1.7999999999999999E-2</v>
      </c>
      <c r="N242" s="42">
        <v>-356676.40999999992</v>
      </c>
      <c r="O242" s="42">
        <v>-424048.62077777769</v>
      </c>
      <c r="P242" s="42" t="s">
        <v>30</v>
      </c>
      <c r="Q242" s="42">
        <v>-4609.2241388888879</v>
      </c>
      <c r="R242" s="42">
        <v>-419439.39663888881</v>
      </c>
    </row>
    <row r="243" spans="1:18" x14ac:dyDescent="0.25">
      <c r="A243" s="40" t="s">
        <v>19</v>
      </c>
      <c r="B243" s="40" t="s">
        <v>737</v>
      </c>
      <c r="C243" s="40" t="s">
        <v>738</v>
      </c>
      <c r="D243" s="40" t="s">
        <v>739</v>
      </c>
      <c r="E243" s="40" t="s">
        <v>740</v>
      </c>
      <c r="F243" s="41">
        <v>43981</v>
      </c>
      <c r="G243" s="41">
        <v>44073</v>
      </c>
      <c r="H243" s="43">
        <v>886528.45</v>
      </c>
      <c r="I243" s="40" t="s">
        <v>39</v>
      </c>
      <c r="J243" s="40">
        <v>92</v>
      </c>
      <c r="K243" s="40">
        <v>-2.8999999999999998E-3</v>
      </c>
      <c r="L243" s="42">
        <v>657.01608461111095</v>
      </c>
      <c r="M243" s="51">
        <v>0</v>
      </c>
      <c r="N243" s="42">
        <v>0</v>
      </c>
      <c r="O243" s="42">
        <v>657.01608461111095</v>
      </c>
      <c r="P243" s="42" t="s">
        <v>20</v>
      </c>
      <c r="Q243" s="42">
        <v>228.52733377777773</v>
      </c>
      <c r="R243" s="42">
        <v>428.48875083333326</v>
      </c>
    </row>
    <row r="244" spans="1:18" x14ac:dyDescent="0.25">
      <c r="A244" s="40" t="s">
        <v>19</v>
      </c>
      <c r="B244" s="40" t="s">
        <v>741</v>
      </c>
      <c r="C244" s="40" t="s">
        <v>742</v>
      </c>
      <c r="D244" s="40" t="s">
        <v>743</v>
      </c>
      <c r="E244" s="40" t="s">
        <v>744</v>
      </c>
      <c r="F244" s="41">
        <v>43939</v>
      </c>
      <c r="G244" s="41">
        <v>44030</v>
      </c>
      <c r="H244" s="43">
        <v>5497417.5999999996</v>
      </c>
      <c r="I244" s="40" t="s">
        <v>39</v>
      </c>
      <c r="J244" s="40">
        <v>91</v>
      </c>
      <c r="K244" s="40">
        <v>-2.2400000000000002E-3</v>
      </c>
      <c r="L244" s="42">
        <v>3112.7600099555552</v>
      </c>
      <c r="M244" s="51">
        <v>2.5999999999999999E-2</v>
      </c>
      <c r="N244" s="42">
        <v>-36130.250115555551</v>
      </c>
      <c r="O244" s="42">
        <v>-33017.490105599994</v>
      </c>
      <c r="P244" s="42" t="s">
        <v>20</v>
      </c>
      <c r="Q244" s="42">
        <v>-26849.387558399994</v>
      </c>
      <c r="R244" s="42">
        <v>-6168.1025471999992</v>
      </c>
    </row>
    <row r="245" spans="1:18" x14ac:dyDescent="0.25">
      <c r="A245" s="40" t="s">
        <v>19</v>
      </c>
      <c r="B245" s="40" t="s">
        <v>745</v>
      </c>
      <c r="C245" s="40" t="s">
        <v>746</v>
      </c>
      <c r="D245" s="40" t="s">
        <v>747</v>
      </c>
      <c r="E245" s="40" t="s">
        <v>744</v>
      </c>
      <c r="F245" s="41">
        <v>44012</v>
      </c>
      <c r="G245" s="41">
        <v>44104</v>
      </c>
      <c r="H245" s="43">
        <v>3092653.83</v>
      </c>
      <c r="I245" s="40" t="s">
        <v>39</v>
      </c>
      <c r="J245" s="40">
        <v>92</v>
      </c>
      <c r="K245" s="40">
        <v>3.04E-2</v>
      </c>
      <c r="L245" s="42">
        <v>-24026.483977066666</v>
      </c>
      <c r="M245" s="51">
        <v>0</v>
      </c>
      <c r="N245" s="42">
        <v>0</v>
      </c>
      <c r="O245" s="42">
        <v>-24026.483977066666</v>
      </c>
      <c r="P245" s="42" t="s">
        <v>20</v>
      </c>
      <c r="Q245" s="42">
        <v>-261.15743453333334</v>
      </c>
      <c r="R245" s="42">
        <v>-23765.32654253333</v>
      </c>
    </row>
    <row r="246" spans="1:18" x14ac:dyDescent="0.25">
      <c r="A246" s="40" t="s">
        <v>19</v>
      </c>
      <c r="B246" s="40" t="s">
        <v>748</v>
      </c>
      <c r="C246" s="40" t="s">
        <v>749</v>
      </c>
      <c r="D246" s="40" t="s">
        <v>104</v>
      </c>
      <c r="E246" s="40" t="s">
        <v>750</v>
      </c>
      <c r="F246" s="41">
        <v>44004</v>
      </c>
      <c r="G246" s="41">
        <v>44095</v>
      </c>
      <c r="H246" s="43">
        <v>4800000</v>
      </c>
      <c r="I246" s="40" t="s">
        <v>39</v>
      </c>
      <c r="J246" s="40">
        <v>91</v>
      </c>
      <c r="K246" s="40">
        <v>0</v>
      </c>
      <c r="L246" s="42">
        <v>0</v>
      </c>
      <c r="M246" s="51">
        <v>1.7399999999999999E-2</v>
      </c>
      <c r="N246" s="42">
        <v>-21112</v>
      </c>
      <c r="O246" s="42">
        <v>-21112</v>
      </c>
      <c r="P246" s="42" t="s">
        <v>20</v>
      </c>
      <c r="Q246" s="42">
        <v>-2088</v>
      </c>
      <c r="R246" s="42">
        <v>-19024</v>
      </c>
    </row>
    <row r="247" spans="1:18" x14ac:dyDescent="0.25">
      <c r="A247" s="40" t="s">
        <v>19</v>
      </c>
      <c r="B247" s="40" t="s">
        <v>751</v>
      </c>
      <c r="C247" s="40" t="s">
        <v>752</v>
      </c>
      <c r="D247" s="40" t="s">
        <v>753</v>
      </c>
      <c r="E247" s="40" t="s">
        <v>754</v>
      </c>
      <c r="F247" s="41">
        <v>44004</v>
      </c>
      <c r="G247" s="41">
        <v>44032</v>
      </c>
      <c r="H247" s="43">
        <v>61059.23</v>
      </c>
      <c r="I247" s="40" t="s">
        <v>39</v>
      </c>
      <c r="J247" s="40">
        <v>28</v>
      </c>
      <c r="K247" s="40">
        <v>4.5999999999999999E-2</v>
      </c>
      <c r="L247" s="42">
        <v>-218.45635622222224</v>
      </c>
      <c r="M247" s="51">
        <v>0</v>
      </c>
      <c r="N247" s="42">
        <v>0</v>
      </c>
      <c r="O247" s="42">
        <v>-218.45635622222224</v>
      </c>
      <c r="P247" s="42" t="s">
        <v>20</v>
      </c>
      <c r="Q247" s="42">
        <v>-70.218114500000013</v>
      </c>
      <c r="R247" s="42">
        <v>-148.23824172222223</v>
      </c>
    </row>
    <row r="248" spans="1:18" x14ac:dyDescent="0.25">
      <c r="A248" s="40" t="s">
        <v>19</v>
      </c>
      <c r="B248" s="40" t="s">
        <v>751</v>
      </c>
      <c r="C248" s="40" t="s">
        <v>755</v>
      </c>
      <c r="D248" s="40" t="s">
        <v>756</v>
      </c>
      <c r="E248" s="40" t="s">
        <v>750</v>
      </c>
      <c r="F248" s="41">
        <v>43941</v>
      </c>
      <c r="G248" s="41">
        <v>44032</v>
      </c>
      <c r="H248" s="43">
        <v>12857142.859999999</v>
      </c>
      <c r="I248" s="40" t="s">
        <v>39</v>
      </c>
      <c r="J248" s="40">
        <v>91</v>
      </c>
      <c r="K248" s="40">
        <v>0</v>
      </c>
      <c r="L248" s="42">
        <v>0</v>
      </c>
      <c r="M248" s="51">
        <v>1.8200000000000001E-2</v>
      </c>
      <c r="N248" s="42">
        <v>-59150.000013144439</v>
      </c>
      <c r="O248" s="42">
        <v>-59150.000013144439</v>
      </c>
      <c r="P248" s="42" t="s">
        <v>20</v>
      </c>
      <c r="Q248" s="42">
        <v>-46800.000010399992</v>
      </c>
      <c r="R248" s="42">
        <v>-12350.000002744444</v>
      </c>
    </row>
    <row r="249" spans="1:18" x14ac:dyDescent="0.25">
      <c r="A249" s="40" t="s">
        <v>19</v>
      </c>
      <c r="B249" s="40" t="s">
        <v>757</v>
      </c>
      <c r="C249" s="40" t="s">
        <v>758</v>
      </c>
      <c r="D249" s="40" t="s">
        <v>753</v>
      </c>
      <c r="E249" s="40" t="s">
        <v>754</v>
      </c>
      <c r="F249" s="41">
        <v>43983</v>
      </c>
      <c r="G249" s="41">
        <v>44013</v>
      </c>
      <c r="H249" s="43">
        <v>61998.05</v>
      </c>
      <c r="I249" s="40" t="s">
        <v>39</v>
      </c>
      <c r="J249" s="40">
        <v>30</v>
      </c>
      <c r="K249" s="40">
        <v>4.5999999999999999E-2</v>
      </c>
      <c r="L249" s="42">
        <v>-237.65919166666666</v>
      </c>
      <c r="M249" s="51">
        <v>0</v>
      </c>
      <c r="N249" s="42">
        <v>0</v>
      </c>
      <c r="O249" s="42">
        <v>-237.65919166666666</v>
      </c>
      <c r="P249" s="42" t="s">
        <v>20</v>
      </c>
      <c r="Q249" s="42">
        <v>-237.65919166666666</v>
      </c>
      <c r="R249" s="42">
        <v>0</v>
      </c>
    </row>
    <row r="250" spans="1:18" x14ac:dyDescent="0.25">
      <c r="A250" s="40" t="s">
        <v>19</v>
      </c>
      <c r="B250" s="40" t="s">
        <v>759</v>
      </c>
      <c r="C250" s="40" t="s">
        <v>760</v>
      </c>
      <c r="D250" s="40" t="s">
        <v>104</v>
      </c>
      <c r="E250" s="40" t="s">
        <v>750</v>
      </c>
      <c r="F250" s="41">
        <v>43738</v>
      </c>
      <c r="G250" s="41">
        <v>44104</v>
      </c>
      <c r="H250" s="43">
        <v>20000000</v>
      </c>
      <c r="I250" s="40" t="s">
        <v>39</v>
      </c>
      <c r="J250" s="40">
        <v>366</v>
      </c>
      <c r="K250" s="40">
        <v>0</v>
      </c>
      <c r="L250" s="42">
        <v>0</v>
      </c>
      <c r="M250" s="51">
        <v>1.49E-2</v>
      </c>
      <c r="N250" s="42">
        <v>-302966.66666666663</v>
      </c>
      <c r="O250" s="42">
        <v>-302966.66666666663</v>
      </c>
      <c r="P250" s="42" t="s">
        <v>20</v>
      </c>
      <c r="Q250" s="42">
        <v>-227638.88888888885</v>
      </c>
      <c r="R250" s="42">
        <v>-75327.777777777766</v>
      </c>
    </row>
    <row r="251" spans="1:18" x14ac:dyDescent="0.25">
      <c r="A251" s="40" t="s">
        <v>19</v>
      </c>
      <c r="B251" s="40" t="s">
        <v>761</v>
      </c>
      <c r="C251" s="40" t="s">
        <v>762</v>
      </c>
      <c r="D251" s="40" t="s">
        <v>104</v>
      </c>
      <c r="E251" s="40" t="s">
        <v>750</v>
      </c>
      <c r="F251" s="41">
        <v>44012</v>
      </c>
      <c r="G251" s="41">
        <v>44104</v>
      </c>
      <c r="H251" s="43">
        <v>29166666.670000002</v>
      </c>
      <c r="I251" s="40" t="s">
        <v>39</v>
      </c>
      <c r="J251" s="40">
        <v>92</v>
      </c>
      <c r="K251" s="40">
        <v>0</v>
      </c>
      <c r="L251" s="42">
        <v>0</v>
      </c>
      <c r="M251" s="51">
        <v>1.5900000000000001E-2</v>
      </c>
      <c r="N251" s="42">
        <v>-118513.88890243333</v>
      </c>
      <c r="O251" s="42">
        <v>-118513.88890243333</v>
      </c>
      <c r="P251" s="42" t="s">
        <v>20</v>
      </c>
      <c r="Q251" s="42">
        <v>-1288.1944445916665</v>
      </c>
      <c r="R251" s="42">
        <v>-117225.69445784166</v>
      </c>
    </row>
    <row r="252" spans="1:18" x14ac:dyDescent="0.25">
      <c r="A252" s="40" t="s">
        <v>19</v>
      </c>
      <c r="B252" s="40" t="s">
        <v>763</v>
      </c>
      <c r="C252" s="40" t="s">
        <v>764</v>
      </c>
      <c r="D252" s="40" t="s">
        <v>104</v>
      </c>
      <c r="E252" s="40" t="s">
        <v>750</v>
      </c>
      <c r="F252" s="41">
        <v>44012</v>
      </c>
      <c r="G252" s="41">
        <v>44104</v>
      </c>
      <c r="H252" s="43">
        <v>50000000</v>
      </c>
      <c r="I252" s="40" t="s">
        <v>39</v>
      </c>
      <c r="J252" s="40">
        <v>92</v>
      </c>
      <c r="K252" s="40">
        <v>0</v>
      </c>
      <c r="L252" s="42">
        <v>0</v>
      </c>
      <c r="M252" s="51">
        <v>1.35E-2</v>
      </c>
      <c r="N252" s="42">
        <v>-172500</v>
      </c>
      <c r="O252" s="42">
        <v>-172500</v>
      </c>
      <c r="P252" s="42" t="s">
        <v>20</v>
      </c>
      <c r="Q252" s="42">
        <v>-1875</v>
      </c>
      <c r="R252" s="42">
        <v>-170625</v>
      </c>
    </row>
    <row r="253" spans="1:18" x14ac:dyDescent="0.25">
      <c r="A253" s="40" t="s">
        <v>19</v>
      </c>
      <c r="B253" s="40" t="s">
        <v>765</v>
      </c>
      <c r="C253" s="40" t="s">
        <v>766</v>
      </c>
      <c r="D253" s="40" t="s">
        <v>767</v>
      </c>
      <c r="E253" s="40" t="s">
        <v>49</v>
      </c>
      <c r="F253" s="41">
        <v>43922</v>
      </c>
      <c r="G253" s="41">
        <v>44013</v>
      </c>
      <c r="H253" s="43">
        <v>3480084.35</v>
      </c>
      <c r="I253" s="40" t="s">
        <v>39</v>
      </c>
      <c r="J253" s="40">
        <v>91</v>
      </c>
      <c r="K253" s="40">
        <v>-3.5299999999999997E-3</v>
      </c>
      <c r="L253" s="42">
        <v>3105.2985993069442</v>
      </c>
      <c r="M253" s="51">
        <v>0</v>
      </c>
      <c r="N253" s="42">
        <v>0</v>
      </c>
      <c r="O253" s="42">
        <v>3105.2985993069442</v>
      </c>
      <c r="P253" s="42" t="s">
        <v>20</v>
      </c>
      <c r="Q253" s="42">
        <v>3105.2985993069442</v>
      </c>
      <c r="R253" s="42">
        <v>0</v>
      </c>
    </row>
    <row r="254" spans="1:18" x14ac:dyDescent="0.25">
      <c r="A254" s="40" t="s">
        <v>19</v>
      </c>
      <c r="B254" s="40" t="s">
        <v>768</v>
      </c>
      <c r="C254" s="40" t="s">
        <v>769</v>
      </c>
      <c r="D254" s="40" t="s">
        <v>770</v>
      </c>
      <c r="E254" s="40" t="s">
        <v>49</v>
      </c>
      <c r="F254" s="41">
        <v>43922</v>
      </c>
      <c r="G254" s="41">
        <v>44013</v>
      </c>
      <c r="H254" s="43">
        <v>4162400.14</v>
      </c>
      <c r="I254" s="40" t="s">
        <v>39</v>
      </c>
      <c r="J254" s="40">
        <v>91</v>
      </c>
      <c r="K254" s="40">
        <v>-3.5299999999999997E-3</v>
      </c>
      <c r="L254" s="42">
        <v>3714.132769367222</v>
      </c>
      <c r="M254" s="51">
        <v>0</v>
      </c>
      <c r="N254" s="42">
        <v>0</v>
      </c>
      <c r="O254" s="42">
        <v>3714.132769367222</v>
      </c>
      <c r="P254" s="42" t="s">
        <v>20</v>
      </c>
      <c r="Q254" s="42">
        <v>3714.132769367222</v>
      </c>
      <c r="R254" s="42">
        <v>0</v>
      </c>
    </row>
    <row r="255" spans="1:18" x14ac:dyDescent="0.25">
      <c r="A255" s="40" t="s">
        <v>19</v>
      </c>
      <c r="B255" s="40" t="s">
        <v>771</v>
      </c>
      <c r="C255" s="40" t="s">
        <v>772</v>
      </c>
      <c r="D255" s="40" t="s">
        <v>773</v>
      </c>
      <c r="E255" s="40" t="s">
        <v>49</v>
      </c>
      <c r="F255" s="41">
        <v>43922</v>
      </c>
      <c r="G255" s="41">
        <v>44013</v>
      </c>
      <c r="H255" s="43">
        <v>2920356</v>
      </c>
      <c r="I255" s="40" t="s">
        <v>39</v>
      </c>
      <c r="J255" s="40">
        <v>91</v>
      </c>
      <c r="K255" s="40">
        <v>1.6930000000000001E-2</v>
      </c>
      <c r="L255" s="42">
        <v>-12497.744622999999</v>
      </c>
      <c r="M255" s="51">
        <v>0</v>
      </c>
      <c r="N255" s="42">
        <v>0</v>
      </c>
      <c r="O255" s="42">
        <v>-12497.744622999999</v>
      </c>
      <c r="P255" s="42" t="s">
        <v>20</v>
      </c>
      <c r="Q255" s="42">
        <v>-12497.744622999999</v>
      </c>
      <c r="R255" s="42">
        <v>0</v>
      </c>
    </row>
    <row r="256" spans="1:18" x14ac:dyDescent="0.25">
      <c r="A256" s="40" t="s">
        <v>19</v>
      </c>
      <c r="B256" s="40" t="s">
        <v>774</v>
      </c>
      <c r="C256" s="40" t="s">
        <v>775</v>
      </c>
      <c r="D256" s="40" t="s">
        <v>776</v>
      </c>
      <c r="E256" s="40" t="s">
        <v>49</v>
      </c>
      <c r="F256" s="41">
        <v>43952</v>
      </c>
      <c r="G256" s="41">
        <v>44046</v>
      </c>
      <c r="H256" s="43">
        <v>4156301.15</v>
      </c>
      <c r="I256" s="40" t="s">
        <v>39</v>
      </c>
      <c r="J256" s="40">
        <v>94</v>
      </c>
      <c r="K256" s="40">
        <v>-2.6099999999999999E-3</v>
      </c>
      <c r="L256" s="42">
        <v>2832.5192337249996</v>
      </c>
      <c r="M256" s="51">
        <v>1.9E-2</v>
      </c>
      <c r="N256" s="42">
        <v>-20619.871816388892</v>
      </c>
      <c r="O256" s="42">
        <v>-17787.352582663891</v>
      </c>
      <c r="P256" s="42" t="s">
        <v>20</v>
      </c>
      <c r="Q256" s="42">
        <v>-11542.856463218057</v>
      </c>
      <c r="R256" s="42">
        <v>-6244.4961194458338</v>
      </c>
    </row>
    <row r="257" spans="1:18" x14ac:dyDescent="0.25">
      <c r="A257" s="40" t="s">
        <v>19</v>
      </c>
      <c r="B257" s="40" t="s">
        <v>777</v>
      </c>
      <c r="C257" s="40" t="s">
        <v>778</v>
      </c>
      <c r="D257" s="40" t="s">
        <v>454</v>
      </c>
      <c r="E257" s="40" t="s">
        <v>49</v>
      </c>
      <c r="F257" s="41">
        <v>43922</v>
      </c>
      <c r="G257" s="41">
        <v>44013</v>
      </c>
      <c r="H257" s="43">
        <v>11180972.49</v>
      </c>
      <c r="I257" s="40" t="s">
        <v>39</v>
      </c>
      <c r="J257" s="40">
        <v>91</v>
      </c>
      <c r="K257" s="40">
        <v>0</v>
      </c>
      <c r="L257" s="42">
        <v>0</v>
      </c>
      <c r="M257" s="51">
        <v>1.2500000000000001E-2</v>
      </c>
      <c r="N257" s="42">
        <v>-35328.767242708331</v>
      </c>
      <c r="O257" s="42">
        <v>-35328.767242708331</v>
      </c>
      <c r="P257" s="42" t="s">
        <v>20</v>
      </c>
      <c r="Q257" s="42">
        <v>-35328.767242708331</v>
      </c>
      <c r="R257" s="42">
        <v>0</v>
      </c>
    </row>
    <row r="258" spans="1:18" x14ac:dyDescent="0.25">
      <c r="A258" s="40" t="s">
        <v>19</v>
      </c>
      <c r="B258" s="40" t="s">
        <v>779</v>
      </c>
      <c r="C258" s="40" t="s">
        <v>780</v>
      </c>
      <c r="D258" s="40" t="s">
        <v>454</v>
      </c>
      <c r="E258" s="40" t="s">
        <v>49</v>
      </c>
      <c r="F258" s="41">
        <v>43922</v>
      </c>
      <c r="G258" s="41">
        <v>44013</v>
      </c>
      <c r="H258" s="43">
        <v>11201847.550000001</v>
      </c>
      <c r="I258" s="40" t="s">
        <v>39</v>
      </c>
      <c r="J258" s="40">
        <v>91</v>
      </c>
      <c r="K258" s="40">
        <v>0</v>
      </c>
      <c r="L258" s="42">
        <v>0</v>
      </c>
      <c r="M258" s="51">
        <v>1.6E-2</v>
      </c>
      <c r="N258" s="42">
        <v>-45305.250091111113</v>
      </c>
      <c r="O258" s="42">
        <v>-45305.250091111113</v>
      </c>
      <c r="P258" s="42" t="s">
        <v>20</v>
      </c>
      <c r="Q258" s="42">
        <v>-45305.250091111113</v>
      </c>
      <c r="R258" s="42">
        <v>0</v>
      </c>
    </row>
    <row r="259" spans="1:18" x14ac:dyDescent="0.25">
      <c r="A259" s="40" t="s">
        <v>19</v>
      </c>
      <c r="B259" s="40" t="s">
        <v>781</v>
      </c>
      <c r="C259" s="40" t="s">
        <v>782</v>
      </c>
      <c r="D259" s="40" t="s">
        <v>454</v>
      </c>
      <c r="E259" s="40" t="s">
        <v>49</v>
      </c>
      <c r="F259" s="41">
        <v>43922</v>
      </c>
      <c r="G259" s="41">
        <v>44013</v>
      </c>
      <c r="H259" s="43">
        <v>9574406.5500000007</v>
      </c>
      <c r="I259" s="40" t="s">
        <v>39</v>
      </c>
      <c r="J259" s="40">
        <v>91</v>
      </c>
      <c r="K259" s="40">
        <v>0</v>
      </c>
      <c r="L259" s="42">
        <v>0</v>
      </c>
      <c r="M259" s="51">
        <v>1.2500000000000001E-2</v>
      </c>
      <c r="N259" s="42">
        <v>-30252.465140625005</v>
      </c>
      <c r="O259" s="42">
        <v>-30252.465140625005</v>
      </c>
      <c r="P259" s="42" t="s">
        <v>20</v>
      </c>
      <c r="Q259" s="42">
        <v>-30252.465140625005</v>
      </c>
      <c r="R259" s="42">
        <v>0</v>
      </c>
    </row>
    <row r="260" spans="1:18" x14ac:dyDescent="0.25">
      <c r="A260" s="40" t="s">
        <v>19</v>
      </c>
      <c r="B260" s="40" t="s">
        <v>783</v>
      </c>
      <c r="C260" s="40" t="s">
        <v>784</v>
      </c>
      <c r="D260" s="40" t="s">
        <v>454</v>
      </c>
      <c r="E260" s="40" t="s">
        <v>49</v>
      </c>
      <c r="F260" s="41">
        <v>43922</v>
      </c>
      <c r="G260" s="41">
        <v>44013</v>
      </c>
      <c r="H260" s="43">
        <v>4496083.95</v>
      </c>
      <c r="I260" s="40" t="s">
        <v>39</v>
      </c>
      <c r="J260" s="40">
        <v>91</v>
      </c>
      <c r="K260" s="40">
        <v>0</v>
      </c>
      <c r="L260" s="42">
        <v>0</v>
      </c>
      <c r="M260" s="51">
        <v>1.2500000000000001E-2</v>
      </c>
      <c r="N260" s="42">
        <v>-14206.376369791667</v>
      </c>
      <c r="O260" s="42">
        <v>-14206.376369791667</v>
      </c>
      <c r="P260" s="42" t="s">
        <v>20</v>
      </c>
      <c r="Q260" s="42">
        <v>-14206.376369791667</v>
      </c>
      <c r="R260" s="42">
        <v>0</v>
      </c>
    </row>
    <row r="261" spans="1:18" x14ac:dyDescent="0.25">
      <c r="A261" s="40" t="s">
        <v>19</v>
      </c>
      <c r="B261" s="40" t="s">
        <v>785</v>
      </c>
      <c r="C261" s="40" t="s">
        <v>786</v>
      </c>
      <c r="D261" s="40" t="s">
        <v>454</v>
      </c>
      <c r="E261" s="40" t="s">
        <v>49</v>
      </c>
      <c r="F261" s="41">
        <v>43922</v>
      </c>
      <c r="G261" s="41">
        <v>44013</v>
      </c>
      <c r="H261" s="43">
        <v>2178656.63</v>
      </c>
      <c r="I261" s="40" t="s">
        <v>39</v>
      </c>
      <c r="J261" s="40">
        <v>91</v>
      </c>
      <c r="K261" s="40">
        <v>-3.5299999999999997E-3</v>
      </c>
      <c r="L261" s="42">
        <v>1944.027414596944</v>
      </c>
      <c r="M261" s="51">
        <v>1.95E-2</v>
      </c>
      <c r="N261" s="42">
        <v>-10738.961638708333</v>
      </c>
      <c r="O261" s="42">
        <v>-8794.93422411139</v>
      </c>
      <c r="P261" s="42" t="s">
        <v>20</v>
      </c>
      <c r="Q261" s="42">
        <v>-8794.93422411139</v>
      </c>
      <c r="R261" s="42">
        <v>0</v>
      </c>
    </row>
    <row r="262" spans="1:18" x14ac:dyDescent="0.25">
      <c r="A262" s="40" t="s">
        <v>19</v>
      </c>
      <c r="B262" s="40" t="s">
        <v>787</v>
      </c>
      <c r="C262" s="40" t="s">
        <v>788</v>
      </c>
      <c r="D262" s="40" t="s">
        <v>454</v>
      </c>
      <c r="E262" s="40" t="s">
        <v>49</v>
      </c>
      <c r="F262" s="41">
        <v>43922</v>
      </c>
      <c r="G262" s="41">
        <v>44013</v>
      </c>
      <c r="H262" s="43">
        <v>2553913.23</v>
      </c>
      <c r="I262" s="40" t="s">
        <v>39</v>
      </c>
      <c r="J262" s="40">
        <v>91</v>
      </c>
      <c r="K262" s="40">
        <v>-3.5299999999999997E-3</v>
      </c>
      <c r="L262" s="42">
        <v>2278.8709635358327</v>
      </c>
      <c r="M262" s="51">
        <v>1.9E-2</v>
      </c>
      <c r="N262" s="42">
        <v>-12265.877707416665</v>
      </c>
      <c r="O262" s="42">
        <v>-9987.0067438808328</v>
      </c>
      <c r="P262" s="42" t="s">
        <v>20</v>
      </c>
      <c r="Q262" s="42">
        <v>-9987.0067438808328</v>
      </c>
      <c r="R262" s="42">
        <v>0</v>
      </c>
    </row>
    <row r="263" spans="1:18" x14ac:dyDescent="0.25">
      <c r="A263" s="40" t="s">
        <v>19</v>
      </c>
      <c r="B263" s="40" t="s">
        <v>789</v>
      </c>
      <c r="C263" s="40" t="s">
        <v>790</v>
      </c>
      <c r="D263" s="40" t="s">
        <v>454</v>
      </c>
      <c r="E263" s="40" t="s">
        <v>49</v>
      </c>
      <c r="F263" s="41">
        <v>43922</v>
      </c>
      <c r="G263" s="41">
        <v>44013</v>
      </c>
      <c r="H263" s="43">
        <v>2410372.9700000002</v>
      </c>
      <c r="I263" s="40" t="s">
        <v>39</v>
      </c>
      <c r="J263" s="40">
        <v>91</v>
      </c>
      <c r="K263" s="40">
        <v>-3.5299999999999997E-3</v>
      </c>
      <c r="L263" s="42">
        <v>2150.7891920919442</v>
      </c>
      <c r="M263" s="51">
        <v>1.7500000000000002E-2</v>
      </c>
      <c r="N263" s="42">
        <v>-10662.55265201389</v>
      </c>
      <c r="O263" s="42">
        <v>-8511.7634599219455</v>
      </c>
      <c r="P263" s="42" t="s">
        <v>20</v>
      </c>
      <c r="Q263" s="42">
        <v>-8511.7634599219455</v>
      </c>
      <c r="R263" s="42">
        <v>0</v>
      </c>
    </row>
    <row r="264" spans="1:18" x14ac:dyDescent="0.25">
      <c r="A264" s="40" t="s">
        <v>19</v>
      </c>
      <c r="B264" s="40" t="s">
        <v>791</v>
      </c>
      <c r="C264" s="40" t="s">
        <v>792</v>
      </c>
      <c r="D264" s="40" t="s">
        <v>454</v>
      </c>
      <c r="E264" s="40" t="s">
        <v>49</v>
      </c>
      <c r="F264" s="41">
        <v>43922</v>
      </c>
      <c r="G264" s="41">
        <v>44013</v>
      </c>
      <c r="H264" s="43">
        <v>2257015.86</v>
      </c>
      <c r="I264" s="40" t="s">
        <v>39</v>
      </c>
      <c r="J264" s="40">
        <v>91</v>
      </c>
      <c r="K264" s="40">
        <v>-3.5299999999999997E-3</v>
      </c>
      <c r="L264" s="42">
        <v>2013.9477908549995</v>
      </c>
      <c r="M264" s="51">
        <v>1.7500000000000002E-2</v>
      </c>
      <c r="N264" s="42">
        <v>-9984.1604362500002</v>
      </c>
      <c r="O264" s="42">
        <v>-7970.2126453950004</v>
      </c>
      <c r="P264" s="42" t="s">
        <v>20</v>
      </c>
      <c r="Q264" s="42">
        <v>-7970.2126453950004</v>
      </c>
      <c r="R264" s="42">
        <v>0</v>
      </c>
    </row>
    <row r="265" spans="1:18" x14ac:dyDescent="0.25">
      <c r="A265" s="40" t="s">
        <v>19</v>
      </c>
      <c r="B265" s="40" t="s">
        <v>793</v>
      </c>
      <c r="C265" s="40" t="s">
        <v>794</v>
      </c>
      <c r="D265" s="40" t="s">
        <v>454</v>
      </c>
      <c r="E265" s="40" t="s">
        <v>49</v>
      </c>
      <c r="F265" s="41">
        <v>43922</v>
      </c>
      <c r="G265" s="41">
        <v>44013</v>
      </c>
      <c r="H265" s="43">
        <v>1760995.9</v>
      </c>
      <c r="I265" s="40" t="s">
        <v>39</v>
      </c>
      <c r="J265" s="40">
        <v>91</v>
      </c>
      <c r="K265" s="40">
        <v>-3.5299999999999997E-3</v>
      </c>
      <c r="L265" s="42">
        <v>1571.3464248805551</v>
      </c>
      <c r="M265" s="51">
        <v>1.95E-2</v>
      </c>
      <c r="N265" s="42">
        <v>-8680.2422904166669</v>
      </c>
      <c r="O265" s="42">
        <v>-7108.8958655361121</v>
      </c>
      <c r="P265" s="42" t="s">
        <v>20</v>
      </c>
      <c r="Q265" s="42">
        <v>-7108.8958655361121</v>
      </c>
      <c r="R265" s="42">
        <v>0</v>
      </c>
    </row>
    <row r="266" spans="1:18" x14ac:dyDescent="0.25">
      <c r="A266" s="40" t="s">
        <v>19</v>
      </c>
      <c r="B266" s="40" t="s">
        <v>795</v>
      </c>
      <c r="C266" s="40" t="s">
        <v>796</v>
      </c>
      <c r="D266" s="40" t="s">
        <v>797</v>
      </c>
      <c r="E266" s="40" t="s">
        <v>798</v>
      </c>
      <c r="F266" s="41">
        <v>43922.083333333299</v>
      </c>
      <c r="G266" s="41">
        <v>44013.083333333299</v>
      </c>
      <c r="H266" s="43">
        <v>615001.47</v>
      </c>
      <c r="I266" s="40" t="s">
        <v>39</v>
      </c>
      <c r="J266" s="40">
        <v>91</v>
      </c>
      <c r="K266" s="40">
        <v>0</v>
      </c>
      <c r="L266" s="42">
        <v>0</v>
      </c>
      <c r="M266" s="51">
        <v>1.2500000000000001E-2</v>
      </c>
      <c r="N266" s="42">
        <v>-1943.2338114583331</v>
      </c>
      <c r="O266" s="42">
        <v>-1943.2338114583331</v>
      </c>
      <c r="P266" s="42" t="s">
        <v>20</v>
      </c>
      <c r="Q266" s="42">
        <v>-1941.4542933166972</v>
      </c>
      <c r="R266" s="42">
        <v>-1.7795181416360397</v>
      </c>
    </row>
    <row r="267" spans="1:18" x14ac:dyDescent="0.25">
      <c r="A267" s="40" t="s">
        <v>19</v>
      </c>
      <c r="B267" s="40" t="s">
        <v>799</v>
      </c>
      <c r="C267" s="40" t="s">
        <v>800</v>
      </c>
      <c r="D267" s="40" t="s">
        <v>801</v>
      </c>
      <c r="E267" s="40" t="s">
        <v>49</v>
      </c>
      <c r="F267" s="41">
        <v>44012</v>
      </c>
      <c r="G267" s="41">
        <v>44104</v>
      </c>
      <c r="H267" s="43">
        <v>4359245.6900000004</v>
      </c>
      <c r="I267" s="40" t="s">
        <v>39</v>
      </c>
      <c r="J267" s="40">
        <v>92</v>
      </c>
      <c r="K267" s="40">
        <v>-4.0300000000000006E-3</v>
      </c>
      <c r="L267" s="42">
        <v>4489.5387000677783</v>
      </c>
      <c r="M267" s="51">
        <v>0.01</v>
      </c>
      <c r="N267" s="42">
        <v>-11140.294541111112</v>
      </c>
      <c r="O267" s="42">
        <v>-6650.7558410433339</v>
      </c>
      <c r="P267" s="42" t="s">
        <v>20</v>
      </c>
      <c r="Q267" s="42">
        <v>-72.290824359166677</v>
      </c>
      <c r="R267" s="42">
        <v>-6578.4650166841666</v>
      </c>
    </row>
    <row r="268" spans="1:18" x14ac:dyDescent="0.25">
      <c r="A268" s="40" t="s">
        <v>19</v>
      </c>
      <c r="B268" s="40" t="s">
        <v>802</v>
      </c>
      <c r="C268" s="40" t="s">
        <v>803</v>
      </c>
      <c r="D268" s="40" t="s">
        <v>804</v>
      </c>
      <c r="E268" s="40" t="s">
        <v>49</v>
      </c>
      <c r="F268" s="41">
        <v>43922</v>
      </c>
      <c r="G268" s="41">
        <v>44013</v>
      </c>
      <c r="H268" s="43">
        <v>3230230.82</v>
      </c>
      <c r="I268" s="40" t="s">
        <v>39</v>
      </c>
      <c r="J268" s="40">
        <v>91</v>
      </c>
      <c r="K268" s="40">
        <v>-3.5299999999999997E-3</v>
      </c>
      <c r="L268" s="42">
        <v>2882.3529064127774</v>
      </c>
      <c r="M268" s="51">
        <v>1.4E-2</v>
      </c>
      <c r="N268" s="42">
        <v>-11431.427957444444</v>
      </c>
      <c r="O268" s="42">
        <v>-8549.0750510316666</v>
      </c>
      <c r="P268" s="42" t="s">
        <v>20</v>
      </c>
      <c r="Q268" s="42">
        <v>-8549.0750510316666</v>
      </c>
      <c r="R268" s="42">
        <v>0</v>
      </c>
    </row>
    <row r="269" spans="1:18" x14ac:dyDescent="0.25">
      <c r="A269" s="40" t="s">
        <v>19</v>
      </c>
      <c r="B269" s="40" t="s">
        <v>805</v>
      </c>
      <c r="C269" s="40" t="s">
        <v>806</v>
      </c>
      <c r="D269" s="40" t="s">
        <v>807</v>
      </c>
      <c r="E269" s="40" t="s">
        <v>808</v>
      </c>
      <c r="F269" s="41">
        <v>44012</v>
      </c>
      <c r="G269" s="41">
        <v>44104</v>
      </c>
      <c r="H269" s="43">
        <v>7500000</v>
      </c>
      <c r="I269" s="40" t="s">
        <v>39</v>
      </c>
      <c r="J269" s="40">
        <v>92</v>
      </c>
      <c r="K269" s="40">
        <v>1.6E-2</v>
      </c>
      <c r="L269" s="42">
        <v>-30666.666666666664</v>
      </c>
      <c r="M269" s="51">
        <v>0</v>
      </c>
      <c r="N269" s="42">
        <v>0</v>
      </c>
      <c r="O269" s="42">
        <v>-30666.666666666664</v>
      </c>
      <c r="P269" s="42" t="s">
        <v>289</v>
      </c>
      <c r="Q269" s="42">
        <v>-333.33333333333331</v>
      </c>
      <c r="R269" s="42">
        <v>-30333.333333333328</v>
      </c>
    </row>
    <row r="270" spans="1:18" x14ac:dyDescent="0.25">
      <c r="A270" s="40" t="s">
        <v>19</v>
      </c>
      <c r="B270" s="40" t="s">
        <v>809</v>
      </c>
      <c r="C270" s="40" t="s">
        <v>810</v>
      </c>
      <c r="D270" s="40" t="s">
        <v>811</v>
      </c>
      <c r="E270" s="40" t="s">
        <v>812</v>
      </c>
      <c r="F270" s="41">
        <v>44012</v>
      </c>
      <c r="G270" s="41">
        <v>44104</v>
      </c>
      <c r="H270" s="43">
        <v>8000000</v>
      </c>
      <c r="I270" s="40" t="s">
        <v>39</v>
      </c>
      <c r="J270" s="40">
        <v>92</v>
      </c>
      <c r="K270" s="40">
        <v>1.7500000000000002E-2</v>
      </c>
      <c r="L270" s="42">
        <v>-35777.777777777774</v>
      </c>
      <c r="M270" s="51">
        <v>0</v>
      </c>
      <c r="N270" s="42">
        <v>0</v>
      </c>
      <c r="O270" s="42">
        <v>-35777.777777777774</v>
      </c>
      <c r="P270" s="42" t="s">
        <v>20</v>
      </c>
      <c r="Q270" s="42">
        <v>-388.88888888888886</v>
      </c>
      <c r="R270" s="42">
        <v>-35388.888888888883</v>
      </c>
    </row>
    <row r="271" spans="1:18" x14ac:dyDescent="0.25">
      <c r="A271" s="40" t="s">
        <v>19</v>
      </c>
      <c r="B271" s="40" t="s">
        <v>813</v>
      </c>
      <c r="C271" s="40" t="s">
        <v>814</v>
      </c>
      <c r="D271" s="40" t="s">
        <v>807</v>
      </c>
      <c r="E271" s="40" t="s">
        <v>808</v>
      </c>
      <c r="F271" s="41">
        <v>44012</v>
      </c>
      <c r="G271" s="41">
        <v>44104</v>
      </c>
      <c r="H271" s="43">
        <v>12500000</v>
      </c>
      <c r="I271" s="40" t="s">
        <v>39</v>
      </c>
      <c r="J271" s="40">
        <v>92</v>
      </c>
      <c r="K271" s="40">
        <v>1.72E-2</v>
      </c>
      <c r="L271" s="42">
        <v>-54944.444444444438</v>
      </c>
      <c r="M271" s="51">
        <v>0</v>
      </c>
      <c r="N271" s="42">
        <v>0</v>
      </c>
      <c r="O271" s="42">
        <v>-54944.444444444438</v>
      </c>
      <c r="P271" s="42" t="s">
        <v>289</v>
      </c>
      <c r="Q271" s="42">
        <v>-597.22222222222217</v>
      </c>
      <c r="R271" s="42">
        <v>-54347.222222222212</v>
      </c>
    </row>
    <row r="272" spans="1:18" x14ac:dyDescent="0.25">
      <c r="A272" s="40" t="s">
        <v>19</v>
      </c>
      <c r="B272" s="40" t="s">
        <v>815</v>
      </c>
      <c r="C272" s="40" t="s">
        <v>816</v>
      </c>
      <c r="D272" s="40" t="s">
        <v>104</v>
      </c>
      <c r="E272" s="40" t="s">
        <v>817</v>
      </c>
      <c r="F272" s="41">
        <v>44012</v>
      </c>
      <c r="G272" s="41">
        <v>44104</v>
      </c>
      <c r="H272" s="43">
        <v>6000000</v>
      </c>
      <c r="I272" s="40" t="s">
        <v>39</v>
      </c>
      <c r="J272" s="40">
        <v>92</v>
      </c>
      <c r="K272" s="40">
        <v>2.1350000000000001E-2</v>
      </c>
      <c r="L272" s="42">
        <v>-32736.666666666664</v>
      </c>
      <c r="M272" s="51">
        <v>0</v>
      </c>
      <c r="N272" s="42">
        <v>0</v>
      </c>
      <c r="O272" s="42">
        <v>-32736.666666666664</v>
      </c>
      <c r="P272" s="42" t="s">
        <v>289</v>
      </c>
      <c r="Q272" s="42">
        <v>-355.83333333333331</v>
      </c>
      <c r="R272" s="42">
        <v>-32380.833333333328</v>
      </c>
    </row>
    <row r="273" spans="1:18" x14ac:dyDescent="0.25">
      <c r="A273" s="40" t="s">
        <v>19</v>
      </c>
      <c r="B273" s="40" t="s">
        <v>818</v>
      </c>
      <c r="C273" s="40" t="s">
        <v>819</v>
      </c>
      <c r="D273" s="40" t="s">
        <v>820</v>
      </c>
      <c r="E273" s="40" t="s">
        <v>821</v>
      </c>
      <c r="F273" s="41">
        <v>43803</v>
      </c>
      <c r="G273" s="41">
        <v>44169</v>
      </c>
      <c r="H273" s="43">
        <v>90000000</v>
      </c>
      <c r="I273" s="40" t="s">
        <v>39</v>
      </c>
      <c r="J273" s="40">
        <v>366</v>
      </c>
      <c r="K273" s="40">
        <v>5.2499999999999998E-2</v>
      </c>
      <c r="L273" s="42">
        <v>-4725990.3435885925</v>
      </c>
      <c r="M273" s="51">
        <v>0</v>
      </c>
      <c r="N273" s="42">
        <v>0</v>
      </c>
      <c r="O273" s="42">
        <v>-4725990.3435885925</v>
      </c>
      <c r="P273" s="42" t="s">
        <v>20</v>
      </c>
      <c r="Q273" s="42">
        <v>-2711633.8036983726</v>
      </c>
      <c r="R273" s="42">
        <v>-2014356.5398902197</v>
      </c>
    </row>
    <row r="274" spans="1:18" x14ac:dyDescent="0.25">
      <c r="A274" s="40" t="s">
        <v>19</v>
      </c>
      <c r="B274" s="40" t="s">
        <v>822</v>
      </c>
      <c r="C274" s="40" t="s">
        <v>823</v>
      </c>
      <c r="D274" s="40" t="s">
        <v>824</v>
      </c>
      <c r="E274" s="40" t="s">
        <v>825</v>
      </c>
      <c r="F274" s="41">
        <v>44012</v>
      </c>
      <c r="G274" s="41">
        <v>44043</v>
      </c>
      <c r="H274" s="43">
        <v>400000000</v>
      </c>
      <c r="I274" s="40" t="s">
        <v>39</v>
      </c>
      <c r="J274" s="40">
        <v>31</v>
      </c>
      <c r="K274" s="40">
        <v>-5.0400000000000002E-3</v>
      </c>
      <c r="L274" s="42">
        <v>173600</v>
      </c>
      <c r="M274" s="51">
        <v>1.6500000000000001E-2</v>
      </c>
      <c r="N274" s="42">
        <v>-568333.33333333337</v>
      </c>
      <c r="O274" s="42">
        <v>-394733.33333333337</v>
      </c>
      <c r="P274" s="42" t="s">
        <v>20</v>
      </c>
      <c r="Q274" s="42">
        <v>-12733.333333333334</v>
      </c>
      <c r="R274" s="42">
        <v>-382000.00000000006</v>
      </c>
    </row>
    <row r="275" spans="1:18" x14ac:dyDescent="0.25">
      <c r="A275" s="40" t="s">
        <v>19</v>
      </c>
      <c r="B275" s="40" t="s">
        <v>826</v>
      </c>
      <c r="C275" s="40" t="s">
        <v>827</v>
      </c>
      <c r="D275" s="40" t="s">
        <v>104</v>
      </c>
      <c r="E275" s="40" t="s">
        <v>828</v>
      </c>
      <c r="F275" s="41">
        <v>44012</v>
      </c>
      <c r="G275" s="41">
        <v>44104</v>
      </c>
      <c r="H275" s="43">
        <v>1279173.1399999999</v>
      </c>
      <c r="I275" s="40" t="s">
        <v>39</v>
      </c>
      <c r="J275" s="40">
        <v>92</v>
      </c>
      <c r="K275" s="40">
        <v>-4.0300000000000006E-3</v>
      </c>
      <c r="L275" s="42">
        <v>1317.4062038511111</v>
      </c>
      <c r="M275" s="51">
        <v>4.0000000000000001E-3</v>
      </c>
      <c r="N275" s="42">
        <v>-1307.5992097777776</v>
      </c>
      <c r="O275" s="42">
        <v>9.8069940733334988</v>
      </c>
      <c r="P275" s="42" t="s">
        <v>20</v>
      </c>
      <c r="Q275" s="42">
        <v>0.10659776166666846</v>
      </c>
      <c r="R275" s="42">
        <v>9.7003963116668306</v>
      </c>
    </row>
    <row r="276" spans="1:18" x14ac:dyDescent="0.25">
      <c r="A276" s="40" t="s">
        <v>19</v>
      </c>
      <c r="B276" s="40" t="s">
        <v>829</v>
      </c>
      <c r="C276" s="40" t="s">
        <v>830</v>
      </c>
      <c r="D276" s="40" t="s">
        <v>104</v>
      </c>
      <c r="E276" s="40" t="s">
        <v>828</v>
      </c>
      <c r="F276" s="41">
        <v>44012</v>
      </c>
      <c r="G276" s="41">
        <v>44104</v>
      </c>
      <c r="H276" s="43">
        <v>1051134.71</v>
      </c>
      <c r="I276" s="40" t="s">
        <v>39</v>
      </c>
      <c r="J276" s="40">
        <v>92</v>
      </c>
      <c r="K276" s="40">
        <v>-4.0300000000000006E-3</v>
      </c>
      <c r="L276" s="42">
        <v>1082.5519585544446</v>
      </c>
      <c r="M276" s="51">
        <v>4.0000000000000001E-3</v>
      </c>
      <c r="N276" s="42">
        <v>-1074.493259111111</v>
      </c>
      <c r="O276" s="42">
        <v>8.0586994433335803</v>
      </c>
      <c r="P276" s="42" t="s">
        <v>20</v>
      </c>
      <c r="Q276" s="42">
        <v>8.7594559166669347E-2</v>
      </c>
      <c r="R276" s="42">
        <v>7.9711048841669108</v>
      </c>
    </row>
    <row r="277" spans="1:18" x14ac:dyDescent="0.25">
      <c r="A277" s="40" t="s">
        <v>19</v>
      </c>
      <c r="B277" s="40" t="s">
        <v>831</v>
      </c>
      <c r="C277" s="40" t="s">
        <v>832</v>
      </c>
      <c r="D277" s="40" t="s">
        <v>104</v>
      </c>
      <c r="E277" s="40" t="s">
        <v>828</v>
      </c>
      <c r="F277" s="41">
        <v>43951</v>
      </c>
      <c r="G277" s="41">
        <v>44043</v>
      </c>
      <c r="H277" s="43">
        <v>719230.78</v>
      </c>
      <c r="I277" s="40" t="s">
        <v>39</v>
      </c>
      <c r="J277" s="40">
        <v>92</v>
      </c>
      <c r="K277" s="40">
        <v>-2.32E-3</v>
      </c>
      <c r="L277" s="42">
        <v>426.42393800888885</v>
      </c>
      <c r="M277" s="51">
        <v>4.0000000000000001E-3</v>
      </c>
      <c r="N277" s="42">
        <v>-735.21368622222224</v>
      </c>
      <c r="O277" s="42">
        <v>-308.78974821333338</v>
      </c>
      <c r="P277" s="42" t="s">
        <v>20</v>
      </c>
      <c r="Q277" s="42">
        <v>-208.09743901333337</v>
      </c>
      <c r="R277" s="42">
        <v>-100.69230920000001</v>
      </c>
    </row>
    <row r="278" spans="1:18" x14ac:dyDescent="0.25">
      <c r="A278" s="40" t="s">
        <v>19</v>
      </c>
      <c r="B278" s="40" t="s">
        <v>833</v>
      </c>
      <c r="C278" s="40" t="s">
        <v>834</v>
      </c>
      <c r="D278" s="40" t="s">
        <v>835</v>
      </c>
      <c r="E278" s="40" t="s">
        <v>828</v>
      </c>
      <c r="F278" s="41">
        <v>44012</v>
      </c>
      <c r="G278" s="41">
        <v>44104</v>
      </c>
      <c r="H278" s="43">
        <v>605538.51</v>
      </c>
      <c r="I278" s="40" t="s">
        <v>39</v>
      </c>
      <c r="J278" s="40">
        <v>92</v>
      </c>
      <c r="K278" s="40">
        <v>0</v>
      </c>
      <c r="L278" s="42">
        <v>0</v>
      </c>
      <c r="M278" s="51">
        <v>4.0000000000000001E-3</v>
      </c>
      <c r="N278" s="42">
        <v>-618.99492133333331</v>
      </c>
      <c r="O278" s="42">
        <v>-618.99492133333331</v>
      </c>
      <c r="P278" s="42" t="s">
        <v>20</v>
      </c>
      <c r="Q278" s="42">
        <v>-6.7282056666666659</v>
      </c>
      <c r="R278" s="42">
        <v>-612.26671566666664</v>
      </c>
    </row>
    <row r="279" spans="1:18" x14ac:dyDescent="0.25">
      <c r="A279" s="40" t="s">
        <v>19</v>
      </c>
      <c r="B279" s="40" t="s">
        <v>836</v>
      </c>
      <c r="C279" s="40" t="s">
        <v>837</v>
      </c>
      <c r="D279" s="40" t="s">
        <v>838</v>
      </c>
      <c r="E279" s="40" t="s">
        <v>828</v>
      </c>
      <c r="F279" s="41">
        <v>44012</v>
      </c>
      <c r="G279" s="41">
        <v>44104</v>
      </c>
      <c r="H279" s="43">
        <v>4353634.62</v>
      </c>
      <c r="I279" s="40" t="s">
        <v>39</v>
      </c>
      <c r="J279" s="40">
        <v>92</v>
      </c>
      <c r="K279" s="40">
        <v>-4.0300000000000006E-3</v>
      </c>
      <c r="L279" s="42">
        <v>4483.75992142</v>
      </c>
      <c r="M279" s="51">
        <v>4.0000000000000001E-3</v>
      </c>
      <c r="N279" s="42">
        <v>-4450.3820559999995</v>
      </c>
      <c r="O279" s="42">
        <v>33.377865420000489</v>
      </c>
      <c r="P279" s="42" t="s">
        <v>20</v>
      </c>
      <c r="Q279" s="42">
        <v>0.36280288500000529</v>
      </c>
      <c r="R279" s="42">
        <v>33.015062535000482</v>
      </c>
    </row>
    <row r="280" spans="1:18" x14ac:dyDescent="0.25">
      <c r="A280" s="40" t="s">
        <v>19</v>
      </c>
      <c r="B280" s="40" t="s">
        <v>839</v>
      </c>
      <c r="C280" s="40" t="s">
        <v>840</v>
      </c>
      <c r="D280" s="40" t="s">
        <v>841</v>
      </c>
      <c r="E280" s="40" t="s">
        <v>828</v>
      </c>
      <c r="F280" s="41">
        <v>44012</v>
      </c>
      <c r="G280" s="41">
        <v>44104</v>
      </c>
      <c r="H280" s="43">
        <v>3531335.16</v>
      </c>
      <c r="I280" s="40" t="s">
        <v>39</v>
      </c>
      <c r="J280" s="40">
        <v>92</v>
      </c>
      <c r="K280" s="40">
        <v>-4.0300000000000006E-3</v>
      </c>
      <c r="L280" s="42">
        <v>3636.8828442266672</v>
      </c>
      <c r="M280" s="51">
        <v>7.0000000000000001E-3</v>
      </c>
      <c r="N280" s="42">
        <v>-6317.1662306666667</v>
      </c>
      <c r="O280" s="42">
        <v>-2680.2833864399995</v>
      </c>
      <c r="P280" s="42" t="s">
        <v>20</v>
      </c>
      <c r="Q280" s="42">
        <v>-29.133515069999994</v>
      </c>
      <c r="R280" s="42">
        <v>-2651.1498713699993</v>
      </c>
    </row>
    <row r="281" spans="1:18" x14ac:dyDescent="0.25">
      <c r="A281" s="40" t="s">
        <v>19</v>
      </c>
      <c r="B281" s="40" t="s">
        <v>842</v>
      </c>
      <c r="C281" s="40" t="s">
        <v>843</v>
      </c>
      <c r="D281" s="40" t="s">
        <v>454</v>
      </c>
      <c r="E281" s="40" t="s">
        <v>828</v>
      </c>
      <c r="F281" s="41">
        <v>44012</v>
      </c>
      <c r="G281" s="41">
        <v>44104</v>
      </c>
      <c r="H281" s="43">
        <v>3198399.51</v>
      </c>
      <c r="I281" s="40" t="s">
        <v>39</v>
      </c>
      <c r="J281" s="40">
        <v>92</v>
      </c>
      <c r="K281" s="40">
        <v>0</v>
      </c>
      <c r="L281" s="42">
        <v>0</v>
      </c>
      <c r="M281" s="51">
        <v>2.1999999999999999E-2</v>
      </c>
      <c r="N281" s="42">
        <v>-17982.112800666662</v>
      </c>
      <c r="O281" s="42">
        <v>-17982.112800666662</v>
      </c>
      <c r="P281" s="42" t="s">
        <v>20</v>
      </c>
      <c r="Q281" s="42">
        <v>-195.45774783333329</v>
      </c>
      <c r="R281" s="42">
        <v>-17786.655052833328</v>
      </c>
    </row>
    <row r="282" spans="1:18" x14ac:dyDescent="0.25">
      <c r="A282" s="40" t="s">
        <v>19</v>
      </c>
      <c r="B282" s="40" t="s">
        <v>844</v>
      </c>
      <c r="C282" s="40" t="s">
        <v>845</v>
      </c>
      <c r="D282" s="40" t="s">
        <v>846</v>
      </c>
      <c r="E282" s="40" t="s">
        <v>847</v>
      </c>
      <c r="F282" s="41">
        <v>43830</v>
      </c>
      <c r="G282" s="41">
        <v>44196</v>
      </c>
      <c r="H282" s="43">
        <v>20000000</v>
      </c>
      <c r="I282" s="40" t="s">
        <v>39</v>
      </c>
      <c r="J282" s="40">
        <v>366</v>
      </c>
      <c r="K282" s="40">
        <v>4.4499999999999998E-2</v>
      </c>
      <c r="L282" s="42">
        <v>-892438.3561643837</v>
      </c>
      <c r="M282" s="51">
        <v>0</v>
      </c>
      <c r="N282" s="42">
        <v>0</v>
      </c>
      <c r="O282" s="42">
        <v>-892438.3561643837</v>
      </c>
      <c r="P282" s="42" t="s">
        <v>20</v>
      </c>
      <c r="Q282" s="42">
        <v>-446219.17808219185</v>
      </c>
      <c r="R282" s="42">
        <v>-446219.17808219185</v>
      </c>
    </row>
    <row r="283" spans="1:18" x14ac:dyDescent="0.25">
      <c r="A283" s="40" t="s">
        <v>19</v>
      </c>
      <c r="B283" s="40" t="s">
        <v>848</v>
      </c>
      <c r="C283" s="40" t="s">
        <v>849</v>
      </c>
      <c r="D283" s="40" t="s">
        <v>850</v>
      </c>
      <c r="E283" s="40" t="s">
        <v>851</v>
      </c>
      <c r="F283" s="41">
        <v>44012</v>
      </c>
      <c r="G283" s="41">
        <v>44104</v>
      </c>
      <c r="H283" s="43">
        <v>7969230.7599999998</v>
      </c>
      <c r="I283" s="40" t="s">
        <v>39</v>
      </c>
      <c r="J283" s="40">
        <v>92</v>
      </c>
      <c r="K283" s="40">
        <v>0</v>
      </c>
      <c r="L283" s="42">
        <v>0</v>
      </c>
      <c r="M283" s="51">
        <v>9.7000000000000003E-3</v>
      </c>
      <c r="N283" s="42">
        <v>-19754.837583955552</v>
      </c>
      <c r="O283" s="42">
        <v>-19754.837583955552</v>
      </c>
      <c r="P283" s="42" t="s">
        <v>20</v>
      </c>
      <c r="Q283" s="42">
        <v>-214.72649547777775</v>
      </c>
      <c r="R283" s="42">
        <v>-19540.111088477774</v>
      </c>
    </row>
    <row r="284" spans="1:18" x14ac:dyDescent="0.25">
      <c r="A284" s="40" t="s">
        <v>19</v>
      </c>
      <c r="B284" s="40" t="s">
        <v>852</v>
      </c>
      <c r="C284" s="40" t="s">
        <v>853</v>
      </c>
      <c r="D284" s="40" t="s">
        <v>854</v>
      </c>
      <c r="E284" s="40" t="s">
        <v>855</v>
      </c>
      <c r="F284" s="41">
        <v>43982.083333333299</v>
      </c>
      <c r="G284" s="41">
        <v>44012.083333333299</v>
      </c>
      <c r="H284" s="43">
        <v>5882102.3700000001</v>
      </c>
      <c r="I284" s="40" t="s">
        <v>39</v>
      </c>
      <c r="J284" s="40">
        <v>30</v>
      </c>
      <c r="K284" s="40">
        <v>0</v>
      </c>
      <c r="L284" s="42">
        <v>0</v>
      </c>
      <c r="M284" s="51">
        <v>0</v>
      </c>
      <c r="N284" s="42">
        <v>0</v>
      </c>
      <c r="O284" s="42">
        <v>0</v>
      </c>
      <c r="P284" s="42" t="s">
        <v>20</v>
      </c>
      <c r="Q284" s="42">
        <v>0</v>
      </c>
      <c r="R284" s="42">
        <v>0</v>
      </c>
    </row>
    <row r="285" spans="1:18" x14ac:dyDescent="0.25">
      <c r="A285" s="40" t="s">
        <v>19</v>
      </c>
      <c r="B285" s="40" t="s">
        <v>856</v>
      </c>
      <c r="C285" s="40" t="s">
        <v>857</v>
      </c>
      <c r="D285" s="40" t="s">
        <v>858</v>
      </c>
      <c r="E285" s="40" t="s">
        <v>855</v>
      </c>
      <c r="F285" s="41">
        <v>43921.083333333299</v>
      </c>
      <c r="G285" s="41">
        <v>44012.083333333299</v>
      </c>
      <c r="H285" s="43">
        <v>1560332.59</v>
      </c>
      <c r="I285" s="40" t="s">
        <v>39</v>
      </c>
      <c r="J285" s="40">
        <v>90</v>
      </c>
      <c r="K285" s="40">
        <v>2.4299999999999999E-2</v>
      </c>
      <c r="L285" s="42">
        <v>-9479.0204842500007</v>
      </c>
      <c r="M285" s="51">
        <v>0</v>
      </c>
      <c r="N285" s="42">
        <v>0</v>
      </c>
      <c r="O285" s="42">
        <v>-9479.0204842500007</v>
      </c>
      <c r="P285" s="42" t="s">
        <v>20</v>
      </c>
      <c r="Q285" s="42">
        <v>-9680.8885130848266</v>
      </c>
      <c r="R285" s="42">
        <v>96.54557900982617</v>
      </c>
    </row>
    <row r="286" spans="1:18" x14ac:dyDescent="0.25">
      <c r="A286" s="40" t="s">
        <v>19</v>
      </c>
      <c r="B286" s="40" t="s">
        <v>859</v>
      </c>
      <c r="C286" s="40" t="s">
        <v>860</v>
      </c>
      <c r="D286" s="40" t="s">
        <v>861</v>
      </c>
      <c r="E286" s="40" t="s">
        <v>855</v>
      </c>
      <c r="F286" s="41">
        <v>43921.083333333299</v>
      </c>
      <c r="G286" s="41">
        <v>44012.083333333299</v>
      </c>
      <c r="H286" s="43">
        <v>4834498.43</v>
      </c>
      <c r="I286" s="40" t="s">
        <v>39</v>
      </c>
      <c r="J286" s="40">
        <v>91</v>
      </c>
      <c r="K286" s="40">
        <v>2.3789999999999999E-2</v>
      </c>
      <c r="L286" s="42">
        <v>-29072.659183674165</v>
      </c>
      <c r="M286" s="51">
        <v>0</v>
      </c>
      <c r="N286" s="42">
        <v>0</v>
      </c>
      <c r="O286" s="42">
        <v>-29072.659183674165</v>
      </c>
      <c r="P286" s="42" t="s">
        <v>20</v>
      </c>
      <c r="Q286" s="42">
        <v>-29365.51564066342</v>
      </c>
      <c r="R286" s="42">
        <v>292.85645698925049</v>
      </c>
    </row>
    <row r="287" spans="1:18" x14ac:dyDescent="0.25">
      <c r="A287" s="40" t="s">
        <v>19</v>
      </c>
      <c r="B287" s="40" t="s">
        <v>862</v>
      </c>
      <c r="C287" s="40" t="s">
        <v>863</v>
      </c>
      <c r="D287" s="40" t="s">
        <v>864</v>
      </c>
      <c r="E287" s="40" t="s">
        <v>851</v>
      </c>
      <c r="F287" s="41">
        <v>44012</v>
      </c>
      <c r="G287" s="41">
        <v>44196</v>
      </c>
      <c r="H287" s="43">
        <v>10438063.800000001</v>
      </c>
      <c r="I287" s="40" t="s">
        <v>39</v>
      </c>
      <c r="J287" s="40">
        <v>184</v>
      </c>
      <c r="K287" s="40">
        <v>0</v>
      </c>
      <c r="L287" s="42">
        <v>0</v>
      </c>
      <c r="M287" s="51">
        <v>1.1900000000000001E-2</v>
      </c>
      <c r="N287" s="42">
        <v>-63486.62360133334</v>
      </c>
      <c r="O287" s="42">
        <v>-63486.62360133334</v>
      </c>
      <c r="P287" s="42" t="s">
        <v>20</v>
      </c>
      <c r="Q287" s="42">
        <v>-345.03599783333334</v>
      </c>
      <c r="R287" s="42">
        <v>-63141.587603500004</v>
      </c>
    </row>
    <row r="288" spans="1:18" x14ac:dyDescent="0.25">
      <c r="A288" s="40" t="s">
        <v>19</v>
      </c>
      <c r="B288" s="40" t="s">
        <v>865</v>
      </c>
      <c r="C288" s="40" t="s">
        <v>866</v>
      </c>
      <c r="D288" s="40" t="s">
        <v>867</v>
      </c>
      <c r="E288" s="40" t="s">
        <v>847</v>
      </c>
      <c r="F288" s="41">
        <v>43677</v>
      </c>
      <c r="G288" s="41">
        <v>44043</v>
      </c>
      <c r="H288" s="43">
        <v>52000000</v>
      </c>
      <c r="I288" s="40" t="s">
        <v>39</v>
      </c>
      <c r="J288" s="40">
        <v>366</v>
      </c>
      <c r="K288" s="40">
        <v>3.3270000000000001E-2</v>
      </c>
      <c r="L288" s="42">
        <v>-1732034.3570626543</v>
      </c>
      <c r="M288" s="51">
        <v>0</v>
      </c>
      <c r="N288" s="42">
        <v>0</v>
      </c>
      <c r="O288" s="42">
        <v>-1732034.3570626543</v>
      </c>
      <c r="P288" s="42" t="s">
        <v>20</v>
      </c>
      <c r="Q288" s="42">
        <v>-1590064.3277952238</v>
      </c>
      <c r="R288" s="42">
        <v>-141970.02926743068</v>
      </c>
    </row>
    <row r="289" spans="1:18" x14ac:dyDescent="0.25">
      <c r="A289" s="40" t="s">
        <v>19</v>
      </c>
      <c r="B289" s="40" t="s">
        <v>868</v>
      </c>
      <c r="C289" s="40" t="s">
        <v>869</v>
      </c>
      <c r="D289" s="40" t="s">
        <v>870</v>
      </c>
      <c r="E289" s="40" t="s">
        <v>56</v>
      </c>
      <c r="F289" s="41">
        <v>43972</v>
      </c>
      <c r="G289" s="41">
        <v>44064</v>
      </c>
      <c r="H289" s="43">
        <v>1289381.02</v>
      </c>
      <c r="I289" s="40" t="s">
        <v>39</v>
      </c>
      <c r="J289" s="40">
        <v>92</v>
      </c>
      <c r="K289" s="40">
        <v>-2.33E-3</v>
      </c>
      <c r="L289" s="42">
        <v>767.75476513111107</v>
      </c>
      <c r="M289" s="51">
        <v>1.2500000000000001E-2</v>
      </c>
      <c r="N289" s="42">
        <v>-4118.8560361111113</v>
      </c>
      <c r="O289" s="42">
        <v>-3351.1012709800002</v>
      </c>
      <c r="P289" s="42" t="s">
        <v>20</v>
      </c>
      <c r="Q289" s="42">
        <v>-1493.425566415</v>
      </c>
      <c r="R289" s="42">
        <v>-1857.6757045650002</v>
      </c>
    </row>
    <row r="290" spans="1:18" x14ac:dyDescent="0.25">
      <c r="A290" s="40" t="s">
        <v>19</v>
      </c>
      <c r="B290" s="40" t="s">
        <v>871</v>
      </c>
      <c r="C290" s="40" t="s">
        <v>872</v>
      </c>
      <c r="D290" s="40" t="s">
        <v>873</v>
      </c>
      <c r="E290" s="40" t="s">
        <v>56</v>
      </c>
      <c r="F290" s="41">
        <v>44012</v>
      </c>
      <c r="G290" s="41">
        <v>44104</v>
      </c>
      <c r="H290" s="43">
        <v>1338235.29</v>
      </c>
      <c r="I290" s="40" t="s">
        <v>39</v>
      </c>
      <c r="J290" s="40">
        <v>92</v>
      </c>
      <c r="K290" s="40">
        <v>-3.0699999999999998E-3</v>
      </c>
      <c r="L290" s="42">
        <v>1049.9199314099999</v>
      </c>
      <c r="M290" s="51">
        <v>1.2500000000000001E-2</v>
      </c>
      <c r="N290" s="42">
        <v>-4274.9182874999997</v>
      </c>
      <c r="O290" s="42">
        <v>-3224.99835609</v>
      </c>
      <c r="P290" s="42" t="s">
        <v>20</v>
      </c>
      <c r="Q290" s="42">
        <v>-35.054329957500002</v>
      </c>
      <c r="R290" s="42">
        <v>-3189.9440261324999</v>
      </c>
    </row>
    <row r="291" spans="1:18" x14ac:dyDescent="0.25">
      <c r="A291" s="40" t="s">
        <v>19</v>
      </c>
      <c r="B291" s="40" t="s">
        <v>874</v>
      </c>
      <c r="C291" s="40" t="s">
        <v>875</v>
      </c>
      <c r="D291" s="40" t="s">
        <v>876</v>
      </c>
      <c r="E291" s="40" t="s">
        <v>56</v>
      </c>
      <c r="F291" s="41">
        <v>43972</v>
      </c>
      <c r="G291" s="41">
        <v>44064</v>
      </c>
      <c r="H291" s="43">
        <v>189216.33</v>
      </c>
      <c r="I291" s="40" t="s">
        <v>39</v>
      </c>
      <c r="J291" s="40">
        <v>92</v>
      </c>
      <c r="K291" s="40">
        <v>-2.33E-3</v>
      </c>
      <c r="L291" s="42">
        <v>112.66781249666666</v>
      </c>
      <c r="M291" s="51">
        <v>1.2500000000000001E-2</v>
      </c>
      <c r="N291" s="42">
        <v>-604.4410541666665</v>
      </c>
      <c r="O291" s="42">
        <v>-491.77324166999983</v>
      </c>
      <c r="P291" s="42" t="s">
        <v>20</v>
      </c>
      <c r="Q291" s="42">
        <v>-219.1598142224999</v>
      </c>
      <c r="R291" s="42">
        <v>-272.61342744749993</v>
      </c>
    </row>
    <row r="292" spans="1:18" x14ac:dyDescent="0.25">
      <c r="A292" s="40" t="s">
        <v>19</v>
      </c>
      <c r="B292" s="40" t="s">
        <v>877</v>
      </c>
      <c r="C292" s="40" t="s">
        <v>878</v>
      </c>
      <c r="D292" s="40" t="s">
        <v>879</v>
      </c>
      <c r="E292" s="40" t="s">
        <v>56</v>
      </c>
      <c r="F292" s="41">
        <v>43949</v>
      </c>
      <c r="G292" s="41">
        <v>44040</v>
      </c>
      <c r="H292" s="43">
        <v>1787270</v>
      </c>
      <c r="I292" s="40" t="s">
        <v>39</v>
      </c>
      <c r="J292" s="40">
        <v>91</v>
      </c>
      <c r="K292" s="40">
        <v>1.78E-2</v>
      </c>
      <c r="L292" s="42">
        <v>-8041.7220722222219</v>
      </c>
      <c r="M292" s="51">
        <v>0</v>
      </c>
      <c r="N292" s="42">
        <v>0</v>
      </c>
      <c r="O292" s="42">
        <v>-8041.7220722222219</v>
      </c>
      <c r="P292" s="42" t="s">
        <v>20</v>
      </c>
      <c r="Q292" s="42">
        <v>-5655.7166222222222</v>
      </c>
      <c r="R292" s="42">
        <v>-2386.0054500000001</v>
      </c>
    </row>
    <row r="293" spans="1:18" x14ac:dyDescent="0.25">
      <c r="A293" s="40" t="s">
        <v>19</v>
      </c>
      <c r="B293" s="40" t="s">
        <v>880</v>
      </c>
      <c r="C293" s="40" t="s">
        <v>881</v>
      </c>
      <c r="D293" s="40" t="s">
        <v>882</v>
      </c>
      <c r="E293" s="40" t="s">
        <v>56</v>
      </c>
      <c r="F293" s="41">
        <v>43922</v>
      </c>
      <c r="G293" s="41">
        <v>44013</v>
      </c>
      <c r="H293" s="43">
        <v>828232.92</v>
      </c>
      <c r="I293" s="40" t="s">
        <v>39</v>
      </c>
      <c r="J293" s="40">
        <v>91</v>
      </c>
      <c r="K293" s="40">
        <v>-4.3400000000000001E-3</v>
      </c>
      <c r="L293" s="42">
        <v>908.61752618000003</v>
      </c>
      <c r="M293" s="51">
        <v>6.8999999999999999E-3</v>
      </c>
      <c r="N293" s="42">
        <v>-1444.5762513</v>
      </c>
      <c r="O293" s="42">
        <v>-535.95872511999994</v>
      </c>
      <c r="P293" s="42" t="s">
        <v>20</v>
      </c>
      <c r="Q293" s="42">
        <v>-535.95872511999994</v>
      </c>
      <c r="R293" s="42">
        <v>0</v>
      </c>
    </row>
    <row r="294" spans="1:18" x14ac:dyDescent="0.25">
      <c r="A294" s="40" t="s">
        <v>19</v>
      </c>
      <c r="B294" s="40" t="s">
        <v>883</v>
      </c>
      <c r="C294" s="40" t="s">
        <v>884</v>
      </c>
      <c r="D294" s="40" t="s">
        <v>885</v>
      </c>
      <c r="E294" s="40" t="s">
        <v>56</v>
      </c>
      <c r="F294" s="41">
        <v>44012</v>
      </c>
      <c r="G294" s="41">
        <v>44104</v>
      </c>
      <c r="H294" s="43">
        <v>1753331.52</v>
      </c>
      <c r="I294" s="40" t="s">
        <v>39</v>
      </c>
      <c r="J294" s="40">
        <v>92</v>
      </c>
      <c r="K294" s="40">
        <v>-3.0699999999999998E-3</v>
      </c>
      <c r="L294" s="42">
        <v>1375.5859847466663</v>
      </c>
      <c r="M294" s="51">
        <v>7.1000000000000004E-3</v>
      </c>
      <c r="N294" s="42">
        <v>-3181.3226357333333</v>
      </c>
      <c r="O294" s="42">
        <v>-1805.736650986667</v>
      </c>
      <c r="P294" s="42" t="s">
        <v>20</v>
      </c>
      <c r="Q294" s="42">
        <v>-19.627572293333337</v>
      </c>
      <c r="R294" s="42">
        <v>-1786.1090786933335</v>
      </c>
    </row>
    <row r="295" spans="1:18" x14ac:dyDescent="0.25">
      <c r="A295" s="40" t="s">
        <v>19</v>
      </c>
      <c r="B295" s="40" t="s">
        <v>886</v>
      </c>
      <c r="C295" s="40" t="s">
        <v>887</v>
      </c>
      <c r="D295" s="40" t="s">
        <v>888</v>
      </c>
      <c r="E295" s="40" t="s">
        <v>56</v>
      </c>
      <c r="F295" s="41">
        <v>44012</v>
      </c>
      <c r="G295" s="41">
        <v>44104</v>
      </c>
      <c r="H295" s="43">
        <v>3484685.45</v>
      </c>
      <c r="I295" s="40" t="s">
        <v>39</v>
      </c>
      <c r="J295" s="40">
        <v>92</v>
      </c>
      <c r="K295" s="40">
        <v>-3.0699999999999998E-3</v>
      </c>
      <c r="L295" s="42">
        <v>2733.9293291611107</v>
      </c>
      <c r="M295" s="51">
        <v>7.1000000000000004E-3</v>
      </c>
      <c r="N295" s="42">
        <v>-6322.7681553888888</v>
      </c>
      <c r="O295" s="42">
        <v>-3588.8388262277781</v>
      </c>
      <c r="P295" s="42" t="s">
        <v>20</v>
      </c>
      <c r="Q295" s="42">
        <v>-39.00911767638889</v>
      </c>
      <c r="R295" s="42">
        <v>-3549.8297085513891</v>
      </c>
    </row>
    <row r="296" spans="1:18" x14ac:dyDescent="0.25">
      <c r="A296" s="40" t="s">
        <v>19</v>
      </c>
      <c r="B296" s="40" t="s">
        <v>889</v>
      </c>
      <c r="C296" s="40" t="s">
        <v>890</v>
      </c>
      <c r="D296" s="40" t="s">
        <v>891</v>
      </c>
      <c r="E296" s="40" t="s">
        <v>892</v>
      </c>
      <c r="F296" s="41">
        <v>44012</v>
      </c>
      <c r="G296" s="41">
        <v>44104</v>
      </c>
      <c r="H296" s="43">
        <v>768000</v>
      </c>
      <c r="I296" s="40" t="s">
        <v>39</v>
      </c>
      <c r="J296" s="40">
        <v>92</v>
      </c>
      <c r="K296" s="40">
        <v>-4.0300000000000006E-3</v>
      </c>
      <c r="L296" s="42">
        <v>790.95466666666675</v>
      </c>
      <c r="M296" s="51">
        <v>0.01</v>
      </c>
      <c r="N296" s="42">
        <v>-1962.6666666666665</v>
      </c>
      <c r="O296" s="42">
        <v>-1171.7119999999998</v>
      </c>
      <c r="P296" s="42" t="s">
        <v>20</v>
      </c>
      <c r="Q296" s="42">
        <v>-12.735999999999997</v>
      </c>
      <c r="R296" s="42">
        <v>-1158.9759999999997</v>
      </c>
    </row>
    <row r="297" spans="1:18" x14ac:dyDescent="0.25">
      <c r="A297" s="40" t="s">
        <v>19</v>
      </c>
      <c r="B297" s="40" t="s">
        <v>893</v>
      </c>
      <c r="C297" s="40" t="s">
        <v>894</v>
      </c>
      <c r="D297" s="40" t="s">
        <v>895</v>
      </c>
      <c r="E297" s="40" t="s">
        <v>896</v>
      </c>
      <c r="F297" s="41">
        <v>44012</v>
      </c>
      <c r="G297" s="41">
        <v>44043</v>
      </c>
      <c r="H297" s="43">
        <v>438734.46</v>
      </c>
      <c r="I297" s="40" t="s">
        <v>39</v>
      </c>
      <c r="J297" s="40">
        <v>31</v>
      </c>
      <c r="K297" s="40">
        <v>1.856E-3</v>
      </c>
      <c r="L297" s="42">
        <v>-70.119516362666673</v>
      </c>
      <c r="M297" s="51">
        <v>0</v>
      </c>
      <c r="N297" s="42">
        <v>0</v>
      </c>
      <c r="O297" s="42">
        <v>-70.119516362666673</v>
      </c>
      <c r="P297" s="42" t="s">
        <v>20</v>
      </c>
      <c r="Q297" s="42">
        <v>-2.2619198826666667</v>
      </c>
      <c r="R297" s="42">
        <v>-67.857596480000012</v>
      </c>
    </row>
    <row r="298" spans="1:18" x14ac:dyDescent="0.25">
      <c r="A298" s="40" t="s">
        <v>19</v>
      </c>
      <c r="B298" s="40" t="s">
        <v>897</v>
      </c>
      <c r="C298" s="40" t="s">
        <v>898</v>
      </c>
      <c r="D298" s="40" t="s">
        <v>899</v>
      </c>
      <c r="E298" s="40" t="s">
        <v>892</v>
      </c>
      <c r="F298" s="41">
        <v>44012</v>
      </c>
      <c r="G298" s="41">
        <v>44104</v>
      </c>
      <c r="H298" s="43">
        <v>1099000</v>
      </c>
      <c r="I298" s="40" t="s">
        <v>39</v>
      </c>
      <c r="J298" s="40">
        <v>92</v>
      </c>
      <c r="K298" s="40">
        <v>-4.0300000000000006E-3</v>
      </c>
      <c r="L298" s="42">
        <v>1131.847888888889</v>
      </c>
      <c r="M298" s="51">
        <v>0.01</v>
      </c>
      <c r="N298" s="42">
        <v>-2808.5555555555552</v>
      </c>
      <c r="O298" s="42">
        <v>-1676.7076666666662</v>
      </c>
      <c r="P298" s="42" t="s">
        <v>20</v>
      </c>
      <c r="Q298" s="42">
        <v>-18.225083333333327</v>
      </c>
      <c r="R298" s="42">
        <v>-1658.4825833333327</v>
      </c>
    </row>
    <row r="299" spans="1:18" x14ac:dyDescent="0.25">
      <c r="A299" s="40" t="s">
        <v>19</v>
      </c>
      <c r="B299" s="40" t="s">
        <v>900</v>
      </c>
      <c r="C299" s="40" t="s">
        <v>901</v>
      </c>
      <c r="D299" s="40" t="s">
        <v>902</v>
      </c>
      <c r="E299" s="40" t="s">
        <v>903</v>
      </c>
      <c r="F299" s="41">
        <v>43922</v>
      </c>
      <c r="G299" s="41">
        <v>44013</v>
      </c>
      <c r="H299" s="43">
        <v>805732.52</v>
      </c>
      <c r="I299" s="40" t="s">
        <v>39</v>
      </c>
      <c r="J299" s="40">
        <v>91</v>
      </c>
      <c r="K299" s="40">
        <v>0.04</v>
      </c>
      <c r="L299" s="42">
        <v>-8146.8510355555554</v>
      </c>
      <c r="M299" s="51">
        <v>0</v>
      </c>
      <c r="N299" s="42">
        <v>0</v>
      </c>
      <c r="O299" s="42">
        <v>-8146.8510355555554</v>
      </c>
      <c r="P299" s="42" t="s">
        <v>20</v>
      </c>
      <c r="Q299" s="42">
        <v>-8146.8510355555554</v>
      </c>
      <c r="R299" s="42">
        <v>0</v>
      </c>
    </row>
    <row r="300" spans="1:18" x14ac:dyDescent="0.25">
      <c r="A300" s="40" t="s">
        <v>19</v>
      </c>
      <c r="B300" s="40" t="s">
        <v>900</v>
      </c>
      <c r="C300" s="40" t="s">
        <v>904</v>
      </c>
      <c r="D300" s="40" t="s">
        <v>905</v>
      </c>
      <c r="E300" s="40" t="s">
        <v>903</v>
      </c>
      <c r="F300" s="41">
        <v>43922</v>
      </c>
      <c r="G300" s="41">
        <v>44013</v>
      </c>
      <c r="H300" s="43">
        <v>5430382.8600000003</v>
      </c>
      <c r="I300" s="40" t="s">
        <v>39</v>
      </c>
      <c r="J300" s="40">
        <v>91</v>
      </c>
      <c r="K300" s="40">
        <v>0.04</v>
      </c>
      <c r="L300" s="42">
        <v>-54907.204473333339</v>
      </c>
      <c r="M300" s="51">
        <v>0</v>
      </c>
      <c r="N300" s="42">
        <v>0</v>
      </c>
      <c r="O300" s="42">
        <v>-54907.204473333339</v>
      </c>
      <c r="P300" s="42" t="s">
        <v>20</v>
      </c>
      <c r="Q300" s="42">
        <v>-54907.204473333339</v>
      </c>
      <c r="R300" s="42">
        <v>0</v>
      </c>
    </row>
    <row r="301" spans="1:18" x14ac:dyDescent="0.25">
      <c r="A301" s="40" t="s">
        <v>19</v>
      </c>
      <c r="B301" s="40" t="s">
        <v>900</v>
      </c>
      <c r="C301" s="40" t="s">
        <v>906</v>
      </c>
      <c r="D301" s="40" t="s">
        <v>907</v>
      </c>
      <c r="E301" s="40" t="s">
        <v>903</v>
      </c>
      <c r="F301" s="41">
        <v>43922</v>
      </c>
      <c r="G301" s="41">
        <v>44013</v>
      </c>
      <c r="H301" s="43">
        <v>2915499.23</v>
      </c>
      <c r="I301" s="40" t="s">
        <v>39</v>
      </c>
      <c r="J301" s="40">
        <v>91</v>
      </c>
      <c r="K301" s="40">
        <v>0.04</v>
      </c>
      <c r="L301" s="42">
        <v>-29478.936658888888</v>
      </c>
      <c r="M301" s="51">
        <v>0</v>
      </c>
      <c r="N301" s="42">
        <v>0</v>
      </c>
      <c r="O301" s="42">
        <v>-29478.936658888888</v>
      </c>
      <c r="P301" s="42" t="s">
        <v>20</v>
      </c>
      <c r="Q301" s="42">
        <v>-29478.936658888888</v>
      </c>
      <c r="R301" s="42">
        <v>0</v>
      </c>
    </row>
    <row r="302" spans="1:18" x14ac:dyDescent="0.25">
      <c r="A302" s="40" t="s">
        <v>19</v>
      </c>
      <c r="B302" s="40" t="s">
        <v>900</v>
      </c>
      <c r="C302" s="40" t="s">
        <v>908</v>
      </c>
      <c r="D302" s="40" t="s">
        <v>905</v>
      </c>
      <c r="E302" s="40" t="s">
        <v>903</v>
      </c>
      <c r="F302" s="41">
        <v>43922</v>
      </c>
      <c r="G302" s="41">
        <v>44013</v>
      </c>
      <c r="H302" s="43">
        <v>5430382.8600000003</v>
      </c>
      <c r="I302" s="40" t="s">
        <v>39</v>
      </c>
      <c r="J302" s="40">
        <v>91</v>
      </c>
      <c r="K302" s="40">
        <v>0.04</v>
      </c>
      <c r="L302" s="42">
        <v>-54907.204473333339</v>
      </c>
      <c r="M302" s="51">
        <v>0</v>
      </c>
      <c r="N302" s="42">
        <v>0</v>
      </c>
      <c r="O302" s="42">
        <v>-54907.204473333339</v>
      </c>
      <c r="P302" s="42" t="s">
        <v>20</v>
      </c>
      <c r="Q302" s="42">
        <v>-54907.204473333339</v>
      </c>
      <c r="R302" s="42">
        <v>0</v>
      </c>
    </row>
    <row r="303" spans="1:18" x14ac:dyDescent="0.25">
      <c r="A303" s="40" t="s">
        <v>19</v>
      </c>
      <c r="B303" s="40" t="s">
        <v>900</v>
      </c>
      <c r="C303" s="40" t="s">
        <v>909</v>
      </c>
      <c r="D303" s="40" t="s">
        <v>910</v>
      </c>
      <c r="E303" s="40" t="s">
        <v>903</v>
      </c>
      <c r="F303" s="41">
        <v>43922</v>
      </c>
      <c r="G303" s="41">
        <v>44013</v>
      </c>
      <c r="H303" s="43">
        <v>1268536.06</v>
      </c>
      <c r="I303" s="40" t="s">
        <v>39</v>
      </c>
      <c r="J303" s="40">
        <v>91</v>
      </c>
      <c r="K303" s="40">
        <v>0.04</v>
      </c>
      <c r="L303" s="42">
        <v>-12826.309051111111</v>
      </c>
      <c r="M303" s="51">
        <v>0</v>
      </c>
      <c r="N303" s="42">
        <v>0</v>
      </c>
      <c r="O303" s="42">
        <v>-12826.309051111111</v>
      </c>
      <c r="P303" s="42" t="s">
        <v>20</v>
      </c>
      <c r="Q303" s="42">
        <v>-12826.309051111111</v>
      </c>
      <c r="R303" s="42">
        <v>0</v>
      </c>
    </row>
    <row r="304" spans="1:18" x14ac:dyDescent="0.25">
      <c r="A304" s="40" t="s">
        <v>19</v>
      </c>
      <c r="B304" s="40" t="s">
        <v>911</v>
      </c>
      <c r="C304" s="40" t="s">
        <v>912</v>
      </c>
      <c r="D304" s="40" t="s">
        <v>913</v>
      </c>
      <c r="E304" s="40" t="s">
        <v>69</v>
      </c>
      <c r="F304" s="41">
        <v>43922</v>
      </c>
      <c r="G304" s="41">
        <v>44013</v>
      </c>
      <c r="H304" s="43">
        <v>4312847.3</v>
      </c>
      <c r="I304" s="40" t="s">
        <v>39</v>
      </c>
      <c r="J304" s="40">
        <v>91</v>
      </c>
      <c r="K304" s="40">
        <v>-3.2500000000000003E-3</v>
      </c>
      <c r="L304" s="42">
        <v>3543.1238582638889</v>
      </c>
      <c r="M304" s="51">
        <v>1.7000000000000001E-2</v>
      </c>
      <c r="N304" s="42">
        <v>-18533.26325861111</v>
      </c>
      <c r="O304" s="42">
        <v>-14990.139400347221</v>
      </c>
      <c r="P304" s="42" t="s">
        <v>20</v>
      </c>
      <c r="Q304" s="42">
        <v>-14990.139400347221</v>
      </c>
      <c r="R304" s="42">
        <v>0</v>
      </c>
    </row>
    <row r="305" spans="1:18" x14ac:dyDescent="0.25">
      <c r="A305" s="40" t="s">
        <v>19</v>
      </c>
      <c r="B305" s="40" t="s">
        <v>914</v>
      </c>
      <c r="C305" s="40" t="s">
        <v>915</v>
      </c>
      <c r="D305" s="40" t="s">
        <v>916</v>
      </c>
      <c r="E305" s="40" t="s">
        <v>69</v>
      </c>
      <c r="F305" s="41">
        <v>43922</v>
      </c>
      <c r="G305" s="41">
        <v>44013</v>
      </c>
      <c r="H305" s="43">
        <v>15736479.619999999</v>
      </c>
      <c r="I305" s="40" t="s">
        <v>39</v>
      </c>
      <c r="J305" s="40">
        <v>91</v>
      </c>
      <c r="K305" s="40">
        <v>-3.5299999999999997E-3</v>
      </c>
      <c r="L305" s="42">
        <v>14041.748189812777</v>
      </c>
      <c r="M305" s="51">
        <v>2.3E-2</v>
      </c>
      <c r="N305" s="42">
        <v>-91490.144012944424</v>
      </c>
      <c r="O305" s="42">
        <v>-77448.39582313165</v>
      </c>
      <c r="P305" s="42" t="s">
        <v>20</v>
      </c>
      <c r="Q305" s="42">
        <v>-77448.39582313165</v>
      </c>
      <c r="R305" s="42">
        <v>0</v>
      </c>
    </row>
    <row r="306" spans="1:18" x14ac:dyDescent="0.25">
      <c r="A306" s="40" t="s">
        <v>19</v>
      </c>
      <c r="B306" s="40" t="s">
        <v>917</v>
      </c>
      <c r="C306" s="40" t="s">
        <v>918</v>
      </c>
      <c r="D306" s="40" t="s">
        <v>919</v>
      </c>
      <c r="E306" s="40" t="s">
        <v>69</v>
      </c>
      <c r="F306" s="41">
        <v>43929</v>
      </c>
      <c r="G306" s="41">
        <v>44020</v>
      </c>
      <c r="H306" s="43">
        <v>6631829.6200000001</v>
      </c>
      <c r="I306" s="40" t="s">
        <v>39</v>
      </c>
      <c r="J306" s="40">
        <v>91</v>
      </c>
      <c r="K306" s="40">
        <v>0</v>
      </c>
      <c r="L306" s="42">
        <v>0</v>
      </c>
      <c r="M306" s="51">
        <v>1.7999999999999999E-2</v>
      </c>
      <c r="N306" s="42">
        <v>-30174.824770999996</v>
      </c>
      <c r="O306" s="42">
        <v>-30174.824770999996</v>
      </c>
      <c r="P306" s="42" t="s">
        <v>20</v>
      </c>
      <c r="Q306" s="42">
        <v>-27853.684404</v>
      </c>
      <c r="R306" s="42">
        <v>-2321.140367</v>
      </c>
    </row>
    <row r="307" spans="1:18" x14ac:dyDescent="0.25">
      <c r="A307" s="40" t="s">
        <v>19</v>
      </c>
      <c r="B307" s="40" t="s">
        <v>920</v>
      </c>
      <c r="C307" s="40" t="s">
        <v>921</v>
      </c>
      <c r="D307" s="40" t="s">
        <v>922</v>
      </c>
      <c r="E307" s="40" t="s">
        <v>69</v>
      </c>
      <c r="F307" s="41">
        <v>43929</v>
      </c>
      <c r="G307" s="41">
        <v>44020</v>
      </c>
      <c r="H307" s="43">
        <v>22072628</v>
      </c>
      <c r="I307" s="40" t="s">
        <v>39</v>
      </c>
      <c r="J307" s="40">
        <v>91</v>
      </c>
      <c r="K307" s="40">
        <v>0</v>
      </c>
      <c r="L307" s="42">
        <v>0</v>
      </c>
      <c r="M307" s="51">
        <v>1.4999999999999999E-2</v>
      </c>
      <c r="N307" s="42">
        <v>-83692.04783333333</v>
      </c>
      <c r="O307" s="42">
        <v>-83692.04783333333</v>
      </c>
      <c r="P307" s="42" t="s">
        <v>20</v>
      </c>
      <c r="Q307" s="42">
        <v>-77254.198000000004</v>
      </c>
      <c r="R307" s="42">
        <v>-6437.8498333333337</v>
      </c>
    </row>
    <row r="308" spans="1:18" x14ac:dyDescent="0.25">
      <c r="A308" s="40" t="s">
        <v>19</v>
      </c>
      <c r="B308" s="40" t="s">
        <v>923</v>
      </c>
      <c r="C308" s="40" t="s">
        <v>924</v>
      </c>
      <c r="D308" s="40" t="s">
        <v>925</v>
      </c>
      <c r="E308" s="40" t="s">
        <v>69</v>
      </c>
      <c r="F308" s="41">
        <v>43922</v>
      </c>
      <c r="G308" s="41">
        <v>44013</v>
      </c>
      <c r="H308" s="43">
        <v>4127936.78</v>
      </c>
      <c r="I308" s="40" t="s">
        <v>39</v>
      </c>
      <c r="J308" s="40">
        <v>91</v>
      </c>
      <c r="K308" s="40">
        <v>-3.5299999999999997E-3</v>
      </c>
      <c r="L308" s="42">
        <v>3683.3809217761104</v>
      </c>
      <c r="M308" s="51">
        <v>2.0500000000000001E-2</v>
      </c>
      <c r="N308" s="42">
        <v>-21390.739064138888</v>
      </c>
      <c r="O308" s="42">
        <v>-17707.358142362777</v>
      </c>
      <c r="P308" s="42" t="s">
        <v>20</v>
      </c>
      <c r="Q308" s="42">
        <v>-17707.358142362777</v>
      </c>
      <c r="R308" s="42">
        <v>0</v>
      </c>
    </row>
    <row r="309" spans="1:18" x14ac:dyDescent="0.25">
      <c r="A309" s="40" t="s">
        <v>19</v>
      </c>
      <c r="B309" s="40" t="s">
        <v>926</v>
      </c>
      <c r="C309" s="40" t="s">
        <v>927</v>
      </c>
      <c r="D309" s="40" t="s">
        <v>928</v>
      </c>
      <c r="E309" s="40" t="s">
        <v>69</v>
      </c>
      <c r="F309" s="41">
        <v>44008</v>
      </c>
      <c r="G309" s="41">
        <v>44102</v>
      </c>
      <c r="H309" s="43">
        <v>3994841.43</v>
      </c>
      <c r="I309" s="40" t="s">
        <v>39</v>
      </c>
      <c r="J309" s="40">
        <v>94</v>
      </c>
      <c r="K309" s="40">
        <v>-3.98E-3</v>
      </c>
      <c r="L309" s="42">
        <v>4151.5279883100011</v>
      </c>
      <c r="M309" s="51">
        <v>1.95E-2</v>
      </c>
      <c r="N309" s="42">
        <v>-20340.400947750004</v>
      </c>
      <c r="O309" s="42">
        <v>-16188.872959440003</v>
      </c>
      <c r="P309" s="42" t="s">
        <v>20</v>
      </c>
      <c r="Q309" s="42">
        <v>-861.11026380000021</v>
      </c>
      <c r="R309" s="42">
        <v>-15327.762695640002</v>
      </c>
    </row>
    <row r="310" spans="1:18" x14ac:dyDescent="0.25">
      <c r="A310" s="40" t="s">
        <v>19</v>
      </c>
      <c r="B310" s="40" t="s">
        <v>929</v>
      </c>
      <c r="C310" s="40" t="s">
        <v>930</v>
      </c>
      <c r="D310" s="40" t="s">
        <v>931</v>
      </c>
      <c r="E310" s="40" t="s">
        <v>69</v>
      </c>
      <c r="F310" s="41">
        <v>43922</v>
      </c>
      <c r="G310" s="41">
        <v>44013</v>
      </c>
      <c r="H310" s="43">
        <v>4867155.3899999997</v>
      </c>
      <c r="I310" s="40" t="s">
        <v>39</v>
      </c>
      <c r="J310" s="40">
        <v>90</v>
      </c>
      <c r="K310" s="40">
        <v>-3.5299999999999997E-3</v>
      </c>
      <c r="L310" s="42">
        <v>4295.2646316749997</v>
      </c>
      <c r="M310" s="51">
        <v>1.4999999999999999E-2</v>
      </c>
      <c r="N310" s="42">
        <v>-18251.8327125</v>
      </c>
      <c r="O310" s="42">
        <v>-13956.568080825</v>
      </c>
      <c r="P310" s="42" t="s">
        <v>20</v>
      </c>
      <c r="Q310" s="42">
        <v>-14111.641059500833</v>
      </c>
      <c r="R310" s="42">
        <v>0</v>
      </c>
    </row>
    <row r="311" spans="1:18" x14ac:dyDescent="0.25">
      <c r="A311" s="40" t="s">
        <v>19</v>
      </c>
      <c r="B311" s="40" t="s">
        <v>932</v>
      </c>
      <c r="C311" s="40" t="s">
        <v>933</v>
      </c>
      <c r="D311" s="40" t="s">
        <v>934</v>
      </c>
      <c r="E311" s="40" t="s">
        <v>69</v>
      </c>
      <c r="F311" s="41">
        <v>43922</v>
      </c>
      <c r="G311" s="41">
        <v>44013</v>
      </c>
      <c r="H311" s="43">
        <v>16275173.82</v>
      </c>
      <c r="I311" s="40" t="s">
        <v>39</v>
      </c>
      <c r="J311" s="40">
        <v>90</v>
      </c>
      <c r="K311" s="40">
        <v>-3.5299999999999997E-3</v>
      </c>
      <c r="L311" s="42">
        <v>14362.840896149999</v>
      </c>
      <c r="M311" s="51">
        <v>1.7999999999999999E-2</v>
      </c>
      <c r="N311" s="42">
        <v>-73238.282189999998</v>
      </c>
      <c r="O311" s="42">
        <v>-58875.441293850003</v>
      </c>
      <c r="P311" s="42" t="s">
        <v>20</v>
      </c>
      <c r="Q311" s="42">
        <v>-59529.612863781666</v>
      </c>
      <c r="R311" s="42">
        <v>0</v>
      </c>
    </row>
    <row r="312" spans="1:18" x14ac:dyDescent="0.25">
      <c r="A312" s="40" t="s">
        <v>19</v>
      </c>
      <c r="B312" s="40" t="s">
        <v>935</v>
      </c>
      <c r="C312" s="40" t="s">
        <v>936</v>
      </c>
      <c r="D312" s="40" t="s">
        <v>934</v>
      </c>
      <c r="E312" s="40" t="s">
        <v>69</v>
      </c>
      <c r="F312" s="41">
        <v>43977</v>
      </c>
      <c r="G312" s="41">
        <v>44069</v>
      </c>
      <c r="H312" s="43">
        <v>8491808.1099999994</v>
      </c>
      <c r="I312" s="40" t="s">
        <v>39</v>
      </c>
      <c r="J312" s="40">
        <v>90</v>
      </c>
      <c r="K312" s="40">
        <v>-2.7900000000000004E-3</v>
      </c>
      <c r="L312" s="42">
        <v>5923.0361567250002</v>
      </c>
      <c r="M312" s="51">
        <v>1.7999999999999999E-2</v>
      </c>
      <c r="N312" s="42">
        <v>-38213.136494999992</v>
      </c>
      <c r="O312" s="42">
        <v>-32290.100338274991</v>
      </c>
      <c r="P312" s="42" t="s">
        <v>20</v>
      </c>
      <c r="Q312" s="42">
        <v>-12916.040135309997</v>
      </c>
      <c r="R312" s="42">
        <v>-20091.617988259994</v>
      </c>
    </row>
    <row r="313" spans="1:18" x14ac:dyDescent="0.25">
      <c r="A313" s="40" t="s">
        <v>19</v>
      </c>
      <c r="B313" s="40" t="s">
        <v>937</v>
      </c>
      <c r="C313" s="40" t="s">
        <v>938</v>
      </c>
      <c r="D313" s="40" t="s">
        <v>928</v>
      </c>
      <c r="E313" s="40" t="s">
        <v>69</v>
      </c>
      <c r="F313" s="41">
        <v>43955</v>
      </c>
      <c r="G313" s="41">
        <v>44046</v>
      </c>
      <c r="H313" s="43">
        <v>3571624.75</v>
      </c>
      <c r="I313" s="40" t="s">
        <v>39</v>
      </c>
      <c r="J313" s="40">
        <v>91</v>
      </c>
      <c r="K313" s="40">
        <v>-2.7300000000000002E-3</v>
      </c>
      <c r="L313" s="42">
        <v>2464.7187128958335</v>
      </c>
      <c r="M313" s="51">
        <v>1.95E-2</v>
      </c>
      <c r="N313" s="42">
        <v>-17605.133663541666</v>
      </c>
      <c r="O313" s="42">
        <v>-15140.414950645833</v>
      </c>
      <c r="P313" s="42" t="s">
        <v>20</v>
      </c>
      <c r="Q313" s="42">
        <v>-9649.9348037083328</v>
      </c>
      <c r="R313" s="42">
        <v>-5490.4801469374997</v>
      </c>
    </row>
    <row r="314" spans="1:18" x14ac:dyDescent="0.25">
      <c r="A314" s="40" t="s">
        <v>19</v>
      </c>
      <c r="B314" s="40" t="s">
        <v>939</v>
      </c>
      <c r="C314" s="40" t="s">
        <v>940</v>
      </c>
      <c r="D314" s="40" t="s">
        <v>454</v>
      </c>
      <c r="E314" s="40" t="s">
        <v>69</v>
      </c>
      <c r="F314" s="41">
        <v>43922</v>
      </c>
      <c r="G314" s="41">
        <v>44013</v>
      </c>
      <c r="H314" s="43">
        <v>3402874.94</v>
      </c>
      <c r="I314" s="40" t="s">
        <v>39</v>
      </c>
      <c r="J314" s="40">
        <v>91</v>
      </c>
      <c r="K314" s="40">
        <v>0</v>
      </c>
      <c r="L314" s="42">
        <v>0</v>
      </c>
      <c r="M314" s="51">
        <v>1.2500000000000001E-2</v>
      </c>
      <c r="N314" s="42">
        <v>-10752.139567361111</v>
      </c>
      <c r="O314" s="42">
        <v>-10752.139567361111</v>
      </c>
      <c r="P314" s="42" t="s">
        <v>20</v>
      </c>
      <c r="Q314" s="42">
        <v>-10752.139567361111</v>
      </c>
      <c r="R314" s="42">
        <v>0</v>
      </c>
    </row>
    <row r="315" spans="1:18" x14ac:dyDescent="0.25">
      <c r="A315" s="40" t="s">
        <v>19</v>
      </c>
      <c r="B315" s="40" t="s">
        <v>941</v>
      </c>
      <c r="C315" s="40" t="s">
        <v>942</v>
      </c>
      <c r="D315" s="40" t="s">
        <v>454</v>
      </c>
      <c r="E315" s="40" t="s">
        <v>69</v>
      </c>
      <c r="F315" s="41">
        <v>44012</v>
      </c>
      <c r="G315" s="41">
        <v>44104</v>
      </c>
      <c r="H315" s="43">
        <v>796272.99</v>
      </c>
      <c r="I315" s="40" t="s">
        <v>39</v>
      </c>
      <c r="J315" s="40">
        <v>92</v>
      </c>
      <c r="K315" s="40">
        <v>0</v>
      </c>
      <c r="L315" s="42">
        <v>0</v>
      </c>
      <c r="M315" s="51">
        <v>1.4999999999999999E-2</v>
      </c>
      <c r="N315" s="42">
        <v>-3052.3797949999998</v>
      </c>
      <c r="O315" s="42">
        <v>-3052.3797949999998</v>
      </c>
      <c r="P315" s="42" t="s">
        <v>20</v>
      </c>
      <c r="Q315" s="42">
        <v>-33.17804125</v>
      </c>
      <c r="R315" s="42">
        <v>-3019.2017537499996</v>
      </c>
    </row>
    <row r="316" spans="1:18" x14ac:dyDescent="0.25">
      <c r="A316" s="40" t="s">
        <v>19</v>
      </c>
      <c r="B316" s="40" t="s">
        <v>943</v>
      </c>
      <c r="C316" s="40" t="s">
        <v>944</v>
      </c>
      <c r="D316" s="40" t="s">
        <v>454</v>
      </c>
      <c r="E316" s="40" t="s">
        <v>69</v>
      </c>
      <c r="F316" s="41">
        <v>43922</v>
      </c>
      <c r="G316" s="41">
        <v>44013</v>
      </c>
      <c r="H316" s="43">
        <v>2508567.96</v>
      </c>
      <c r="I316" s="40" t="s">
        <v>39</v>
      </c>
      <c r="J316" s="40">
        <v>91</v>
      </c>
      <c r="K316" s="40">
        <v>-3.5299999999999997E-3</v>
      </c>
      <c r="L316" s="42">
        <v>2238.4091271966663</v>
      </c>
      <c r="M316" s="51">
        <v>2.8000000000000001E-2</v>
      </c>
      <c r="N316" s="42">
        <v>-17755.08656133333</v>
      </c>
      <c r="O316" s="42">
        <v>-15516.677434136664</v>
      </c>
      <c r="P316" s="42" t="s">
        <v>20</v>
      </c>
      <c r="Q316" s="42">
        <v>-15516.677434136664</v>
      </c>
      <c r="R316" s="42">
        <v>0</v>
      </c>
    </row>
    <row r="317" spans="1:18" x14ac:dyDescent="0.25">
      <c r="A317" s="40" t="s">
        <v>19</v>
      </c>
      <c r="B317" s="40" t="s">
        <v>945</v>
      </c>
      <c r="C317" s="40" t="s">
        <v>946</v>
      </c>
      <c r="D317" s="40" t="s">
        <v>454</v>
      </c>
      <c r="E317" s="40" t="s">
        <v>69</v>
      </c>
      <c r="F317" s="41">
        <v>43922</v>
      </c>
      <c r="G317" s="41">
        <v>44013</v>
      </c>
      <c r="H317" s="43">
        <v>2234672.87</v>
      </c>
      <c r="I317" s="40" t="s">
        <v>39</v>
      </c>
      <c r="J317" s="40">
        <v>91</v>
      </c>
      <c r="K317" s="40">
        <v>0</v>
      </c>
      <c r="L317" s="42">
        <v>0</v>
      </c>
      <c r="M317" s="51">
        <v>1.2500000000000001E-2</v>
      </c>
      <c r="N317" s="42">
        <v>-7060.9455267361109</v>
      </c>
      <c r="O317" s="42">
        <v>-7060.9455267361109</v>
      </c>
      <c r="P317" s="42" t="s">
        <v>20</v>
      </c>
      <c r="Q317" s="42">
        <v>-7060.9455267361109</v>
      </c>
      <c r="R317" s="42">
        <v>0</v>
      </c>
    </row>
    <row r="318" spans="1:18" x14ac:dyDescent="0.25">
      <c r="A318" s="40" t="s">
        <v>19</v>
      </c>
      <c r="B318" s="40" t="s">
        <v>947</v>
      </c>
      <c r="C318" s="40" t="s">
        <v>948</v>
      </c>
      <c r="D318" s="40" t="s">
        <v>454</v>
      </c>
      <c r="E318" s="40" t="s">
        <v>69</v>
      </c>
      <c r="F318" s="41">
        <v>44000</v>
      </c>
      <c r="G318" s="41">
        <v>44030</v>
      </c>
      <c r="H318" s="43">
        <v>1678021.95</v>
      </c>
      <c r="I318" s="40" t="s">
        <v>39</v>
      </c>
      <c r="J318" s="40">
        <v>30</v>
      </c>
      <c r="K318" s="40">
        <v>-4.81E-3</v>
      </c>
      <c r="L318" s="42">
        <v>672.60713162499997</v>
      </c>
      <c r="M318" s="51">
        <v>1.8700000000000001E-2</v>
      </c>
      <c r="N318" s="42">
        <v>-2614.9175387499999</v>
      </c>
      <c r="O318" s="42">
        <v>-1942.310407125</v>
      </c>
      <c r="P318" s="42" t="s">
        <v>20</v>
      </c>
      <c r="Q318" s="42">
        <v>-841.66784308750005</v>
      </c>
      <c r="R318" s="42">
        <v>-1100.6425640375001</v>
      </c>
    </row>
    <row r="319" spans="1:18" x14ac:dyDescent="0.25">
      <c r="A319" s="40" t="s">
        <v>19</v>
      </c>
      <c r="B319" s="40" t="s">
        <v>949</v>
      </c>
      <c r="C319" s="40" t="s">
        <v>950</v>
      </c>
      <c r="D319" s="40" t="s">
        <v>951</v>
      </c>
      <c r="E319" s="40" t="s">
        <v>952</v>
      </c>
      <c r="F319" s="41">
        <v>43983</v>
      </c>
      <c r="G319" s="41">
        <v>44013</v>
      </c>
      <c r="H319" s="43">
        <v>126091.44</v>
      </c>
      <c r="I319" s="40" t="s">
        <v>39</v>
      </c>
      <c r="J319" s="40">
        <v>30</v>
      </c>
      <c r="K319" s="40">
        <v>4.1882999999999997E-2</v>
      </c>
      <c r="L319" s="42">
        <v>-440.0906484599999</v>
      </c>
      <c r="M319" s="51">
        <v>0</v>
      </c>
      <c r="N319" s="42">
        <v>0</v>
      </c>
      <c r="O319" s="42">
        <v>-440.0906484599999</v>
      </c>
      <c r="P319" s="42" t="s">
        <v>20</v>
      </c>
      <c r="Q319" s="42">
        <v>-440.0906484599999</v>
      </c>
      <c r="R319" s="42">
        <v>0</v>
      </c>
    </row>
    <row r="320" spans="1:18" x14ac:dyDescent="0.25">
      <c r="A320" s="40" t="s">
        <v>19</v>
      </c>
      <c r="B320" s="40" t="s">
        <v>953</v>
      </c>
      <c r="C320" s="40" t="s">
        <v>954</v>
      </c>
      <c r="D320" s="40" t="s">
        <v>955</v>
      </c>
      <c r="E320" s="40" t="s">
        <v>79</v>
      </c>
      <c r="F320" s="41">
        <v>43922</v>
      </c>
      <c r="G320" s="41">
        <v>44013</v>
      </c>
      <c r="H320" s="43">
        <v>4222654</v>
      </c>
      <c r="I320" s="40" t="s">
        <v>39</v>
      </c>
      <c r="J320" s="40">
        <v>91</v>
      </c>
      <c r="K320" s="40">
        <v>1.4E-2</v>
      </c>
      <c r="L320" s="42">
        <v>-14943.503322222223</v>
      </c>
      <c r="M320" s="51">
        <v>0</v>
      </c>
      <c r="N320" s="42">
        <v>0</v>
      </c>
      <c r="O320" s="42">
        <v>-14943.503322222223</v>
      </c>
      <c r="P320" s="42" t="s">
        <v>20</v>
      </c>
      <c r="Q320" s="42">
        <v>-14943.503322222223</v>
      </c>
      <c r="R320" s="42">
        <v>0</v>
      </c>
    </row>
    <row r="321" spans="1:18" x14ac:dyDescent="0.25">
      <c r="A321" s="40" t="s">
        <v>19</v>
      </c>
      <c r="B321" s="40" t="s">
        <v>956</v>
      </c>
      <c r="C321" s="40" t="s">
        <v>957</v>
      </c>
      <c r="D321" s="40" t="s">
        <v>958</v>
      </c>
      <c r="E321" s="40" t="s">
        <v>79</v>
      </c>
      <c r="F321" s="41">
        <v>44012</v>
      </c>
      <c r="G321" s="41">
        <v>44104</v>
      </c>
      <c r="H321" s="43">
        <v>3675291.11</v>
      </c>
      <c r="I321" s="40" t="s">
        <v>39</v>
      </c>
      <c r="J321" s="40">
        <v>92</v>
      </c>
      <c r="K321" s="40">
        <v>-4.0300000000000006E-3</v>
      </c>
      <c r="L321" s="42">
        <v>3785.1414776211113</v>
      </c>
      <c r="M321" s="51">
        <v>1.6E-2</v>
      </c>
      <c r="N321" s="42">
        <v>-15027.856983111111</v>
      </c>
      <c r="O321" s="42">
        <v>-11242.715505489999</v>
      </c>
      <c r="P321" s="42" t="s">
        <v>20</v>
      </c>
      <c r="Q321" s="42">
        <v>-122.2034294075</v>
      </c>
      <c r="R321" s="42">
        <v>-11120.512076082499</v>
      </c>
    </row>
    <row r="322" spans="1:18" x14ac:dyDescent="0.25">
      <c r="A322" s="40" t="s">
        <v>19</v>
      </c>
      <c r="B322" s="40" t="s">
        <v>959</v>
      </c>
      <c r="C322" s="40" t="s">
        <v>960</v>
      </c>
      <c r="D322" s="40" t="s">
        <v>961</v>
      </c>
      <c r="E322" s="40" t="s">
        <v>79</v>
      </c>
      <c r="F322" s="41">
        <v>43922</v>
      </c>
      <c r="G322" s="41">
        <v>44013</v>
      </c>
      <c r="H322" s="43">
        <v>6478604.5999999996</v>
      </c>
      <c r="I322" s="40" t="s">
        <v>39</v>
      </c>
      <c r="J322" s="40">
        <v>91</v>
      </c>
      <c r="K322" s="40">
        <v>-3.5299999999999997E-3</v>
      </c>
      <c r="L322" s="42">
        <v>5780.894876827776</v>
      </c>
      <c r="M322" s="51">
        <v>1.9E-2</v>
      </c>
      <c r="N322" s="42">
        <v>-31115.298203888884</v>
      </c>
      <c r="O322" s="42">
        <v>-25334.403327061107</v>
      </c>
      <c r="P322" s="42" t="s">
        <v>20</v>
      </c>
      <c r="Q322" s="42">
        <v>-25334.403327061107</v>
      </c>
      <c r="R322" s="42">
        <v>0</v>
      </c>
    </row>
    <row r="323" spans="1:18" x14ac:dyDescent="0.25">
      <c r="A323" s="40" t="s">
        <v>19</v>
      </c>
      <c r="B323" s="40" t="s">
        <v>962</v>
      </c>
      <c r="C323" s="40" t="s">
        <v>963</v>
      </c>
      <c r="D323" s="40" t="s">
        <v>964</v>
      </c>
      <c r="E323" s="40" t="s">
        <v>79</v>
      </c>
      <c r="F323" s="41">
        <v>43922</v>
      </c>
      <c r="G323" s="41">
        <v>44013</v>
      </c>
      <c r="H323" s="43">
        <v>973629.71</v>
      </c>
      <c r="I323" s="40" t="s">
        <v>39</v>
      </c>
      <c r="J323" s="40">
        <v>91</v>
      </c>
      <c r="K323" s="40">
        <v>-3.5299999999999997E-3</v>
      </c>
      <c r="L323" s="42">
        <v>868.77519928694426</v>
      </c>
      <c r="M323" s="51">
        <v>1.6E-2</v>
      </c>
      <c r="N323" s="42">
        <v>-3937.7912715555553</v>
      </c>
      <c r="O323" s="42">
        <v>-3069.016072268611</v>
      </c>
      <c r="P323" s="42" t="s">
        <v>20</v>
      </c>
      <c r="Q323" s="42">
        <v>-3069.016072268611</v>
      </c>
      <c r="R323" s="42">
        <v>0</v>
      </c>
    </row>
    <row r="324" spans="1:18" x14ac:dyDescent="0.25">
      <c r="A324" s="40" t="s">
        <v>19</v>
      </c>
      <c r="B324" s="40" t="s">
        <v>965</v>
      </c>
      <c r="C324" s="40" t="s">
        <v>966</v>
      </c>
      <c r="D324" s="40" t="s">
        <v>967</v>
      </c>
      <c r="E324" s="40" t="s">
        <v>79</v>
      </c>
      <c r="F324" s="41">
        <v>44011</v>
      </c>
      <c r="G324" s="41">
        <v>44102</v>
      </c>
      <c r="H324" s="43">
        <v>4975051.97</v>
      </c>
      <c r="I324" s="40" t="s">
        <v>39</v>
      </c>
      <c r="J324" s="40">
        <v>91</v>
      </c>
      <c r="K324" s="40">
        <v>-4.0200000000000001E-3</v>
      </c>
      <c r="L324" s="42">
        <v>5055.481976848333</v>
      </c>
      <c r="M324" s="51">
        <v>0.02</v>
      </c>
      <c r="N324" s="42">
        <v>-25151.65162611111</v>
      </c>
      <c r="O324" s="42">
        <v>-20096.169649262778</v>
      </c>
      <c r="P324" s="42" t="s">
        <v>20</v>
      </c>
      <c r="Q324" s="42">
        <v>-441.6740582255556</v>
      </c>
      <c r="R324" s="42">
        <v>-19654.495591037223</v>
      </c>
    </row>
    <row r="325" spans="1:18" x14ac:dyDescent="0.25">
      <c r="A325" s="40" t="s">
        <v>19</v>
      </c>
      <c r="B325" s="40" t="s">
        <v>968</v>
      </c>
      <c r="C325" s="40" t="s">
        <v>969</v>
      </c>
      <c r="D325" s="40" t="s">
        <v>970</v>
      </c>
      <c r="E325" s="40" t="s">
        <v>79</v>
      </c>
      <c r="F325" s="41">
        <v>43922</v>
      </c>
      <c r="G325" s="41">
        <v>44013</v>
      </c>
      <c r="H325" s="43">
        <v>646391.63</v>
      </c>
      <c r="I325" s="40" t="s">
        <v>39</v>
      </c>
      <c r="J325" s="40">
        <v>91</v>
      </c>
      <c r="K325" s="40">
        <v>-3.5299999999999997E-3</v>
      </c>
      <c r="L325" s="42">
        <v>576.77884251361104</v>
      </c>
      <c r="M325" s="51">
        <v>0.02</v>
      </c>
      <c r="N325" s="42">
        <v>-3267.8687961111109</v>
      </c>
      <c r="O325" s="42">
        <v>-2691.0899535975</v>
      </c>
      <c r="P325" s="42" t="s">
        <v>20</v>
      </c>
      <c r="Q325" s="42">
        <v>-2691.0899535975</v>
      </c>
      <c r="R325" s="42">
        <v>0</v>
      </c>
    </row>
    <row r="326" spans="1:18" x14ac:dyDescent="0.25">
      <c r="A326" s="40" t="s">
        <v>19</v>
      </c>
      <c r="B326" s="40" t="s">
        <v>971</v>
      </c>
      <c r="C326" s="40" t="s">
        <v>972</v>
      </c>
      <c r="D326" s="40" t="s">
        <v>973</v>
      </c>
      <c r="E326" s="40" t="s">
        <v>79</v>
      </c>
      <c r="F326" s="41">
        <v>43922.083333333299</v>
      </c>
      <c r="G326" s="41">
        <v>44013.083333333299</v>
      </c>
      <c r="H326" s="43">
        <v>465584.4</v>
      </c>
      <c r="I326" s="40" t="s">
        <v>39</v>
      </c>
      <c r="J326" s="40">
        <v>91</v>
      </c>
      <c r="K326" s="40">
        <v>0</v>
      </c>
      <c r="L326" s="42">
        <v>0</v>
      </c>
      <c r="M326" s="51">
        <v>0.02</v>
      </c>
      <c r="N326" s="42">
        <v>-2353.7878000000001</v>
      </c>
      <c r="O326" s="42">
        <v>-2353.7878000000001</v>
      </c>
      <c r="P326" s="42" t="s">
        <v>20</v>
      </c>
      <c r="Q326" s="42">
        <v>-2351.6323166675452</v>
      </c>
      <c r="R326" s="42">
        <v>-2.155483332455074</v>
      </c>
    </row>
    <row r="327" spans="1:18" x14ac:dyDescent="0.25">
      <c r="A327" s="40" t="s">
        <v>19</v>
      </c>
      <c r="B327" s="40" t="s">
        <v>974</v>
      </c>
      <c r="C327" s="40" t="s">
        <v>975</v>
      </c>
      <c r="D327" s="40" t="s">
        <v>976</v>
      </c>
      <c r="E327" s="40" t="s">
        <v>79</v>
      </c>
      <c r="F327" s="41">
        <v>43951</v>
      </c>
      <c r="G327" s="41">
        <v>44039</v>
      </c>
      <c r="H327" s="43">
        <v>40000000</v>
      </c>
      <c r="I327" s="40" t="s">
        <v>39</v>
      </c>
      <c r="J327" s="40">
        <v>88</v>
      </c>
      <c r="K327" s="40">
        <v>0</v>
      </c>
      <c r="L327" s="42">
        <v>0</v>
      </c>
      <c r="M327" s="51">
        <v>1.6500000000000001E-2</v>
      </c>
      <c r="N327" s="42">
        <v>-161333.33333333331</v>
      </c>
      <c r="O327" s="42">
        <v>-161333.33333333331</v>
      </c>
      <c r="P327" s="42" t="s">
        <v>20</v>
      </c>
      <c r="Q327" s="42">
        <v>-113666.66666666666</v>
      </c>
      <c r="R327" s="42">
        <v>-47666.666666666664</v>
      </c>
    </row>
    <row r="328" spans="1:18" x14ac:dyDescent="0.25">
      <c r="A328" s="40" t="s">
        <v>19</v>
      </c>
      <c r="B328" s="40" t="s">
        <v>977</v>
      </c>
      <c r="C328" s="40" t="s">
        <v>978</v>
      </c>
      <c r="D328" s="40" t="s">
        <v>979</v>
      </c>
      <c r="E328" s="40" t="s">
        <v>79</v>
      </c>
      <c r="F328" s="41">
        <v>43922</v>
      </c>
      <c r="G328" s="41">
        <v>44013</v>
      </c>
      <c r="H328" s="43">
        <v>3480084.35</v>
      </c>
      <c r="I328" s="40" t="s">
        <v>39</v>
      </c>
      <c r="J328" s="40">
        <v>91</v>
      </c>
      <c r="K328" s="40">
        <v>-3.5299999999999997E-3</v>
      </c>
      <c r="L328" s="42">
        <v>3105.2985993069442</v>
      </c>
      <c r="M328" s="51">
        <v>0</v>
      </c>
      <c r="N328" s="42">
        <v>0</v>
      </c>
      <c r="O328" s="42">
        <v>3105.2985993069442</v>
      </c>
      <c r="P328" s="42" t="s">
        <v>20</v>
      </c>
      <c r="Q328" s="42">
        <v>3105.2985993069442</v>
      </c>
      <c r="R328" s="42">
        <v>0</v>
      </c>
    </row>
    <row r="329" spans="1:18" x14ac:dyDescent="0.25">
      <c r="A329" s="40" t="s">
        <v>19</v>
      </c>
      <c r="B329" s="40" t="s">
        <v>980</v>
      </c>
      <c r="C329" s="40" t="s">
        <v>981</v>
      </c>
      <c r="D329" s="40" t="s">
        <v>79</v>
      </c>
      <c r="E329" s="40" t="s">
        <v>79</v>
      </c>
      <c r="F329" s="41">
        <v>43980</v>
      </c>
      <c r="G329" s="41">
        <v>44074</v>
      </c>
      <c r="H329" s="43">
        <v>2500000</v>
      </c>
      <c r="I329" s="40" t="s">
        <v>39</v>
      </c>
      <c r="J329" s="40">
        <v>94</v>
      </c>
      <c r="K329" s="40">
        <v>0</v>
      </c>
      <c r="L329" s="42">
        <v>0</v>
      </c>
      <c r="M329" s="51">
        <v>1.95E-2</v>
      </c>
      <c r="N329" s="42">
        <v>-12729.166666666668</v>
      </c>
      <c r="O329" s="42">
        <v>-12729.166666666668</v>
      </c>
      <c r="P329" s="42" t="s">
        <v>20</v>
      </c>
      <c r="Q329" s="42">
        <v>-4468.7500000000009</v>
      </c>
      <c r="R329" s="42">
        <v>-8260.4166666666679</v>
      </c>
    </row>
    <row r="330" spans="1:18" x14ac:dyDescent="0.25">
      <c r="A330" s="40" t="s">
        <v>19</v>
      </c>
      <c r="B330" s="40" t="s">
        <v>982</v>
      </c>
      <c r="C330" s="40" t="s">
        <v>983</v>
      </c>
      <c r="D330" s="40" t="s">
        <v>984</v>
      </c>
      <c r="E330" s="40" t="s">
        <v>985</v>
      </c>
      <c r="F330" s="41">
        <v>44012</v>
      </c>
      <c r="G330" s="41">
        <v>44104</v>
      </c>
      <c r="H330" s="43">
        <v>14938974.029999999</v>
      </c>
      <c r="I330" s="40" t="s">
        <v>39</v>
      </c>
      <c r="J330" s="40">
        <v>92</v>
      </c>
      <c r="K330" s="40">
        <v>0</v>
      </c>
      <c r="L330" s="42">
        <v>0</v>
      </c>
      <c r="M330" s="51">
        <v>1.8749999999999999E-2</v>
      </c>
      <c r="N330" s="42">
        <v>-71582.583893749994</v>
      </c>
      <c r="O330" s="42">
        <v>-71582.583893749994</v>
      </c>
      <c r="P330" s="42" t="s">
        <v>20</v>
      </c>
      <c r="Q330" s="42">
        <v>-778.07156406249987</v>
      </c>
      <c r="R330" s="42">
        <v>-70804.512329687495</v>
      </c>
    </row>
    <row r="331" spans="1:18" x14ac:dyDescent="0.25">
      <c r="A331" s="40" t="s">
        <v>19</v>
      </c>
      <c r="B331" s="40" t="s">
        <v>986</v>
      </c>
      <c r="C331" s="40" t="s">
        <v>987</v>
      </c>
      <c r="D331" s="40" t="s">
        <v>988</v>
      </c>
      <c r="E331" s="40" t="s">
        <v>985</v>
      </c>
      <c r="F331" s="41">
        <v>44012</v>
      </c>
      <c r="G331" s="41">
        <v>44196</v>
      </c>
      <c r="H331" s="43">
        <v>2437009.63</v>
      </c>
      <c r="I331" s="40" t="s">
        <v>39</v>
      </c>
      <c r="J331" s="40">
        <v>184</v>
      </c>
      <c r="K331" s="40">
        <v>0.12</v>
      </c>
      <c r="L331" s="42">
        <v>-149469.92397333332</v>
      </c>
      <c r="M331" s="51">
        <v>0</v>
      </c>
      <c r="N331" s="42">
        <v>0</v>
      </c>
      <c r="O331" s="42">
        <v>-149469.92397333332</v>
      </c>
      <c r="P331" s="42" t="s">
        <v>20</v>
      </c>
      <c r="Q331" s="42">
        <v>-812.33654333333322</v>
      </c>
      <c r="R331" s="42">
        <v>-148657.58742999999</v>
      </c>
    </row>
    <row r="332" spans="1:18" x14ac:dyDescent="0.25">
      <c r="A332" s="40" t="s">
        <v>19</v>
      </c>
      <c r="B332" s="40" t="s">
        <v>989</v>
      </c>
      <c r="C332" s="40" t="s">
        <v>990</v>
      </c>
      <c r="D332" s="40" t="s">
        <v>991</v>
      </c>
      <c r="E332" s="40" t="s">
        <v>985</v>
      </c>
      <c r="F332" s="41">
        <v>43830</v>
      </c>
      <c r="G332" s="41">
        <v>44196</v>
      </c>
      <c r="H332" s="43">
        <v>2242251.87</v>
      </c>
      <c r="I332" s="40" t="s">
        <v>39</v>
      </c>
      <c r="J332" s="40">
        <v>366</v>
      </c>
      <c r="K332" s="40">
        <v>9.0999999999999998E-2</v>
      </c>
      <c r="L332" s="42">
        <v>-207445.66883949999</v>
      </c>
      <c r="M332" s="51">
        <v>0</v>
      </c>
      <c r="N332" s="42">
        <v>0</v>
      </c>
      <c r="O332" s="42">
        <v>-207445.66883949999</v>
      </c>
      <c r="P332" s="42" t="s">
        <v>20</v>
      </c>
      <c r="Q332" s="42">
        <v>-103722.83441975</v>
      </c>
      <c r="R332" s="42">
        <v>-103722.83441975</v>
      </c>
    </row>
    <row r="333" spans="1:18" x14ac:dyDescent="0.25">
      <c r="A333" s="40" t="s">
        <v>19</v>
      </c>
      <c r="B333" s="40" t="s">
        <v>992</v>
      </c>
      <c r="C333" s="40" t="s">
        <v>993</v>
      </c>
      <c r="D333" s="40" t="s">
        <v>994</v>
      </c>
      <c r="E333" s="40" t="s">
        <v>985</v>
      </c>
      <c r="F333" s="41">
        <v>44012</v>
      </c>
      <c r="G333" s="41">
        <v>44196</v>
      </c>
      <c r="H333" s="43">
        <v>1778426.6</v>
      </c>
      <c r="I333" s="40" t="s">
        <v>39</v>
      </c>
      <c r="J333" s="40">
        <v>184</v>
      </c>
      <c r="K333" s="40">
        <v>9.1499999999999998E-2</v>
      </c>
      <c r="L333" s="42">
        <v>-83171.083993333334</v>
      </c>
      <c r="M333" s="51">
        <v>0</v>
      </c>
      <c r="N333" s="42">
        <v>0</v>
      </c>
      <c r="O333" s="42">
        <v>-83171.083993333334</v>
      </c>
      <c r="P333" s="42" t="s">
        <v>20</v>
      </c>
      <c r="Q333" s="42">
        <v>-452.01676083333331</v>
      </c>
      <c r="R333" s="42">
        <v>-82719.067232500005</v>
      </c>
    </row>
    <row r="334" spans="1:18" x14ac:dyDescent="0.25">
      <c r="A334" s="40" t="s">
        <v>19</v>
      </c>
      <c r="B334" s="40" t="s">
        <v>995</v>
      </c>
      <c r="C334" s="40" t="s">
        <v>996</v>
      </c>
      <c r="D334" s="40" t="s">
        <v>997</v>
      </c>
      <c r="E334" s="40" t="s">
        <v>998</v>
      </c>
      <c r="F334" s="41">
        <v>44012</v>
      </c>
      <c r="G334" s="41">
        <v>44196</v>
      </c>
      <c r="H334" s="43">
        <v>2070370</v>
      </c>
      <c r="I334" s="40" t="s">
        <v>39</v>
      </c>
      <c r="J334" s="40">
        <v>180</v>
      </c>
      <c r="K334" s="40">
        <v>1.1220000000000001E-2</v>
      </c>
      <c r="L334" s="42">
        <v>-11614.7757</v>
      </c>
      <c r="M334" s="51">
        <v>0</v>
      </c>
      <c r="N334" s="42">
        <v>0</v>
      </c>
      <c r="O334" s="42">
        <v>-11614.7757</v>
      </c>
      <c r="P334" s="42" t="s">
        <v>20</v>
      </c>
      <c r="Q334" s="42">
        <v>-64.526531666666671</v>
      </c>
      <c r="R334" s="42">
        <v>-11808.355294999999</v>
      </c>
    </row>
    <row r="335" spans="1:18" x14ac:dyDescent="0.25">
      <c r="A335" s="40" t="s">
        <v>19</v>
      </c>
      <c r="B335" s="40" t="s">
        <v>999</v>
      </c>
      <c r="C335" s="40" t="s">
        <v>1000</v>
      </c>
      <c r="D335" s="40" t="s">
        <v>1001</v>
      </c>
      <c r="E335" s="40" t="s">
        <v>1002</v>
      </c>
      <c r="F335" s="41">
        <v>43983</v>
      </c>
      <c r="G335" s="41">
        <v>44013</v>
      </c>
      <c r="H335" s="43">
        <v>158670.63</v>
      </c>
      <c r="I335" s="40" t="s">
        <v>39</v>
      </c>
      <c r="J335" s="40">
        <v>30</v>
      </c>
      <c r="K335" s="40">
        <v>2.6499999999999999E-2</v>
      </c>
      <c r="L335" s="42">
        <v>-350.39764124999999</v>
      </c>
      <c r="M335" s="51">
        <v>0</v>
      </c>
      <c r="N335" s="42">
        <v>0</v>
      </c>
      <c r="O335" s="42">
        <v>-350.39764124999999</v>
      </c>
      <c r="P335" s="42" t="s">
        <v>20</v>
      </c>
      <c r="Q335" s="42">
        <v>-350.39764124999999</v>
      </c>
      <c r="R335" s="42">
        <v>0</v>
      </c>
    </row>
    <row r="336" spans="1:18" x14ac:dyDescent="0.25">
      <c r="A336" s="40" t="s">
        <v>19</v>
      </c>
      <c r="B336" s="40" t="s">
        <v>1003</v>
      </c>
      <c r="C336" s="40" t="s">
        <v>1004</v>
      </c>
      <c r="D336" s="40" t="s">
        <v>1005</v>
      </c>
      <c r="E336" s="40" t="s">
        <v>1002</v>
      </c>
      <c r="F336" s="41">
        <v>43983</v>
      </c>
      <c r="G336" s="41">
        <v>44013</v>
      </c>
      <c r="H336" s="43">
        <v>787630.43</v>
      </c>
      <c r="I336" s="40" t="s">
        <v>39</v>
      </c>
      <c r="J336" s="40">
        <v>30</v>
      </c>
      <c r="K336" s="40">
        <v>2.6499999999999999E-2</v>
      </c>
      <c r="L336" s="42">
        <v>-1739.3505329166667</v>
      </c>
      <c r="M336" s="51">
        <v>0</v>
      </c>
      <c r="N336" s="42">
        <v>0</v>
      </c>
      <c r="O336" s="42">
        <v>-1739.3505329166667</v>
      </c>
      <c r="P336" s="42" t="s">
        <v>20</v>
      </c>
      <c r="Q336" s="42">
        <v>-1739.3505329166667</v>
      </c>
      <c r="R336" s="42">
        <v>0</v>
      </c>
    </row>
    <row r="337" spans="1:18" x14ac:dyDescent="0.25">
      <c r="A337" s="40" t="s">
        <v>19</v>
      </c>
      <c r="B337" s="40" t="s">
        <v>1006</v>
      </c>
      <c r="C337" s="40" t="s">
        <v>1007</v>
      </c>
      <c r="D337" s="40" t="s">
        <v>1008</v>
      </c>
      <c r="E337" s="40" t="s">
        <v>1009</v>
      </c>
      <c r="F337" s="41">
        <v>43983.083333333299</v>
      </c>
      <c r="G337" s="41">
        <v>44013.083333333299</v>
      </c>
      <c r="H337" s="43">
        <v>324087.26</v>
      </c>
      <c r="I337" s="40" t="s">
        <v>39</v>
      </c>
      <c r="J337" s="40">
        <v>30</v>
      </c>
      <c r="K337" s="40">
        <v>3.3556000000000002E-2</v>
      </c>
      <c r="L337" s="42">
        <v>-906.25600804666669</v>
      </c>
      <c r="M337" s="51">
        <v>0</v>
      </c>
      <c r="N337" s="42">
        <v>0</v>
      </c>
      <c r="O337" s="42">
        <v>-906.25600804666669</v>
      </c>
      <c r="P337" s="42" t="s">
        <v>20</v>
      </c>
      <c r="Q337" s="42">
        <v>-903.7386302475627</v>
      </c>
      <c r="R337" s="42">
        <v>-2.5173777991039152</v>
      </c>
    </row>
    <row r="338" spans="1:18" x14ac:dyDescent="0.25">
      <c r="A338" s="40" t="s">
        <v>19</v>
      </c>
      <c r="B338" s="40" t="s">
        <v>1010</v>
      </c>
      <c r="C338" s="40" t="s">
        <v>1011</v>
      </c>
      <c r="D338" s="40" t="s">
        <v>1012</v>
      </c>
      <c r="E338" s="40" t="s">
        <v>26</v>
      </c>
      <c r="F338" s="41">
        <v>44012</v>
      </c>
      <c r="G338" s="41">
        <v>44196</v>
      </c>
      <c r="H338" s="43">
        <v>18750000</v>
      </c>
      <c r="I338" s="40" t="s">
        <v>39</v>
      </c>
      <c r="J338" s="40">
        <v>184</v>
      </c>
      <c r="K338" s="40">
        <v>0</v>
      </c>
      <c r="L338" s="42">
        <v>0</v>
      </c>
      <c r="M338" s="51">
        <v>1.2999999999999999E-2</v>
      </c>
      <c r="N338" s="42">
        <v>-124583.33333333333</v>
      </c>
      <c r="O338" s="42">
        <v>-124583.33333333333</v>
      </c>
      <c r="P338" s="42" t="s">
        <v>20</v>
      </c>
      <c r="Q338" s="42">
        <v>-677.08333333333326</v>
      </c>
      <c r="R338" s="42">
        <v>-123906.24999999999</v>
      </c>
    </row>
    <row r="339" spans="1:18" x14ac:dyDescent="0.25">
      <c r="A339" s="40" t="s">
        <v>19</v>
      </c>
      <c r="B339" s="40" t="s">
        <v>1013</v>
      </c>
      <c r="C339" s="40" t="s">
        <v>1014</v>
      </c>
      <c r="D339" s="40" t="s">
        <v>1015</v>
      </c>
      <c r="E339" s="40" t="s">
        <v>27</v>
      </c>
      <c r="F339" s="41">
        <v>44012</v>
      </c>
      <c r="G339" s="41">
        <v>44104</v>
      </c>
      <c r="H339" s="43">
        <v>12375000</v>
      </c>
      <c r="I339" s="40" t="s">
        <v>39</v>
      </c>
      <c r="J339" s="40">
        <v>92</v>
      </c>
      <c r="K339" s="40">
        <v>0</v>
      </c>
      <c r="L339" s="42">
        <v>0</v>
      </c>
      <c r="M339" s="51">
        <v>0.02</v>
      </c>
      <c r="N339" s="42">
        <v>-63249.999999999993</v>
      </c>
      <c r="O339" s="42">
        <v>-63249.999999999993</v>
      </c>
      <c r="P339" s="42" t="s">
        <v>20</v>
      </c>
      <c r="Q339" s="42">
        <v>-687.49999999999989</v>
      </c>
      <c r="R339" s="42">
        <v>-62562.499999999993</v>
      </c>
    </row>
    <row r="340" spans="1:18" x14ac:dyDescent="0.25">
      <c r="A340" s="40" t="s">
        <v>19</v>
      </c>
      <c r="B340" s="40" t="s">
        <v>1016</v>
      </c>
      <c r="C340" s="40" t="s">
        <v>1017</v>
      </c>
      <c r="D340" s="40" t="s">
        <v>1015</v>
      </c>
      <c r="E340" s="40" t="s">
        <v>27</v>
      </c>
      <c r="F340" s="41">
        <v>44001</v>
      </c>
      <c r="G340" s="41">
        <v>44032</v>
      </c>
      <c r="H340" s="43">
        <v>7490625</v>
      </c>
      <c r="I340" s="40" t="s">
        <v>39</v>
      </c>
      <c r="J340" s="40">
        <v>31</v>
      </c>
      <c r="K340" s="40">
        <v>0</v>
      </c>
      <c r="L340" s="42">
        <v>0</v>
      </c>
      <c r="M340" s="51">
        <v>1.4999999999999999E-2</v>
      </c>
      <c r="N340" s="42">
        <v>-9675.390625</v>
      </c>
      <c r="O340" s="42">
        <v>-9675.390625</v>
      </c>
      <c r="P340" s="42" t="s">
        <v>20</v>
      </c>
      <c r="Q340" s="42">
        <v>-3745.3125</v>
      </c>
      <c r="R340" s="42">
        <v>-5930.078125</v>
      </c>
    </row>
    <row r="341" spans="1:18" x14ac:dyDescent="0.25">
      <c r="A341" s="40" t="s">
        <v>19</v>
      </c>
      <c r="B341" s="40" t="s">
        <v>1018</v>
      </c>
      <c r="C341" s="40" t="s">
        <v>1019</v>
      </c>
      <c r="D341" s="40" t="s">
        <v>1015</v>
      </c>
      <c r="E341" s="40" t="s">
        <v>27</v>
      </c>
      <c r="F341" s="41">
        <v>44012</v>
      </c>
      <c r="G341" s="41">
        <v>44104</v>
      </c>
      <c r="H341" s="43">
        <v>6039473.7599999998</v>
      </c>
      <c r="I341" s="40" t="s">
        <v>39</v>
      </c>
      <c r="J341" s="40">
        <v>92</v>
      </c>
      <c r="K341" s="40">
        <v>0</v>
      </c>
      <c r="L341" s="42">
        <v>0</v>
      </c>
      <c r="M341" s="51">
        <v>0.02</v>
      </c>
      <c r="N341" s="42">
        <v>-30868.421439999998</v>
      </c>
      <c r="O341" s="42">
        <v>-30868.421439999998</v>
      </c>
      <c r="P341" s="42" t="s">
        <v>20</v>
      </c>
      <c r="Q341" s="42">
        <v>-335.52632</v>
      </c>
      <c r="R341" s="42">
        <v>-30532.895119999997</v>
      </c>
    </row>
    <row r="342" spans="1:18" x14ac:dyDescent="0.25">
      <c r="A342" s="40" t="s">
        <v>19</v>
      </c>
      <c r="B342" s="40" t="s">
        <v>1020</v>
      </c>
      <c r="C342" s="40" t="s">
        <v>1021</v>
      </c>
      <c r="D342" s="40" t="s">
        <v>104</v>
      </c>
      <c r="E342" s="40" t="s">
        <v>27</v>
      </c>
      <c r="F342" s="41">
        <v>44012</v>
      </c>
      <c r="G342" s="41">
        <v>44104</v>
      </c>
      <c r="H342" s="43">
        <v>16320000</v>
      </c>
      <c r="I342" s="40" t="s">
        <v>39</v>
      </c>
      <c r="J342" s="40">
        <v>92</v>
      </c>
      <c r="K342" s="40">
        <v>0</v>
      </c>
      <c r="L342" s="42">
        <v>0</v>
      </c>
      <c r="M342" s="51">
        <v>1.4E-2</v>
      </c>
      <c r="N342" s="42">
        <v>-58389.333333333328</v>
      </c>
      <c r="O342" s="42">
        <v>-58389.333333333328</v>
      </c>
      <c r="P342" s="42" t="s">
        <v>20</v>
      </c>
      <c r="Q342" s="42">
        <v>-634.66666666666663</v>
      </c>
      <c r="R342" s="42">
        <v>-57754.666666666657</v>
      </c>
    </row>
    <row r="343" spans="1:18" x14ac:dyDescent="0.25">
      <c r="A343" s="40" t="s">
        <v>19</v>
      </c>
      <c r="B343" s="40" t="s">
        <v>1022</v>
      </c>
      <c r="C343" s="40" t="s">
        <v>1023</v>
      </c>
      <c r="D343" s="40" t="s">
        <v>1024</v>
      </c>
      <c r="E343" s="40" t="s">
        <v>27</v>
      </c>
      <c r="F343" s="41">
        <v>43997</v>
      </c>
      <c r="G343" s="41">
        <v>44027</v>
      </c>
      <c r="H343" s="43">
        <v>1093693.22</v>
      </c>
      <c r="I343" s="40" t="s">
        <v>39</v>
      </c>
      <c r="J343" s="40">
        <v>30</v>
      </c>
      <c r="K343" s="40">
        <v>8.1939999999999999E-3</v>
      </c>
      <c r="L343" s="42">
        <v>-746.81018705666656</v>
      </c>
      <c r="M343" s="51">
        <v>0</v>
      </c>
      <c r="N343" s="42">
        <v>0</v>
      </c>
      <c r="O343" s="42">
        <v>-746.81018705666656</v>
      </c>
      <c r="P343" s="42" t="s">
        <v>20</v>
      </c>
      <c r="Q343" s="42">
        <v>-398.29876643022214</v>
      </c>
      <c r="R343" s="42">
        <v>-348.51142062644442</v>
      </c>
    </row>
    <row r="344" spans="1:18" x14ac:dyDescent="0.25">
      <c r="A344" s="40" t="s">
        <v>19</v>
      </c>
      <c r="B344" s="40" t="s">
        <v>1025</v>
      </c>
      <c r="C344" s="40" t="s">
        <v>1026</v>
      </c>
      <c r="D344" s="40" t="s">
        <v>1027</v>
      </c>
      <c r="E344" s="40" t="s">
        <v>27</v>
      </c>
      <c r="F344" s="41">
        <v>43938</v>
      </c>
      <c r="G344" s="41">
        <v>44029</v>
      </c>
      <c r="H344" s="43">
        <v>12000000</v>
      </c>
      <c r="I344" s="40" t="s">
        <v>39</v>
      </c>
      <c r="J344" s="40">
        <v>91</v>
      </c>
      <c r="K344" s="40">
        <v>0</v>
      </c>
      <c r="L344" s="42">
        <v>0</v>
      </c>
      <c r="M344" s="51">
        <v>1.6E-2</v>
      </c>
      <c r="N344" s="42">
        <v>-48533.333333333328</v>
      </c>
      <c r="O344" s="42">
        <v>-48533.333333333328</v>
      </c>
      <c r="P344" s="42" t="s">
        <v>20</v>
      </c>
      <c r="Q344" s="42">
        <v>-39999.999999999993</v>
      </c>
      <c r="R344" s="42">
        <v>-8533.3333333333339</v>
      </c>
    </row>
    <row r="345" spans="1:18" x14ac:dyDescent="0.25">
      <c r="A345" s="40" t="s">
        <v>19</v>
      </c>
      <c r="B345" s="40" t="s">
        <v>1028</v>
      </c>
      <c r="C345" s="40" t="s">
        <v>1029</v>
      </c>
      <c r="D345" s="40" t="s">
        <v>1030</v>
      </c>
      <c r="E345" s="40" t="s">
        <v>27</v>
      </c>
      <c r="F345" s="41">
        <v>43985</v>
      </c>
      <c r="G345" s="41">
        <v>44015</v>
      </c>
      <c r="H345" s="43">
        <v>585948.03</v>
      </c>
      <c r="I345" s="40" t="s">
        <v>39</v>
      </c>
      <c r="J345" s="40">
        <v>30</v>
      </c>
      <c r="K345" s="40">
        <v>1.2704E-2</v>
      </c>
      <c r="L345" s="42">
        <v>-620.32364775999997</v>
      </c>
      <c r="M345" s="51">
        <v>0</v>
      </c>
      <c r="N345" s="42">
        <v>0</v>
      </c>
      <c r="O345" s="42">
        <v>-620.32364775999997</v>
      </c>
      <c r="P345" s="42" t="s">
        <v>20</v>
      </c>
      <c r="Q345" s="42">
        <v>-578.9687379093333</v>
      </c>
      <c r="R345" s="42">
        <v>-41.354909850666665</v>
      </c>
    </row>
    <row r="346" spans="1:18" x14ac:dyDescent="0.25">
      <c r="A346" s="40" t="s">
        <v>19</v>
      </c>
      <c r="B346" s="40" t="s">
        <v>1031</v>
      </c>
      <c r="C346" s="40" t="s">
        <v>1032</v>
      </c>
      <c r="D346" s="40" t="s">
        <v>307</v>
      </c>
      <c r="E346" s="40" t="s">
        <v>27</v>
      </c>
      <c r="F346" s="41">
        <v>43990</v>
      </c>
      <c r="G346" s="41">
        <v>44019</v>
      </c>
      <c r="H346" s="43">
        <v>764436.35179999901</v>
      </c>
      <c r="I346" s="40" t="s">
        <v>39</v>
      </c>
      <c r="J346" s="40">
        <v>29</v>
      </c>
      <c r="K346" s="40">
        <v>1.55E-2</v>
      </c>
      <c r="L346" s="42">
        <v>-954.48372259472217</v>
      </c>
      <c r="M346" s="51">
        <v>0</v>
      </c>
      <c r="N346" s="42">
        <v>0</v>
      </c>
      <c r="O346" s="42">
        <v>-954.48372259472217</v>
      </c>
      <c r="P346" s="42" t="s">
        <v>20</v>
      </c>
      <c r="Q346" s="42">
        <v>-757.00433171305554</v>
      </c>
      <c r="R346" s="42">
        <v>-197.47939088166666</v>
      </c>
    </row>
    <row r="347" spans="1:18" x14ac:dyDescent="0.25">
      <c r="A347" s="40" t="s">
        <v>19</v>
      </c>
      <c r="B347" s="40" t="s">
        <v>1033</v>
      </c>
      <c r="C347" s="40" t="s">
        <v>1034</v>
      </c>
      <c r="D347" s="40" t="s">
        <v>1035</v>
      </c>
      <c r="E347" s="40" t="s">
        <v>28</v>
      </c>
      <c r="F347" s="41">
        <v>43948</v>
      </c>
      <c r="G347" s="41">
        <v>44039</v>
      </c>
      <c r="H347" s="43">
        <v>34717.17</v>
      </c>
      <c r="I347" s="40" t="s">
        <v>39</v>
      </c>
      <c r="J347" s="40">
        <v>91</v>
      </c>
      <c r="K347" s="40">
        <v>-1.6100000000000001E-3</v>
      </c>
      <c r="L347" s="42">
        <v>14.128923824166668</v>
      </c>
      <c r="M347" s="51">
        <v>1.4999999999999999E-2</v>
      </c>
      <c r="N347" s="42">
        <v>-131.63593624999999</v>
      </c>
      <c r="O347" s="42">
        <v>-117.50701242583332</v>
      </c>
      <c r="P347" s="42" t="s">
        <v>20</v>
      </c>
      <c r="Q347" s="42">
        <v>-83.933580304166668</v>
      </c>
      <c r="R347" s="42">
        <v>-33.573432121666663</v>
      </c>
    </row>
    <row r="348" spans="1:18" x14ac:dyDescent="0.25">
      <c r="A348" s="40" t="s">
        <v>19</v>
      </c>
      <c r="B348" s="40" t="s">
        <v>1036</v>
      </c>
      <c r="C348" s="40" t="s">
        <v>1037</v>
      </c>
      <c r="D348" s="40" t="s">
        <v>1038</v>
      </c>
      <c r="E348" s="40" t="s">
        <v>28</v>
      </c>
      <c r="F348" s="41">
        <v>44008</v>
      </c>
      <c r="G348" s="41">
        <v>44102</v>
      </c>
      <c r="H348" s="43">
        <v>7142857.1399999997</v>
      </c>
      <c r="I348" s="40" t="s">
        <v>39</v>
      </c>
      <c r="J348" s="40">
        <v>94</v>
      </c>
      <c r="K348" s="40">
        <v>0</v>
      </c>
      <c r="L348" s="42">
        <v>0</v>
      </c>
      <c r="M348" s="51">
        <v>1.4500000000000001E-2</v>
      </c>
      <c r="N348" s="42">
        <v>-27043.650782833338</v>
      </c>
      <c r="O348" s="42">
        <v>-27043.650782833338</v>
      </c>
      <c r="P348" s="42" t="s">
        <v>20</v>
      </c>
      <c r="Q348" s="42">
        <v>-1438.492062916667</v>
      </c>
      <c r="R348" s="42">
        <v>-25605.158719916672</v>
      </c>
    </row>
    <row r="349" spans="1:18" x14ac:dyDescent="0.25">
      <c r="A349" s="40" t="s">
        <v>19</v>
      </c>
      <c r="B349" s="40" t="s">
        <v>1039</v>
      </c>
      <c r="C349" s="40" t="s">
        <v>1040</v>
      </c>
      <c r="D349" s="40" t="s">
        <v>1041</v>
      </c>
      <c r="E349" s="40" t="s">
        <v>28</v>
      </c>
      <c r="F349" s="41">
        <v>44004</v>
      </c>
      <c r="G349" s="41">
        <v>44096</v>
      </c>
      <c r="H349" s="43">
        <v>4285714.38</v>
      </c>
      <c r="I349" s="40" t="s">
        <v>39</v>
      </c>
      <c r="J349" s="40">
        <v>92</v>
      </c>
      <c r="K349" s="40">
        <v>0</v>
      </c>
      <c r="L349" s="42">
        <v>0</v>
      </c>
      <c r="M349" s="51">
        <v>1.6E-2</v>
      </c>
      <c r="N349" s="42">
        <v>-17523.809909333333</v>
      </c>
      <c r="O349" s="42">
        <v>-17523.809909333333</v>
      </c>
      <c r="P349" s="42" t="s">
        <v>20</v>
      </c>
      <c r="Q349" s="42">
        <v>-1714.285752</v>
      </c>
      <c r="R349" s="42">
        <v>-15809.524157333333</v>
      </c>
    </row>
    <row r="350" spans="1:18" x14ac:dyDescent="0.25">
      <c r="A350" s="40" t="s">
        <v>19</v>
      </c>
      <c r="B350" s="40" t="s">
        <v>1042</v>
      </c>
      <c r="C350" s="40" t="s">
        <v>1043</v>
      </c>
      <c r="D350" s="40" t="s">
        <v>321</v>
      </c>
      <c r="E350" s="40" t="s">
        <v>28</v>
      </c>
      <c r="F350" s="41">
        <v>43986</v>
      </c>
      <c r="G350" s="41">
        <v>44078</v>
      </c>
      <c r="H350" s="43">
        <v>11785714.310000001</v>
      </c>
      <c r="I350" s="40" t="s">
        <v>39</v>
      </c>
      <c r="J350" s="40">
        <v>92</v>
      </c>
      <c r="K350" s="40">
        <v>0</v>
      </c>
      <c r="L350" s="42">
        <v>0</v>
      </c>
      <c r="M350" s="51">
        <v>1.4500000000000001E-2</v>
      </c>
      <c r="N350" s="42">
        <v>-43672.619137611109</v>
      </c>
      <c r="O350" s="42">
        <v>-43672.619137611109</v>
      </c>
      <c r="P350" s="42" t="s">
        <v>20</v>
      </c>
      <c r="Q350" s="42">
        <v>-12816.964312125001</v>
      </c>
      <c r="R350" s="42">
        <v>-30855.654825486112</v>
      </c>
    </row>
    <row r="351" spans="1:18" x14ac:dyDescent="0.25">
      <c r="A351" s="40" t="s">
        <v>19</v>
      </c>
      <c r="B351" s="40" t="s">
        <v>1044</v>
      </c>
      <c r="C351" s="40" t="s">
        <v>1045</v>
      </c>
      <c r="D351" s="40" t="s">
        <v>104</v>
      </c>
      <c r="E351" s="40" t="s">
        <v>28</v>
      </c>
      <c r="F351" s="41">
        <v>44004</v>
      </c>
      <c r="G351" s="41">
        <v>44096</v>
      </c>
      <c r="H351" s="43">
        <v>13500000.199999999</v>
      </c>
      <c r="I351" s="40" t="s">
        <v>39</v>
      </c>
      <c r="J351" s="40">
        <v>92</v>
      </c>
      <c r="K351" s="40">
        <v>0</v>
      </c>
      <c r="L351" s="42">
        <v>0</v>
      </c>
      <c r="M351" s="51">
        <v>1.4500000000000001E-2</v>
      </c>
      <c r="N351" s="42">
        <v>-50025.000741111107</v>
      </c>
      <c r="O351" s="42">
        <v>-50025.000741111107</v>
      </c>
      <c r="P351" s="42" t="s">
        <v>20</v>
      </c>
      <c r="Q351" s="42">
        <v>-4893.7500725</v>
      </c>
      <c r="R351" s="42">
        <v>-45131.250668611108</v>
      </c>
    </row>
    <row r="352" spans="1:18" x14ac:dyDescent="0.25">
      <c r="A352" s="40" t="s">
        <v>19</v>
      </c>
      <c r="B352" s="40" t="s">
        <v>1046</v>
      </c>
      <c r="C352" s="40" t="s">
        <v>1047</v>
      </c>
      <c r="D352" s="40" t="s">
        <v>1048</v>
      </c>
      <c r="E352" s="40" t="s">
        <v>896</v>
      </c>
      <c r="F352" s="41">
        <v>43922</v>
      </c>
      <c r="G352" s="41">
        <v>44013</v>
      </c>
      <c r="H352" s="43">
        <v>2657599.23</v>
      </c>
      <c r="I352" s="40" t="s">
        <v>39</v>
      </c>
      <c r="J352" s="40">
        <v>91</v>
      </c>
      <c r="K352" s="40">
        <v>1.6631E-2</v>
      </c>
      <c r="L352" s="42">
        <v>-11172.406900738415</v>
      </c>
      <c r="M352" s="51">
        <v>0</v>
      </c>
      <c r="N352" s="42">
        <v>0</v>
      </c>
      <c r="O352" s="42">
        <v>-11172.406900738415</v>
      </c>
      <c r="P352" s="42" t="s">
        <v>20</v>
      </c>
      <c r="Q352" s="42">
        <v>-11172.406900738415</v>
      </c>
      <c r="R352" s="42">
        <v>0</v>
      </c>
    </row>
    <row r="353" spans="1:18" x14ac:dyDescent="0.25">
      <c r="A353" s="40" t="s">
        <v>19</v>
      </c>
      <c r="B353" s="40" t="s">
        <v>1049</v>
      </c>
      <c r="C353" s="40" t="s">
        <v>1050</v>
      </c>
      <c r="D353" s="40" t="s">
        <v>1051</v>
      </c>
      <c r="E353" s="40" t="s">
        <v>896</v>
      </c>
      <c r="F353" s="41">
        <v>43922</v>
      </c>
      <c r="G353" s="41">
        <v>44013</v>
      </c>
      <c r="H353" s="43">
        <v>373697.33</v>
      </c>
      <c r="I353" s="40" t="s">
        <v>39</v>
      </c>
      <c r="J353" s="40">
        <v>91</v>
      </c>
      <c r="K353" s="40">
        <v>1.7846999999999998E-2</v>
      </c>
      <c r="L353" s="42">
        <v>-1685.8701072622498</v>
      </c>
      <c r="M353" s="51">
        <v>0</v>
      </c>
      <c r="N353" s="42">
        <v>0</v>
      </c>
      <c r="O353" s="42">
        <v>-1685.8701072622498</v>
      </c>
      <c r="P353" s="42" t="s">
        <v>20</v>
      </c>
      <c r="Q353" s="42">
        <v>-1685.8701072622498</v>
      </c>
      <c r="R353" s="42">
        <v>0</v>
      </c>
    </row>
    <row r="354" spans="1:18" x14ac:dyDescent="0.25">
      <c r="A354" s="40" t="s">
        <v>19</v>
      </c>
      <c r="B354" s="40" t="s">
        <v>1052</v>
      </c>
      <c r="C354" s="40" t="s">
        <v>1053</v>
      </c>
      <c r="D354" s="40" t="s">
        <v>1054</v>
      </c>
      <c r="E354" s="40" t="s">
        <v>896</v>
      </c>
      <c r="F354" s="41">
        <v>43922</v>
      </c>
      <c r="G354" s="41">
        <v>44013</v>
      </c>
      <c r="H354" s="43">
        <v>909155.88</v>
      </c>
      <c r="I354" s="40" t="s">
        <v>39</v>
      </c>
      <c r="J354" s="40">
        <v>91</v>
      </c>
      <c r="K354" s="40">
        <v>1.7315000000000001E-2</v>
      </c>
      <c r="L354" s="42">
        <v>-3979.2363879449999</v>
      </c>
      <c r="M354" s="51">
        <v>0</v>
      </c>
      <c r="N354" s="42">
        <v>0</v>
      </c>
      <c r="O354" s="42">
        <v>-3979.2363879449999</v>
      </c>
      <c r="P354" s="42" t="s">
        <v>20</v>
      </c>
      <c r="Q354" s="42">
        <v>-3979.2363879449999</v>
      </c>
      <c r="R354" s="42">
        <v>0</v>
      </c>
    </row>
    <row r="355" spans="1:18" x14ac:dyDescent="0.25">
      <c r="A355" s="40" t="s">
        <v>19</v>
      </c>
      <c r="B355" s="40" t="s">
        <v>1055</v>
      </c>
      <c r="C355" s="40" t="s">
        <v>1056</v>
      </c>
      <c r="D355" s="40" t="s">
        <v>1057</v>
      </c>
      <c r="E355" s="40" t="s">
        <v>896</v>
      </c>
      <c r="F355" s="41">
        <v>43922</v>
      </c>
      <c r="G355" s="41">
        <v>44013</v>
      </c>
      <c r="H355" s="43">
        <v>690280.7</v>
      </c>
      <c r="I355" s="40" t="s">
        <v>39</v>
      </c>
      <c r="J355" s="40">
        <v>91</v>
      </c>
      <c r="K355" s="40">
        <v>1.3048000000000001E-2</v>
      </c>
      <c r="L355" s="42">
        <v>-2276.7144838822219</v>
      </c>
      <c r="M355" s="51">
        <v>0</v>
      </c>
      <c r="N355" s="42">
        <v>0</v>
      </c>
      <c r="O355" s="42">
        <v>-2276.7144838822219</v>
      </c>
      <c r="P355" s="42" t="s">
        <v>20</v>
      </c>
      <c r="Q355" s="42">
        <v>-2276.7144838822219</v>
      </c>
      <c r="R355" s="42">
        <v>0</v>
      </c>
    </row>
    <row r="356" spans="1:18" x14ac:dyDescent="0.25">
      <c r="A356" s="40" t="s">
        <v>19</v>
      </c>
      <c r="B356" s="40" t="s">
        <v>1058</v>
      </c>
      <c r="C356" s="40" t="s">
        <v>1059</v>
      </c>
      <c r="D356" s="40" t="s">
        <v>104</v>
      </c>
      <c r="E356" s="40" t="s">
        <v>1060</v>
      </c>
      <c r="F356" s="41">
        <v>43942</v>
      </c>
      <c r="G356" s="41">
        <v>44033</v>
      </c>
      <c r="H356" s="43">
        <v>6531603.5899999999</v>
      </c>
      <c r="I356" s="40" t="s">
        <v>39</v>
      </c>
      <c r="J356" s="40">
        <v>91</v>
      </c>
      <c r="K356" s="40">
        <v>-1.0499999999999999E-3</v>
      </c>
      <c r="L356" s="42">
        <v>1709.8485562315068</v>
      </c>
      <c r="M356" s="51">
        <v>1.2E-2</v>
      </c>
      <c r="N356" s="42">
        <v>-19541.126356931509</v>
      </c>
      <c r="O356" s="42">
        <v>-17831.277800700002</v>
      </c>
      <c r="P356" s="42" t="s">
        <v>20</v>
      </c>
      <c r="Q356" s="42">
        <v>-13912.315646700001</v>
      </c>
      <c r="R356" s="42">
        <v>-3918.9621540000003</v>
      </c>
    </row>
    <row r="357" spans="1:18" x14ac:dyDescent="0.25">
      <c r="A357" s="40" t="s">
        <v>19</v>
      </c>
      <c r="B357" s="40" t="s">
        <v>1061</v>
      </c>
      <c r="C357" s="40" t="s">
        <v>1062</v>
      </c>
      <c r="D357" s="40" t="s">
        <v>447</v>
      </c>
      <c r="E357" s="40" t="s">
        <v>1063</v>
      </c>
      <c r="F357" s="41">
        <v>43993</v>
      </c>
      <c r="G357" s="41">
        <v>44085</v>
      </c>
      <c r="H357" s="43">
        <v>24000000</v>
      </c>
      <c r="I357" s="40" t="s">
        <v>39</v>
      </c>
      <c r="J357" s="40">
        <v>92</v>
      </c>
      <c r="K357" s="40">
        <v>0</v>
      </c>
      <c r="L357" s="42">
        <v>0</v>
      </c>
      <c r="M357" s="51">
        <v>1.4999999999999999E-2</v>
      </c>
      <c r="N357" s="42">
        <v>-90739.726027397264</v>
      </c>
      <c r="O357" s="42">
        <v>-90739.726027397264</v>
      </c>
      <c r="P357" s="42" t="s">
        <v>20</v>
      </c>
      <c r="Q357" s="42">
        <v>-19726.027397260274</v>
      </c>
      <c r="R357" s="42">
        <v>-71013.698630136991</v>
      </c>
    </row>
    <row r="358" spans="1:18" x14ac:dyDescent="0.25">
      <c r="A358" s="40" t="s">
        <v>19</v>
      </c>
      <c r="B358" s="40" t="s">
        <v>1064</v>
      </c>
      <c r="C358" s="40" t="s">
        <v>1065</v>
      </c>
      <c r="D358" s="40" t="s">
        <v>1066</v>
      </c>
      <c r="E358" s="40" t="s">
        <v>1067</v>
      </c>
      <c r="F358" s="41">
        <v>44012</v>
      </c>
      <c r="G358" s="41">
        <v>44043</v>
      </c>
      <c r="H358" s="43">
        <v>4507100</v>
      </c>
      <c r="I358" s="40" t="s">
        <v>39</v>
      </c>
      <c r="J358" s="40">
        <v>31</v>
      </c>
      <c r="K358" s="40">
        <v>1.2999999999999999E-3</v>
      </c>
      <c r="L358" s="42">
        <v>-504.54480555555551</v>
      </c>
      <c r="M358" s="51">
        <v>1.7000000000000001E-2</v>
      </c>
      <c r="N358" s="42">
        <v>-6597.8936111111125</v>
      </c>
      <c r="O358" s="42">
        <v>-7102.4384166666678</v>
      </c>
      <c r="P358" s="42" t="s">
        <v>385</v>
      </c>
      <c r="Q358" s="42">
        <v>-229.1109166666667</v>
      </c>
      <c r="R358" s="42">
        <v>-6873.3275000000012</v>
      </c>
    </row>
    <row r="359" spans="1:18" x14ac:dyDescent="0.25">
      <c r="A359" s="40" t="s">
        <v>19</v>
      </c>
      <c r="B359" s="40" t="s">
        <v>1068</v>
      </c>
      <c r="C359" s="40" t="s">
        <v>1069</v>
      </c>
      <c r="D359" s="40" t="s">
        <v>1070</v>
      </c>
      <c r="E359" s="40" t="s">
        <v>1067</v>
      </c>
      <c r="F359" s="41">
        <v>44012</v>
      </c>
      <c r="G359" s="41">
        <v>44043</v>
      </c>
      <c r="H359" s="43">
        <v>811500</v>
      </c>
      <c r="I359" s="40" t="s">
        <v>39</v>
      </c>
      <c r="J359" s="40">
        <v>31</v>
      </c>
      <c r="K359" s="40">
        <v>1.6000000000000001E-3</v>
      </c>
      <c r="L359" s="42">
        <v>-111.80666666666667</v>
      </c>
      <c r="M359" s="51">
        <v>1.7500000000000002E-2</v>
      </c>
      <c r="N359" s="42">
        <v>-1222.8854166666667</v>
      </c>
      <c r="O359" s="42">
        <v>-1334.6920833333334</v>
      </c>
      <c r="P359" s="42" t="s">
        <v>385</v>
      </c>
      <c r="Q359" s="42">
        <v>-43.054583333333333</v>
      </c>
      <c r="R359" s="42">
        <v>-1291.6375</v>
      </c>
    </row>
    <row r="360" spans="1:18" x14ac:dyDescent="0.25">
      <c r="A360" s="40" t="s">
        <v>19</v>
      </c>
      <c r="B360" s="40" t="s">
        <v>1071</v>
      </c>
      <c r="C360" s="40" t="s">
        <v>1072</v>
      </c>
      <c r="D360" s="40" t="s">
        <v>1073</v>
      </c>
      <c r="E360" s="40" t="s">
        <v>1067</v>
      </c>
      <c r="F360" s="41">
        <v>43997</v>
      </c>
      <c r="G360" s="41">
        <v>44027</v>
      </c>
      <c r="H360" s="43">
        <v>1623682.13</v>
      </c>
      <c r="I360" s="40" t="s">
        <v>39</v>
      </c>
      <c r="J360" s="40">
        <v>30</v>
      </c>
      <c r="K360" s="40">
        <v>1.4E-2</v>
      </c>
      <c r="L360" s="42">
        <v>-1894.2958183333333</v>
      </c>
      <c r="M360" s="51">
        <v>0</v>
      </c>
      <c r="N360" s="42">
        <v>0</v>
      </c>
      <c r="O360" s="42">
        <v>-1894.2958183333333</v>
      </c>
      <c r="P360" s="42" t="s">
        <v>20</v>
      </c>
      <c r="Q360" s="42">
        <v>-1010.2911031111111</v>
      </c>
      <c r="R360" s="42">
        <v>-884.00471522222222</v>
      </c>
    </row>
    <row r="361" spans="1:18" x14ac:dyDescent="0.25">
      <c r="A361" s="40" t="s">
        <v>19</v>
      </c>
      <c r="B361" s="40" t="s">
        <v>1074</v>
      </c>
      <c r="C361" s="40" t="s">
        <v>1075</v>
      </c>
      <c r="D361" s="40" t="s">
        <v>1076</v>
      </c>
      <c r="E361" s="40" t="s">
        <v>86</v>
      </c>
      <c r="F361" s="41">
        <v>43922</v>
      </c>
      <c r="G361" s="41">
        <v>44013</v>
      </c>
      <c r="H361" s="43">
        <v>4037290.12</v>
      </c>
      <c r="I361" s="40" t="s">
        <v>39</v>
      </c>
      <c r="J361" s="40">
        <v>91</v>
      </c>
      <c r="K361" s="40">
        <v>-3.5299999999999997E-3</v>
      </c>
      <c r="L361" s="42">
        <v>3602.496403465555</v>
      </c>
      <c r="M361" s="51">
        <v>1.7999999999999999E-2</v>
      </c>
      <c r="N361" s="42">
        <v>-18369.670045999996</v>
      </c>
      <c r="O361" s="42">
        <v>-14767.173642534441</v>
      </c>
      <c r="P361" s="42" t="s">
        <v>20</v>
      </c>
      <c r="Q361" s="42">
        <v>-14767.173642534441</v>
      </c>
      <c r="R361" s="42">
        <v>0</v>
      </c>
    </row>
    <row r="362" spans="1:18" x14ac:dyDescent="0.25">
      <c r="A362" s="40" t="s">
        <v>19</v>
      </c>
      <c r="B362" s="40" t="s">
        <v>1077</v>
      </c>
      <c r="C362" s="40" t="s">
        <v>1078</v>
      </c>
      <c r="D362" s="40" t="s">
        <v>1079</v>
      </c>
      <c r="E362" s="40" t="s">
        <v>86</v>
      </c>
      <c r="F362" s="41">
        <v>43922</v>
      </c>
      <c r="G362" s="41">
        <v>44013</v>
      </c>
      <c r="H362" s="43">
        <v>11588782.84</v>
      </c>
      <c r="I362" s="40" t="s">
        <v>39</v>
      </c>
      <c r="J362" s="40">
        <v>91</v>
      </c>
      <c r="K362" s="40">
        <v>-3.5299999999999997E-3</v>
      </c>
      <c r="L362" s="42">
        <v>10340.735310258888</v>
      </c>
      <c r="M362" s="51">
        <v>1.2999999999999999E-2</v>
      </c>
      <c r="N362" s="42">
        <v>-38082.028054777773</v>
      </c>
      <c r="O362" s="42">
        <v>-27741.292744518883</v>
      </c>
      <c r="P362" s="42" t="s">
        <v>20</v>
      </c>
      <c r="Q362" s="42">
        <v>-27741.292744518883</v>
      </c>
      <c r="R362" s="42">
        <v>0</v>
      </c>
    </row>
    <row r="363" spans="1:18" x14ac:dyDescent="0.25">
      <c r="A363" s="40" t="s">
        <v>19</v>
      </c>
      <c r="B363" s="40" t="s">
        <v>1080</v>
      </c>
      <c r="C363" s="40" t="s">
        <v>1081</v>
      </c>
      <c r="D363" s="40" t="s">
        <v>1079</v>
      </c>
      <c r="E363" s="40" t="s">
        <v>86</v>
      </c>
      <c r="F363" s="41">
        <v>43952</v>
      </c>
      <c r="G363" s="41">
        <v>44046</v>
      </c>
      <c r="H363" s="43">
        <v>12664294.43</v>
      </c>
      <c r="I363" s="40" t="s">
        <v>39</v>
      </c>
      <c r="J363" s="40">
        <v>94</v>
      </c>
      <c r="K363" s="40">
        <v>-2.6099999999999999E-3</v>
      </c>
      <c r="L363" s="42">
        <v>8630.7166540449998</v>
      </c>
      <c r="M363" s="51">
        <v>1.6E-2</v>
      </c>
      <c r="N363" s="42">
        <v>-52908.607840888893</v>
      </c>
      <c r="O363" s="42">
        <v>-44277.891186843895</v>
      </c>
      <c r="P363" s="42" t="s">
        <v>20</v>
      </c>
      <c r="Q363" s="42">
        <v>-28733.525131888058</v>
      </c>
      <c r="R363" s="42">
        <v>-15544.366054955835</v>
      </c>
    </row>
    <row r="364" spans="1:18" x14ac:dyDescent="0.25">
      <c r="A364" s="40" t="s">
        <v>19</v>
      </c>
      <c r="B364" s="40" t="s">
        <v>1082</v>
      </c>
      <c r="C364" s="40" t="s">
        <v>1083</v>
      </c>
      <c r="D364" s="40" t="s">
        <v>454</v>
      </c>
      <c r="E364" s="40" t="s">
        <v>86</v>
      </c>
      <c r="F364" s="41">
        <v>43922</v>
      </c>
      <c r="G364" s="41">
        <v>44013</v>
      </c>
      <c r="H364" s="43">
        <v>7479409.5300000003</v>
      </c>
      <c r="I364" s="40" t="s">
        <v>39</v>
      </c>
      <c r="J364" s="40">
        <v>91</v>
      </c>
      <c r="K364" s="40">
        <v>0</v>
      </c>
      <c r="L364" s="42">
        <v>0</v>
      </c>
      <c r="M364" s="51">
        <v>1.6E-2</v>
      </c>
      <c r="N364" s="42">
        <v>-30250.056321333337</v>
      </c>
      <c r="O364" s="42">
        <v>-30250.056321333337</v>
      </c>
      <c r="P364" s="42" t="s">
        <v>20</v>
      </c>
      <c r="Q364" s="42">
        <v>-30250.056321333337</v>
      </c>
      <c r="R364" s="42">
        <v>0</v>
      </c>
    </row>
    <row r="365" spans="1:18" x14ac:dyDescent="0.25">
      <c r="A365" s="40" t="s">
        <v>19</v>
      </c>
      <c r="B365" s="40" t="s">
        <v>1084</v>
      </c>
      <c r="C365" s="40" t="s">
        <v>1085</v>
      </c>
      <c r="D365" s="40" t="s">
        <v>454</v>
      </c>
      <c r="E365" s="40" t="s">
        <v>86</v>
      </c>
      <c r="F365" s="41">
        <v>43922</v>
      </c>
      <c r="G365" s="41">
        <v>44013</v>
      </c>
      <c r="H365" s="43">
        <v>4274192.47</v>
      </c>
      <c r="I365" s="40" t="s">
        <v>39</v>
      </c>
      <c r="J365" s="40">
        <v>91</v>
      </c>
      <c r="K365" s="40">
        <v>-3.5299999999999997E-3</v>
      </c>
      <c r="L365" s="42">
        <v>3813.8856864947215</v>
      </c>
      <c r="M365" s="51">
        <v>1.7000000000000001E-2</v>
      </c>
      <c r="N365" s="42">
        <v>-18367.154864138887</v>
      </c>
      <c r="O365" s="42">
        <v>-14553.269177644166</v>
      </c>
      <c r="P365" s="42" t="s">
        <v>20</v>
      </c>
      <c r="Q365" s="42">
        <v>-14553.269177644166</v>
      </c>
      <c r="R365" s="42">
        <v>0</v>
      </c>
    </row>
    <row r="366" spans="1:18" x14ac:dyDescent="0.25">
      <c r="A366" s="40" t="s">
        <v>19</v>
      </c>
      <c r="B366" s="40" t="s">
        <v>1086</v>
      </c>
      <c r="C366" s="40" t="s">
        <v>1087</v>
      </c>
      <c r="D366" s="40" t="s">
        <v>454</v>
      </c>
      <c r="E366" s="40" t="s">
        <v>86</v>
      </c>
      <c r="F366" s="41">
        <v>43922</v>
      </c>
      <c r="G366" s="41">
        <v>44013</v>
      </c>
      <c r="H366" s="43">
        <v>2205445.23</v>
      </c>
      <c r="I366" s="40" t="s">
        <v>39</v>
      </c>
      <c r="J366" s="40">
        <v>91</v>
      </c>
      <c r="K366" s="40">
        <v>-3.5299999999999997E-3</v>
      </c>
      <c r="L366" s="42">
        <v>1967.9310312024998</v>
      </c>
      <c r="M366" s="51">
        <v>1.95E-2</v>
      </c>
      <c r="N366" s="42">
        <v>-10871.007112875001</v>
      </c>
      <c r="O366" s="42">
        <v>-8903.0760816725015</v>
      </c>
      <c r="P366" s="42" t="s">
        <v>20</v>
      </c>
      <c r="Q366" s="42">
        <v>-8903.0760816725015</v>
      </c>
      <c r="R366" s="42">
        <v>0</v>
      </c>
    </row>
    <row r="367" spans="1:18" x14ac:dyDescent="0.25">
      <c r="A367" s="40" t="s">
        <v>19</v>
      </c>
      <c r="B367" s="40" t="s">
        <v>1088</v>
      </c>
      <c r="C367" s="40" t="s">
        <v>1089</v>
      </c>
      <c r="D367" s="40" t="s">
        <v>454</v>
      </c>
      <c r="E367" s="40" t="s">
        <v>86</v>
      </c>
      <c r="F367" s="41">
        <v>43922</v>
      </c>
      <c r="G367" s="41">
        <v>44013</v>
      </c>
      <c r="H367" s="43">
        <v>1136177.75</v>
      </c>
      <c r="I367" s="40" t="s">
        <v>39</v>
      </c>
      <c r="J367" s="40">
        <v>91</v>
      </c>
      <c r="K367" s="40">
        <v>-3.5299999999999997E-3</v>
      </c>
      <c r="L367" s="42">
        <v>1013.817718423611</v>
      </c>
      <c r="M367" s="51">
        <v>1.7000000000000001E-2</v>
      </c>
      <c r="N367" s="42">
        <v>-4882.4082756944445</v>
      </c>
      <c r="O367" s="42">
        <v>-3868.5905572708334</v>
      </c>
      <c r="P367" s="42" t="s">
        <v>20</v>
      </c>
      <c r="Q367" s="42">
        <v>-3868.5905572708334</v>
      </c>
      <c r="R367" s="42">
        <v>0</v>
      </c>
    </row>
    <row r="368" spans="1:18" x14ac:dyDescent="0.25">
      <c r="A368" s="40" t="s">
        <v>19</v>
      </c>
      <c r="B368" s="40" t="s">
        <v>1090</v>
      </c>
      <c r="C368" s="40" t="s">
        <v>1091</v>
      </c>
      <c r="D368" s="40" t="s">
        <v>104</v>
      </c>
      <c r="E368" s="40" t="s">
        <v>86</v>
      </c>
      <c r="F368" s="41">
        <v>43922</v>
      </c>
      <c r="G368" s="41">
        <v>44013</v>
      </c>
      <c r="H368" s="43">
        <v>1136177.75</v>
      </c>
      <c r="I368" s="40" t="s">
        <v>39</v>
      </c>
      <c r="J368" s="40">
        <v>91</v>
      </c>
      <c r="K368" s="40">
        <v>-3.5299999999999997E-3</v>
      </c>
      <c r="L368" s="42">
        <v>1013.817718423611</v>
      </c>
      <c r="M368" s="51">
        <v>1.7000000000000001E-2</v>
      </c>
      <c r="N368" s="42">
        <v>-4882.4082756944445</v>
      </c>
      <c r="O368" s="42">
        <v>-3868.5905572708334</v>
      </c>
      <c r="P368" s="42" t="s">
        <v>20</v>
      </c>
      <c r="Q368" s="42">
        <v>-3868.5905572708334</v>
      </c>
      <c r="R368" s="42">
        <v>0</v>
      </c>
    </row>
    <row r="369" spans="1:18" x14ac:dyDescent="0.25">
      <c r="A369" s="40" t="s">
        <v>19</v>
      </c>
      <c r="B369" s="40" t="s">
        <v>1092</v>
      </c>
      <c r="C369" s="40" t="s">
        <v>1093</v>
      </c>
      <c r="D369" s="40" t="s">
        <v>1094</v>
      </c>
      <c r="E369" s="40" t="s">
        <v>86</v>
      </c>
      <c r="F369" s="41">
        <v>43922</v>
      </c>
      <c r="G369" s="41">
        <v>44013</v>
      </c>
      <c r="H369" s="43">
        <v>774886.16</v>
      </c>
      <c r="I369" s="40" t="s">
        <v>39</v>
      </c>
      <c r="J369" s="40">
        <v>91</v>
      </c>
      <c r="K369" s="40">
        <v>0</v>
      </c>
      <c r="L369" s="42">
        <v>0</v>
      </c>
      <c r="M369" s="51">
        <v>1.95E-2</v>
      </c>
      <c r="N369" s="42">
        <v>-3819.5430303333337</v>
      </c>
      <c r="O369" s="42">
        <v>-3819.5430303333337</v>
      </c>
      <c r="P369" s="42" t="s">
        <v>20</v>
      </c>
      <c r="Q369" s="42">
        <v>-3819.5430303333337</v>
      </c>
      <c r="R369" s="42">
        <v>0</v>
      </c>
    </row>
    <row r="370" spans="1:18" x14ac:dyDescent="0.25">
      <c r="A370" s="40" t="s">
        <v>19</v>
      </c>
      <c r="B370" s="40" t="s">
        <v>1095</v>
      </c>
      <c r="C370" s="40" t="s">
        <v>1096</v>
      </c>
      <c r="D370" s="40" t="s">
        <v>1097</v>
      </c>
      <c r="E370" s="40" t="s">
        <v>1098</v>
      </c>
      <c r="F370" s="41">
        <v>43922</v>
      </c>
      <c r="G370" s="41">
        <v>44013</v>
      </c>
      <c r="H370" s="43">
        <v>1694942.39</v>
      </c>
      <c r="I370" s="40" t="s">
        <v>39</v>
      </c>
      <c r="J370" s="40">
        <v>91</v>
      </c>
      <c r="K370" s="40">
        <v>2.2790999999999999E-2</v>
      </c>
      <c r="L370" s="42">
        <v>-9764.6619804294151</v>
      </c>
      <c r="M370" s="51">
        <v>0</v>
      </c>
      <c r="N370" s="42">
        <v>0</v>
      </c>
      <c r="O370" s="42">
        <v>-9764.6619804294151</v>
      </c>
      <c r="P370" s="42" t="s">
        <v>20</v>
      </c>
      <c r="Q370" s="42">
        <v>-9764.6619804294151</v>
      </c>
      <c r="R370" s="42">
        <v>0</v>
      </c>
    </row>
    <row r="371" spans="1:18" x14ac:dyDescent="0.25">
      <c r="A371" s="40" t="s">
        <v>19</v>
      </c>
      <c r="B371" s="40" t="s">
        <v>1099</v>
      </c>
      <c r="C371" s="40" t="s">
        <v>1100</v>
      </c>
      <c r="D371" s="40" t="s">
        <v>251</v>
      </c>
      <c r="E371" s="40" t="s">
        <v>1101</v>
      </c>
      <c r="F371" s="41">
        <v>43978</v>
      </c>
      <c r="G371" s="41">
        <v>44070</v>
      </c>
      <c r="H371" s="43">
        <v>7331189.96</v>
      </c>
      <c r="I371" s="40" t="s">
        <v>39</v>
      </c>
      <c r="J371" s="40">
        <v>90</v>
      </c>
      <c r="K371" s="40">
        <v>1.4E-2</v>
      </c>
      <c r="L371" s="42">
        <v>-25659.164860000001</v>
      </c>
      <c r="M371" s="51">
        <v>0</v>
      </c>
      <c r="N371" s="42">
        <v>0</v>
      </c>
      <c r="O371" s="42">
        <v>-25659.164860000001</v>
      </c>
      <c r="P371" s="42" t="s">
        <v>20</v>
      </c>
      <c r="Q371" s="42">
        <v>-9978.5641122222223</v>
      </c>
      <c r="R371" s="42">
        <v>-16250.804411333333</v>
      </c>
    </row>
    <row r="372" spans="1:18" x14ac:dyDescent="0.25">
      <c r="A372" s="40" t="s">
        <v>19</v>
      </c>
      <c r="B372" s="40" t="s">
        <v>1102</v>
      </c>
      <c r="C372" s="40" t="s">
        <v>1103</v>
      </c>
      <c r="D372" s="40" t="s">
        <v>104</v>
      </c>
      <c r="E372" s="40" t="s">
        <v>1101</v>
      </c>
      <c r="F372" s="41">
        <v>43927</v>
      </c>
      <c r="G372" s="41">
        <v>44018</v>
      </c>
      <c r="H372" s="43">
        <v>46000000</v>
      </c>
      <c r="I372" s="40" t="s">
        <v>39</v>
      </c>
      <c r="J372" s="40">
        <v>91</v>
      </c>
      <c r="K372" s="40">
        <v>0</v>
      </c>
      <c r="L372" s="42">
        <v>0</v>
      </c>
      <c r="M372" s="51">
        <v>1.6E-2</v>
      </c>
      <c r="N372" s="42">
        <v>-186044.44444444444</v>
      </c>
      <c r="O372" s="42">
        <v>-186044.44444444444</v>
      </c>
      <c r="P372" s="42" t="s">
        <v>20</v>
      </c>
      <c r="Q372" s="42">
        <v>-175822.22222222222</v>
      </c>
      <c r="R372" s="42">
        <v>-10222.222222222221</v>
      </c>
    </row>
    <row r="373" spans="1:18" x14ac:dyDescent="0.25">
      <c r="A373" s="40" t="s">
        <v>19</v>
      </c>
      <c r="B373" s="40" t="s">
        <v>1104</v>
      </c>
      <c r="C373" s="40" t="s">
        <v>1105</v>
      </c>
      <c r="D373" s="40" t="s">
        <v>1106</v>
      </c>
      <c r="E373" s="40" t="s">
        <v>1101</v>
      </c>
      <c r="F373" s="41">
        <v>43896</v>
      </c>
      <c r="G373" s="41">
        <v>44263</v>
      </c>
      <c r="H373" s="43">
        <v>50000000</v>
      </c>
      <c r="I373" s="40" t="s">
        <v>39</v>
      </c>
      <c r="J373" s="40">
        <v>367</v>
      </c>
      <c r="K373" s="40">
        <v>2.3E-2</v>
      </c>
      <c r="L373" s="42">
        <v>-1172361.111111111</v>
      </c>
      <c r="M373" s="51">
        <v>0</v>
      </c>
      <c r="N373" s="42">
        <v>0</v>
      </c>
      <c r="O373" s="42">
        <v>-1172361.111111111</v>
      </c>
      <c r="P373" s="42" t="s">
        <v>20</v>
      </c>
      <c r="Q373" s="42">
        <v>-373749.99999999994</v>
      </c>
      <c r="R373" s="42">
        <v>-798611.11111111101</v>
      </c>
    </row>
    <row r="374" spans="1:18" x14ac:dyDescent="0.25">
      <c r="A374" s="40" t="s">
        <v>19</v>
      </c>
      <c r="B374" s="40" t="s">
        <v>1107</v>
      </c>
      <c r="C374" s="40" t="s">
        <v>1108</v>
      </c>
      <c r="D374" s="40" t="s">
        <v>1109</v>
      </c>
      <c r="E374" s="40" t="s">
        <v>1101</v>
      </c>
      <c r="F374" s="41">
        <v>43983</v>
      </c>
      <c r="G374" s="41">
        <v>44013</v>
      </c>
      <c r="H374" s="43">
        <v>6645127.0599999996</v>
      </c>
      <c r="I374" s="40" t="s">
        <v>39</v>
      </c>
      <c r="J374" s="40">
        <v>30</v>
      </c>
      <c r="K374" s="40">
        <v>1.6938000000000002E-2</v>
      </c>
      <c r="L374" s="42">
        <v>-9379.5968451900007</v>
      </c>
      <c r="M374" s="51">
        <v>0</v>
      </c>
      <c r="N374" s="42">
        <v>0</v>
      </c>
      <c r="O374" s="42">
        <v>-9379.5968451900007</v>
      </c>
      <c r="P374" s="42" t="s">
        <v>20</v>
      </c>
      <c r="Q374" s="42">
        <v>-9379.5968451900007</v>
      </c>
      <c r="R374" s="42">
        <v>0</v>
      </c>
    </row>
    <row r="375" spans="1:18" x14ac:dyDescent="0.25">
      <c r="A375" s="40" t="s">
        <v>19</v>
      </c>
      <c r="B375" s="40" t="s">
        <v>1110</v>
      </c>
      <c r="C375" s="40" t="s">
        <v>1111</v>
      </c>
      <c r="D375" s="40" t="s">
        <v>454</v>
      </c>
      <c r="E375" s="40" t="s">
        <v>1101</v>
      </c>
      <c r="F375" s="41">
        <v>43990</v>
      </c>
      <c r="G375" s="41">
        <v>44020</v>
      </c>
      <c r="H375" s="43">
        <v>9326095.5399999991</v>
      </c>
      <c r="I375" s="40" t="s">
        <v>39</v>
      </c>
      <c r="J375" s="40">
        <v>30</v>
      </c>
      <c r="K375" s="40">
        <v>-3.5199999999999997E-3</v>
      </c>
      <c r="L375" s="42">
        <v>2735.6546917333326</v>
      </c>
      <c r="M375" s="51">
        <v>3.5000000000000003E-2</v>
      </c>
      <c r="N375" s="42">
        <v>-27201.111991666665</v>
      </c>
      <c r="O375" s="42">
        <v>-24465.457299933332</v>
      </c>
      <c r="P375" s="42" t="s">
        <v>20</v>
      </c>
      <c r="Q375" s="42">
        <v>-18756.850596615557</v>
      </c>
      <c r="R375" s="42">
        <v>-5708.6067033177778</v>
      </c>
    </row>
    <row r="376" spans="1:18" x14ac:dyDescent="0.25">
      <c r="A376" s="40" t="s">
        <v>19</v>
      </c>
      <c r="B376" s="40" t="s">
        <v>1112</v>
      </c>
      <c r="C376" s="40" t="s">
        <v>1113</v>
      </c>
      <c r="D376" s="40" t="s">
        <v>1114</v>
      </c>
      <c r="E376" s="40" t="s">
        <v>1101</v>
      </c>
      <c r="F376" s="41">
        <v>43983</v>
      </c>
      <c r="G376" s="41">
        <v>44013</v>
      </c>
      <c r="H376" s="43">
        <v>19668059.43</v>
      </c>
      <c r="I376" s="40" t="s">
        <v>39</v>
      </c>
      <c r="J376" s="40">
        <v>30</v>
      </c>
      <c r="K376" s="40">
        <v>1.3485E-2</v>
      </c>
      <c r="L376" s="42">
        <v>-22101.981784462499</v>
      </c>
      <c r="M376" s="51">
        <v>0</v>
      </c>
      <c r="N376" s="42">
        <v>0</v>
      </c>
      <c r="O376" s="42">
        <v>-22101.981784462499</v>
      </c>
      <c r="P376" s="42" t="s">
        <v>20</v>
      </c>
      <c r="Q376" s="42">
        <v>-22101.981784462499</v>
      </c>
      <c r="R376" s="42">
        <v>0</v>
      </c>
    </row>
    <row r="377" spans="1:18" x14ac:dyDescent="0.25">
      <c r="A377" s="40" t="s">
        <v>19</v>
      </c>
      <c r="B377" s="40" t="s">
        <v>1115</v>
      </c>
      <c r="C377" s="40" t="s">
        <v>1116</v>
      </c>
      <c r="D377" s="40" t="s">
        <v>1117</v>
      </c>
      <c r="E377" s="40" t="s">
        <v>1101</v>
      </c>
      <c r="F377" s="41">
        <v>44002</v>
      </c>
      <c r="G377" s="41">
        <v>44032</v>
      </c>
      <c r="H377" s="43">
        <v>8899508.4100000001</v>
      </c>
      <c r="I377" s="40" t="s">
        <v>39</v>
      </c>
      <c r="J377" s="40">
        <v>30</v>
      </c>
      <c r="K377" s="40">
        <v>1.6596E-2</v>
      </c>
      <c r="L377" s="42">
        <v>-12308.02013103</v>
      </c>
      <c r="M377" s="51">
        <v>0</v>
      </c>
      <c r="N377" s="42">
        <v>0</v>
      </c>
      <c r="O377" s="42">
        <v>-12308.02013103</v>
      </c>
      <c r="P377" s="42" t="s">
        <v>20</v>
      </c>
      <c r="Q377" s="42">
        <v>-4512.9407147109996</v>
      </c>
      <c r="R377" s="42">
        <v>-7795.0794163189994</v>
      </c>
    </row>
    <row r="378" spans="1:18" x14ac:dyDescent="0.25">
      <c r="A378" s="40" t="s">
        <v>19</v>
      </c>
      <c r="B378" s="40" t="s">
        <v>1118</v>
      </c>
      <c r="C378" s="40" t="s">
        <v>1119</v>
      </c>
      <c r="D378" s="40" t="s">
        <v>1120</v>
      </c>
      <c r="E378" s="40" t="s">
        <v>1101</v>
      </c>
      <c r="F378" s="41">
        <v>43983</v>
      </c>
      <c r="G378" s="41">
        <v>44013</v>
      </c>
      <c r="H378" s="43">
        <v>9395318.2599999998</v>
      </c>
      <c r="I378" s="40" t="s">
        <v>39</v>
      </c>
      <c r="J378" s="40">
        <v>30</v>
      </c>
      <c r="K378" s="40">
        <v>1.6596E-2</v>
      </c>
      <c r="L378" s="42">
        <v>-12993.725153579999</v>
      </c>
      <c r="M378" s="51">
        <v>0</v>
      </c>
      <c r="N378" s="42">
        <v>0</v>
      </c>
      <c r="O378" s="42">
        <v>-12993.725153579999</v>
      </c>
      <c r="P378" s="42" t="s">
        <v>20</v>
      </c>
      <c r="Q378" s="42">
        <v>-12993.725153579999</v>
      </c>
      <c r="R378" s="42">
        <v>0</v>
      </c>
    </row>
    <row r="379" spans="1:18" x14ac:dyDescent="0.25">
      <c r="A379" s="40" t="s">
        <v>19</v>
      </c>
      <c r="B379" s="40" t="s">
        <v>1121</v>
      </c>
      <c r="C379" s="40" t="s">
        <v>1122</v>
      </c>
      <c r="D379" s="40" t="s">
        <v>1123</v>
      </c>
      <c r="E379" s="40" t="s">
        <v>1101</v>
      </c>
      <c r="F379" s="41">
        <v>43983</v>
      </c>
      <c r="G379" s="41">
        <v>44013</v>
      </c>
      <c r="H379" s="43">
        <v>21568765.469999999</v>
      </c>
      <c r="I379" s="40" t="s">
        <v>39</v>
      </c>
      <c r="J379" s="40">
        <v>30</v>
      </c>
      <c r="K379" s="40">
        <v>1.2499E-2</v>
      </c>
      <c r="L379" s="42">
        <v>-22465.666634127498</v>
      </c>
      <c r="M379" s="51">
        <v>0</v>
      </c>
      <c r="N379" s="42">
        <v>0</v>
      </c>
      <c r="O379" s="42">
        <v>-22465.666634127498</v>
      </c>
      <c r="P379" s="42" t="s">
        <v>20</v>
      </c>
      <c r="Q379" s="42">
        <v>-22465.666634127498</v>
      </c>
      <c r="R379" s="42">
        <v>0</v>
      </c>
    </row>
    <row r="380" spans="1:18" x14ac:dyDescent="0.25">
      <c r="A380" s="40" t="s">
        <v>19</v>
      </c>
      <c r="B380" s="40" t="s">
        <v>1124</v>
      </c>
      <c r="C380" s="40" t="s">
        <v>1125</v>
      </c>
      <c r="D380" s="40" t="s">
        <v>1126</v>
      </c>
      <c r="E380" s="40" t="s">
        <v>1101</v>
      </c>
      <c r="F380" s="41">
        <v>44011</v>
      </c>
      <c r="G380" s="41">
        <v>44102</v>
      </c>
      <c r="H380" s="43">
        <v>2250000</v>
      </c>
      <c r="I380" s="40" t="s">
        <v>39</v>
      </c>
      <c r="J380" s="40">
        <v>91</v>
      </c>
      <c r="K380" s="40">
        <v>-4.0200000000000001E-3</v>
      </c>
      <c r="L380" s="42">
        <v>2286.375</v>
      </c>
      <c r="M380" s="51">
        <v>8.0000000000000002E-3</v>
      </c>
      <c r="N380" s="42">
        <v>-4550</v>
      </c>
      <c r="O380" s="42">
        <v>-2263.625</v>
      </c>
      <c r="P380" s="42" t="s">
        <v>20</v>
      </c>
      <c r="Q380" s="42">
        <v>-49.750000000000007</v>
      </c>
      <c r="R380" s="42">
        <v>-2213.875</v>
      </c>
    </row>
    <row r="381" spans="1:18" x14ac:dyDescent="0.25">
      <c r="A381" s="40" t="s">
        <v>19</v>
      </c>
      <c r="B381" s="40" t="s">
        <v>1127</v>
      </c>
      <c r="C381" s="40" t="s">
        <v>1128</v>
      </c>
      <c r="D381" s="40" t="s">
        <v>1129</v>
      </c>
      <c r="E381" s="40" t="s">
        <v>1130</v>
      </c>
      <c r="F381" s="41">
        <v>43922</v>
      </c>
      <c r="G381" s="41">
        <v>44013</v>
      </c>
      <c r="H381" s="43">
        <v>5657121.4500000002</v>
      </c>
      <c r="I381" s="40" t="s">
        <v>39</v>
      </c>
      <c r="J381" s="40">
        <v>91</v>
      </c>
      <c r="K381" s="40">
        <v>0</v>
      </c>
      <c r="L381" s="42">
        <v>0</v>
      </c>
      <c r="M381" s="51">
        <v>1.6E-2</v>
      </c>
      <c r="N381" s="42">
        <v>-22879.913420000001</v>
      </c>
      <c r="O381" s="42">
        <v>-22879.913420000001</v>
      </c>
      <c r="P381" s="42" t="s">
        <v>20</v>
      </c>
      <c r="Q381" s="42">
        <v>-22879.913420000001</v>
      </c>
      <c r="R381" s="42">
        <v>0</v>
      </c>
    </row>
    <row r="382" spans="1:18" x14ac:dyDescent="0.25">
      <c r="A382" s="40" t="s">
        <v>19</v>
      </c>
      <c r="B382" s="40" t="s">
        <v>1127</v>
      </c>
      <c r="C382" s="40" t="s">
        <v>1131</v>
      </c>
      <c r="D382" s="40" t="s">
        <v>454</v>
      </c>
      <c r="E382" s="40" t="s">
        <v>1130</v>
      </c>
      <c r="F382" s="41">
        <v>43922</v>
      </c>
      <c r="G382" s="41">
        <v>44013</v>
      </c>
      <c r="H382" s="43">
        <v>5533061.1100000003</v>
      </c>
      <c r="I382" s="40" t="s">
        <v>39</v>
      </c>
      <c r="J382" s="40">
        <v>91</v>
      </c>
      <c r="K382" s="40">
        <v>0</v>
      </c>
      <c r="L382" s="42">
        <v>0</v>
      </c>
      <c r="M382" s="51">
        <v>1.4999999999999999E-2</v>
      </c>
      <c r="N382" s="42">
        <v>-20979.523375416666</v>
      </c>
      <c r="O382" s="42">
        <v>-20979.523375416666</v>
      </c>
      <c r="P382" s="42" t="s">
        <v>20</v>
      </c>
      <c r="Q382" s="42">
        <v>-20979.523375416666</v>
      </c>
      <c r="R382" s="42">
        <v>0</v>
      </c>
    </row>
    <row r="383" spans="1:18" x14ac:dyDescent="0.25">
      <c r="A383" s="40" t="s">
        <v>19</v>
      </c>
      <c r="B383" s="40" t="s">
        <v>1132</v>
      </c>
      <c r="C383" s="40" t="s">
        <v>1133</v>
      </c>
      <c r="D383" s="40" t="s">
        <v>673</v>
      </c>
      <c r="E383" s="40" t="s">
        <v>1134</v>
      </c>
      <c r="F383" s="41">
        <v>43983</v>
      </c>
      <c r="G383" s="41">
        <v>44013</v>
      </c>
      <c r="H383" s="43">
        <v>3117910.51</v>
      </c>
      <c r="I383" s="40" t="s">
        <v>39</v>
      </c>
      <c r="J383" s="40">
        <v>30</v>
      </c>
      <c r="K383" s="40">
        <v>3.0700000000000002E-2</v>
      </c>
      <c r="L383" s="42">
        <v>-7976.6543880833324</v>
      </c>
      <c r="M383" s="51">
        <v>0</v>
      </c>
      <c r="N383" s="42">
        <v>0</v>
      </c>
      <c r="O383" s="42">
        <v>-7976.6543880833324</v>
      </c>
      <c r="P383" s="42" t="s">
        <v>20</v>
      </c>
      <c r="Q383" s="42">
        <v>-7976.6543880833324</v>
      </c>
      <c r="R383" s="42">
        <v>0</v>
      </c>
    </row>
    <row r="384" spans="1:18" x14ac:dyDescent="0.25">
      <c r="A384" s="40" t="s">
        <v>19</v>
      </c>
      <c r="B384" s="40" t="s">
        <v>1135</v>
      </c>
      <c r="C384" s="40" t="s">
        <v>1136</v>
      </c>
      <c r="D384" s="40" t="s">
        <v>1137</v>
      </c>
      <c r="E384" s="40" t="s">
        <v>1138</v>
      </c>
      <c r="F384" s="41">
        <v>44012</v>
      </c>
      <c r="G384" s="41">
        <v>44104</v>
      </c>
      <c r="H384" s="43">
        <v>1934726.84</v>
      </c>
      <c r="I384" s="40" t="s">
        <v>39</v>
      </c>
      <c r="J384" s="40">
        <v>90</v>
      </c>
      <c r="K384" s="40">
        <v>2.1700000000000001E-2</v>
      </c>
      <c r="L384" s="42">
        <v>-10495.893107</v>
      </c>
      <c r="M384" s="51">
        <v>0</v>
      </c>
      <c r="N384" s="42">
        <v>0</v>
      </c>
      <c r="O384" s="42">
        <v>-10495.893107</v>
      </c>
      <c r="P384" s="42" t="s">
        <v>20</v>
      </c>
      <c r="Q384" s="42">
        <v>-116.62103452222223</v>
      </c>
      <c r="R384" s="42">
        <v>-10612.514141522222</v>
      </c>
    </row>
    <row r="385" spans="1:18" x14ac:dyDescent="0.25">
      <c r="A385" s="40" t="s">
        <v>19</v>
      </c>
      <c r="B385" s="40" t="s">
        <v>1139</v>
      </c>
      <c r="C385" s="40" t="s">
        <v>1140</v>
      </c>
      <c r="D385" s="40" t="s">
        <v>1141</v>
      </c>
      <c r="E385" s="40" t="s">
        <v>1138</v>
      </c>
      <c r="F385" s="41">
        <v>43982.083333333299</v>
      </c>
      <c r="G385" s="41">
        <v>44012.083333333299</v>
      </c>
      <c r="H385" s="43">
        <v>896512.21</v>
      </c>
      <c r="I385" s="40" t="s">
        <v>39</v>
      </c>
      <c r="J385" s="40">
        <v>0</v>
      </c>
      <c r="K385" s="40">
        <v>1.6299999999999999E-2</v>
      </c>
      <c r="L385" s="42">
        <v>0</v>
      </c>
      <c r="M385" s="51">
        <v>0</v>
      </c>
      <c r="N385" s="42">
        <v>0</v>
      </c>
      <c r="O385" s="42">
        <v>0</v>
      </c>
      <c r="P385" s="42" t="s">
        <v>20</v>
      </c>
      <c r="Q385" s="42"/>
      <c r="R385" s="42"/>
    </row>
    <row r="386" spans="1:18" x14ac:dyDescent="0.25">
      <c r="A386" s="40" t="s">
        <v>19</v>
      </c>
      <c r="B386" s="40" t="s">
        <v>1142</v>
      </c>
      <c r="C386" s="40" t="s">
        <v>1143</v>
      </c>
      <c r="D386" s="40" t="s">
        <v>1144</v>
      </c>
      <c r="E386" s="40" t="s">
        <v>1138</v>
      </c>
      <c r="F386" s="41">
        <v>43921.083333333299</v>
      </c>
      <c r="G386" s="41">
        <v>44012.083333333299</v>
      </c>
      <c r="H386" s="43">
        <v>506493.43</v>
      </c>
      <c r="I386" s="40" t="s">
        <v>39</v>
      </c>
      <c r="J386" s="40">
        <v>0</v>
      </c>
      <c r="K386" s="40">
        <v>1.6400000000000001E-2</v>
      </c>
      <c r="L386" s="42">
        <v>0</v>
      </c>
      <c r="M386" s="51">
        <v>0</v>
      </c>
      <c r="N386" s="42">
        <v>0</v>
      </c>
      <c r="O386" s="42">
        <v>0</v>
      </c>
      <c r="P386" s="42" t="s">
        <v>20</v>
      </c>
      <c r="Q386" s="42"/>
      <c r="R386" s="42"/>
    </row>
    <row r="387" spans="1:18" x14ac:dyDescent="0.25">
      <c r="A387" s="40" t="s">
        <v>19</v>
      </c>
      <c r="B387" s="40" t="s">
        <v>1145</v>
      </c>
      <c r="C387" s="40" t="s">
        <v>1146</v>
      </c>
      <c r="D387" s="40" t="s">
        <v>1147</v>
      </c>
      <c r="E387" s="40" t="s">
        <v>1138</v>
      </c>
      <c r="F387" s="41">
        <v>43921.083333333299</v>
      </c>
      <c r="G387" s="41">
        <v>44012.083333333299</v>
      </c>
      <c r="H387" s="43">
        <v>432571.1</v>
      </c>
      <c r="I387" s="40" t="s">
        <v>39</v>
      </c>
      <c r="J387" s="40">
        <v>90</v>
      </c>
      <c r="K387" s="40">
        <v>1.3899999999999999E-2</v>
      </c>
      <c r="L387" s="42">
        <v>-1503.1845724999998</v>
      </c>
      <c r="M387" s="51">
        <v>0</v>
      </c>
      <c r="N387" s="42">
        <v>0</v>
      </c>
      <c r="O387" s="42">
        <v>-1503.1845724999998</v>
      </c>
      <c r="P387" s="42" t="s">
        <v>20</v>
      </c>
      <c r="Q387" s="42">
        <v>-1535.1968365445484</v>
      </c>
      <c r="R387" s="42">
        <v>15.310213238993034</v>
      </c>
    </row>
    <row r="388" spans="1:18" x14ac:dyDescent="0.25">
      <c r="A388" s="40" t="s">
        <v>19</v>
      </c>
      <c r="B388" s="40" t="s">
        <v>1148</v>
      </c>
      <c r="C388" s="40" t="s">
        <v>1149</v>
      </c>
      <c r="D388" s="40" t="s">
        <v>1150</v>
      </c>
      <c r="E388" s="40" t="s">
        <v>1138</v>
      </c>
      <c r="F388" s="41">
        <v>43921.083333333299</v>
      </c>
      <c r="G388" s="41">
        <v>44012.083333333299</v>
      </c>
      <c r="H388" s="43">
        <v>478281.6</v>
      </c>
      <c r="I388" s="40" t="s">
        <v>39</v>
      </c>
      <c r="J388" s="40">
        <v>0</v>
      </c>
      <c r="K388" s="40">
        <v>3.2899999999999999E-2</v>
      </c>
      <c r="L388" s="42">
        <v>0</v>
      </c>
      <c r="M388" s="51">
        <v>0</v>
      </c>
      <c r="N388" s="42">
        <v>0</v>
      </c>
      <c r="O388" s="42">
        <v>0</v>
      </c>
      <c r="P388" s="42" t="s">
        <v>20</v>
      </c>
      <c r="Q388" s="42"/>
      <c r="R388" s="42"/>
    </row>
    <row r="389" spans="1:18" x14ac:dyDescent="0.25">
      <c r="A389" s="40" t="s">
        <v>19</v>
      </c>
      <c r="B389" s="40" t="s">
        <v>1151</v>
      </c>
      <c r="C389" s="40" t="s">
        <v>1152</v>
      </c>
      <c r="D389" s="40" t="s">
        <v>1153</v>
      </c>
      <c r="E389" s="40" t="s">
        <v>847</v>
      </c>
      <c r="F389" s="41">
        <v>43900</v>
      </c>
      <c r="G389" s="41">
        <v>44265</v>
      </c>
      <c r="H389" s="43">
        <v>400000000</v>
      </c>
      <c r="I389" s="40" t="s">
        <v>39</v>
      </c>
      <c r="J389" s="40">
        <v>365</v>
      </c>
      <c r="K389" s="40">
        <v>2.63E-2</v>
      </c>
      <c r="L389" s="42">
        <v>-10520000</v>
      </c>
      <c r="M389" s="51">
        <v>0</v>
      </c>
      <c r="N389" s="42">
        <v>0</v>
      </c>
      <c r="O389" s="42">
        <v>-10520000</v>
      </c>
      <c r="P389" s="42" t="s">
        <v>20</v>
      </c>
      <c r="Q389" s="42">
        <v>-3256876.7123287674</v>
      </c>
      <c r="R389" s="42">
        <v>-7263123.2876712335</v>
      </c>
    </row>
    <row r="390" spans="1:18" x14ac:dyDescent="0.25">
      <c r="A390" s="40" t="s">
        <v>19</v>
      </c>
      <c r="B390" s="40" t="s">
        <v>1154</v>
      </c>
      <c r="C390" s="40" t="s">
        <v>1155</v>
      </c>
      <c r="D390" s="40" t="s">
        <v>1156</v>
      </c>
      <c r="E390" s="40" t="s">
        <v>1157</v>
      </c>
      <c r="F390" s="41">
        <v>43968</v>
      </c>
      <c r="G390" s="41">
        <v>44333</v>
      </c>
      <c r="H390" s="43">
        <v>499999958.5</v>
      </c>
      <c r="I390" s="40" t="s">
        <v>39</v>
      </c>
      <c r="J390" s="40">
        <v>365</v>
      </c>
      <c r="K390" s="40">
        <v>3.7499999999999999E-3</v>
      </c>
      <c r="L390" s="42">
        <v>-1901041.508880208</v>
      </c>
      <c r="M390" s="51">
        <v>0</v>
      </c>
      <c r="N390" s="42">
        <v>0</v>
      </c>
      <c r="O390" s="42">
        <v>-1901041.508880208</v>
      </c>
      <c r="P390" s="42" t="s">
        <v>20</v>
      </c>
      <c r="Q390" s="42">
        <v>-234374.98054687495</v>
      </c>
      <c r="R390" s="42">
        <v>-1666666.5283333329</v>
      </c>
    </row>
    <row r="391" spans="1:18" x14ac:dyDescent="0.25">
      <c r="A391" s="40" t="s">
        <v>19</v>
      </c>
      <c r="B391" s="40" t="s">
        <v>1158</v>
      </c>
      <c r="C391" s="40" t="s">
        <v>1159</v>
      </c>
      <c r="D391" s="40" t="s">
        <v>104</v>
      </c>
      <c r="E391" s="40" t="s">
        <v>1160</v>
      </c>
      <c r="F391" s="41">
        <v>44012</v>
      </c>
      <c r="G391" s="41">
        <v>44104</v>
      </c>
      <c r="H391" s="43">
        <v>20000000</v>
      </c>
      <c r="I391" s="40" t="s">
        <v>39</v>
      </c>
      <c r="J391" s="40">
        <v>92</v>
      </c>
      <c r="K391" s="40">
        <v>0</v>
      </c>
      <c r="L391" s="42">
        <v>0</v>
      </c>
      <c r="M391" s="51">
        <v>1.7999999999999999E-2</v>
      </c>
      <c r="N391" s="42">
        <v>-92000</v>
      </c>
      <c r="O391" s="42">
        <v>-92000</v>
      </c>
      <c r="P391" s="42" t="s">
        <v>20</v>
      </c>
      <c r="Q391" s="42">
        <v>-1000</v>
      </c>
      <c r="R391" s="42">
        <v>-91000</v>
      </c>
    </row>
    <row r="392" spans="1:18" x14ac:dyDescent="0.25">
      <c r="A392" s="40" t="s">
        <v>19</v>
      </c>
      <c r="B392" s="40" t="s">
        <v>1161</v>
      </c>
      <c r="C392" s="40" t="s">
        <v>1162</v>
      </c>
      <c r="D392" s="40" t="s">
        <v>454</v>
      </c>
      <c r="E392" s="40" t="s">
        <v>1163</v>
      </c>
      <c r="F392" s="41">
        <v>43922</v>
      </c>
      <c r="G392" s="41">
        <v>44013</v>
      </c>
      <c r="H392" s="43">
        <v>10277768.09</v>
      </c>
      <c r="I392" s="40" t="s">
        <v>39</v>
      </c>
      <c r="J392" s="40">
        <v>91</v>
      </c>
      <c r="K392" s="40">
        <v>0</v>
      </c>
      <c r="L392" s="42">
        <v>0</v>
      </c>
      <c r="M392" s="51">
        <v>1.0999999999999999E-2</v>
      </c>
      <c r="N392" s="42">
        <v>-28577.905161361108</v>
      </c>
      <c r="O392" s="42">
        <v>-28577.905161361108</v>
      </c>
      <c r="P392" s="42" t="s">
        <v>20</v>
      </c>
      <c r="Q392" s="42">
        <v>-28577.905161361108</v>
      </c>
      <c r="R392" s="42">
        <v>0</v>
      </c>
    </row>
    <row r="393" spans="1:18" x14ac:dyDescent="0.25">
      <c r="A393" s="40" t="s">
        <v>19</v>
      </c>
      <c r="B393" s="40" t="s">
        <v>1164</v>
      </c>
      <c r="C393" s="40" t="s">
        <v>1165</v>
      </c>
      <c r="D393" s="40" t="s">
        <v>1166</v>
      </c>
      <c r="E393" s="40" t="s">
        <v>1163</v>
      </c>
      <c r="F393" s="41">
        <v>43922</v>
      </c>
      <c r="G393" s="41">
        <v>44013</v>
      </c>
      <c r="H393" s="43">
        <v>3776260.96</v>
      </c>
      <c r="I393" s="40" t="s">
        <v>39</v>
      </c>
      <c r="J393" s="40">
        <v>91</v>
      </c>
      <c r="K393" s="40">
        <v>-3.5299999999999997E-3</v>
      </c>
      <c r="L393" s="42">
        <v>3369.5786338355547</v>
      </c>
      <c r="M393" s="51">
        <v>1.7000000000000001E-2</v>
      </c>
      <c r="N393" s="42">
        <v>-16227.432514222222</v>
      </c>
      <c r="O393" s="42">
        <v>-12857.853880386669</v>
      </c>
      <c r="P393" s="42" t="s">
        <v>20</v>
      </c>
      <c r="Q393" s="42">
        <v>-12857.853880386669</v>
      </c>
      <c r="R393" s="42">
        <v>0</v>
      </c>
    </row>
    <row r="394" spans="1:18" x14ac:dyDescent="0.25">
      <c r="A394" s="40" t="s">
        <v>19</v>
      </c>
      <c r="B394" s="40" t="s">
        <v>1167</v>
      </c>
      <c r="C394" s="40" t="s">
        <v>1168</v>
      </c>
      <c r="D394" s="40" t="s">
        <v>1169</v>
      </c>
      <c r="E394" s="40" t="s">
        <v>1163</v>
      </c>
      <c r="F394" s="41">
        <v>43927</v>
      </c>
      <c r="G394" s="41">
        <v>44018</v>
      </c>
      <c r="H394" s="43">
        <v>6605218.2699999996</v>
      </c>
      <c r="I394" s="40" t="s">
        <v>39</v>
      </c>
      <c r="J394" s="40">
        <v>91</v>
      </c>
      <c r="K394" s="40">
        <v>-3.07124028019853E-3</v>
      </c>
      <c r="L394" s="42">
        <v>5127.9036926104982</v>
      </c>
      <c r="M394" s="51">
        <v>1.4999999999999999E-2</v>
      </c>
      <c r="N394" s="42">
        <v>-25044.785940416663</v>
      </c>
      <c r="O394" s="42">
        <v>-19916.882247806163</v>
      </c>
      <c r="P394" s="42" t="s">
        <v>20</v>
      </c>
      <c r="Q394" s="42">
        <v>-18822.548058366265</v>
      </c>
      <c r="R394" s="42">
        <v>-1094.3341894398991</v>
      </c>
    </row>
    <row r="395" spans="1:18" x14ac:dyDescent="0.25">
      <c r="A395" s="40" t="s">
        <v>19</v>
      </c>
      <c r="B395" s="40" t="s">
        <v>1170</v>
      </c>
      <c r="C395" s="40" t="s">
        <v>1171</v>
      </c>
      <c r="D395" s="40" t="s">
        <v>1172</v>
      </c>
      <c r="E395" s="40" t="s">
        <v>1163</v>
      </c>
      <c r="F395" s="41">
        <v>43922</v>
      </c>
      <c r="G395" s="41">
        <v>44013</v>
      </c>
      <c r="H395" s="43">
        <v>6678422.4100000001</v>
      </c>
      <c r="I395" s="40" t="s">
        <v>39</v>
      </c>
      <c r="J395" s="40">
        <v>91</v>
      </c>
      <c r="K395" s="40">
        <v>-3.5299999999999997E-3</v>
      </c>
      <c r="L395" s="42">
        <v>5959.1934187897223</v>
      </c>
      <c r="M395" s="51">
        <v>1.6500000000000001E-2</v>
      </c>
      <c r="N395" s="42">
        <v>-27854.586801708334</v>
      </c>
      <c r="O395" s="42">
        <v>-21895.393382918613</v>
      </c>
      <c r="P395" s="42" t="s">
        <v>20</v>
      </c>
      <c r="Q395" s="42">
        <v>-21895.393382918613</v>
      </c>
      <c r="R395" s="42">
        <v>0</v>
      </c>
    </row>
    <row r="396" spans="1:18" x14ac:dyDescent="0.25">
      <c r="A396" s="40" t="s">
        <v>19</v>
      </c>
      <c r="B396" s="40" t="s">
        <v>1173</v>
      </c>
      <c r="C396" s="40" t="s">
        <v>1174</v>
      </c>
      <c r="D396" s="40" t="s">
        <v>104</v>
      </c>
      <c r="E396" s="40" t="s">
        <v>1175</v>
      </c>
      <c r="F396" s="41">
        <v>43958</v>
      </c>
      <c r="G396" s="41">
        <v>44050</v>
      </c>
      <c r="H396" s="43">
        <v>4500000</v>
      </c>
      <c r="I396" s="40" t="s">
        <v>39</v>
      </c>
      <c r="J396" s="40">
        <v>90</v>
      </c>
      <c r="K396" s="40">
        <v>0</v>
      </c>
      <c r="L396" s="42">
        <v>0</v>
      </c>
      <c r="M396" s="51">
        <v>1.2E-2</v>
      </c>
      <c r="N396" s="42">
        <v>-13500</v>
      </c>
      <c r="O396" s="42">
        <v>-13500</v>
      </c>
      <c r="P396" s="42" t="s">
        <v>20</v>
      </c>
      <c r="Q396" s="42">
        <v>-8250</v>
      </c>
      <c r="R396" s="42">
        <v>-5550</v>
      </c>
    </row>
    <row r="397" spans="1:18" x14ac:dyDescent="0.25">
      <c r="A397" s="40" t="s">
        <v>19</v>
      </c>
      <c r="B397" s="40" t="s">
        <v>1176</v>
      </c>
      <c r="C397" s="40" t="s">
        <v>1177</v>
      </c>
      <c r="D397" s="40" t="s">
        <v>104</v>
      </c>
      <c r="E397" s="40" t="s">
        <v>1178</v>
      </c>
      <c r="F397" s="41">
        <v>44001</v>
      </c>
      <c r="G397" s="41">
        <v>44093</v>
      </c>
      <c r="H397" s="43">
        <v>7566989.7699999996</v>
      </c>
      <c r="I397" s="40" t="s">
        <v>39</v>
      </c>
      <c r="J397" s="40">
        <v>92</v>
      </c>
      <c r="K397" s="40">
        <v>0</v>
      </c>
      <c r="L397" s="42">
        <v>0</v>
      </c>
      <c r="M397" s="51">
        <v>1.2E-2</v>
      </c>
      <c r="N397" s="42">
        <v>-23205.435294666666</v>
      </c>
      <c r="O397" s="42">
        <v>-23205.435294666666</v>
      </c>
      <c r="P397" s="42" t="s">
        <v>20</v>
      </c>
      <c r="Q397" s="42">
        <v>-3026.7959079999996</v>
      </c>
      <c r="R397" s="42">
        <v>-20178.639386666666</v>
      </c>
    </row>
    <row r="398" spans="1:18" x14ac:dyDescent="0.25">
      <c r="A398" s="40" t="s">
        <v>19</v>
      </c>
      <c r="B398" s="40" t="s">
        <v>1179</v>
      </c>
      <c r="C398" s="40" t="s">
        <v>1180</v>
      </c>
      <c r="D398" s="40" t="s">
        <v>1181</v>
      </c>
      <c r="E398" s="40" t="s">
        <v>1178</v>
      </c>
      <c r="F398" s="41">
        <v>43942</v>
      </c>
      <c r="G398" s="41">
        <v>44033</v>
      </c>
      <c r="H398" s="43">
        <v>10000000</v>
      </c>
      <c r="I398" s="40" t="s">
        <v>39</v>
      </c>
      <c r="J398" s="40">
        <v>91</v>
      </c>
      <c r="K398" s="40">
        <v>0</v>
      </c>
      <c r="L398" s="42">
        <v>0</v>
      </c>
      <c r="M398" s="51">
        <v>1.0200000000000001E-2</v>
      </c>
      <c r="N398" s="42">
        <v>-25783.333333333336</v>
      </c>
      <c r="O398" s="42">
        <v>-25783.333333333336</v>
      </c>
      <c r="P398" s="42" t="s">
        <v>20</v>
      </c>
      <c r="Q398" s="42">
        <v>-20116.666666666668</v>
      </c>
      <c r="R398" s="42">
        <v>-5666.666666666667</v>
      </c>
    </row>
    <row r="399" spans="1:18" x14ac:dyDescent="0.25">
      <c r="A399" s="40" t="s">
        <v>19</v>
      </c>
      <c r="B399" s="40" t="s">
        <v>1182</v>
      </c>
      <c r="C399" s="40" t="s">
        <v>1183</v>
      </c>
      <c r="D399" s="40" t="s">
        <v>1184</v>
      </c>
      <c r="E399" s="40" t="s">
        <v>1185</v>
      </c>
      <c r="F399" s="41">
        <v>44012</v>
      </c>
      <c r="G399" s="41">
        <v>44043</v>
      </c>
      <c r="H399" s="43">
        <v>1299900</v>
      </c>
      <c r="I399" s="40" t="s">
        <v>39</v>
      </c>
      <c r="J399" s="40">
        <v>31</v>
      </c>
      <c r="K399" s="40">
        <v>1.2999999999999999E-3</v>
      </c>
      <c r="L399" s="42">
        <v>-145.51658333333333</v>
      </c>
      <c r="M399" s="51">
        <v>1.9E-2</v>
      </c>
      <c r="N399" s="42">
        <v>-2126.7808333333332</v>
      </c>
      <c r="O399" s="42">
        <v>-2272.2974166666668</v>
      </c>
      <c r="P399" s="42" t="s">
        <v>385</v>
      </c>
      <c r="Q399" s="42">
        <v>-73.299916666666675</v>
      </c>
      <c r="R399" s="42">
        <v>-2198.9974999999999</v>
      </c>
    </row>
    <row r="400" spans="1:18" x14ac:dyDescent="0.25">
      <c r="A400" s="40" t="s">
        <v>19</v>
      </c>
      <c r="B400" s="40" t="s">
        <v>1186</v>
      </c>
      <c r="C400" s="40" t="s">
        <v>1187</v>
      </c>
      <c r="D400" s="40" t="s">
        <v>104</v>
      </c>
      <c r="E400" s="40" t="s">
        <v>1188</v>
      </c>
      <c r="F400" s="41">
        <v>43951</v>
      </c>
      <c r="G400" s="41">
        <v>44043</v>
      </c>
      <c r="H400" s="43">
        <v>9453072</v>
      </c>
      <c r="I400" s="40" t="s">
        <v>39</v>
      </c>
      <c r="J400" s="40">
        <v>90</v>
      </c>
      <c r="K400" s="40">
        <v>0</v>
      </c>
      <c r="L400" s="42">
        <v>0</v>
      </c>
      <c r="M400" s="51">
        <v>0</v>
      </c>
      <c r="N400" s="42">
        <v>0</v>
      </c>
      <c r="O400" s="42">
        <v>0</v>
      </c>
      <c r="P400" s="42" t="s">
        <v>385</v>
      </c>
      <c r="Q400" s="42">
        <v>0</v>
      </c>
      <c r="R400" s="42">
        <v>0</v>
      </c>
    </row>
    <row r="401" spans="1:18" x14ac:dyDescent="0.25">
      <c r="A401" s="40" t="s">
        <v>19</v>
      </c>
      <c r="B401" s="40" t="s">
        <v>1189</v>
      </c>
      <c r="C401" s="40" t="s">
        <v>1190</v>
      </c>
      <c r="D401" s="40" t="s">
        <v>984</v>
      </c>
      <c r="E401" s="40" t="s">
        <v>1191</v>
      </c>
      <c r="F401" s="41">
        <v>43951</v>
      </c>
      <c r="G401" s="41">
        <v>44043</v>
      </c>
      <c r="H401" s="43">
        <v>1224000</v>
      </c>
      <c r="I401" s="40" t="s">
        <v>39</v>
      </c>
      <c r="J401" s="40">
        <v>92</v>
      </c>
      <c r="K401" s="40">
        <v>-2.32E-3</v>
      </c>
      <c r="L401" s="42">
        <v>725.69599999999991</v>
      </c>
      <c r="M401" s="51">
        <v>1.95E-2</v>
      </c>
      <c r="N401" s="42">
        <v>-6099.5999999999995</v>
      </c>
      <c r="O401" s="42">
        <v>-5373.9039999999995</v>
      </c>
      <c r="P401" s="42" t="s">
        <v>20</v>
      </c>
      <c r="Q401" s="42">
        <v>-3621.5439999999999</v>
      </c>
      <c r="R401" s="42">
        <v>-1752.36</v>
      </c>
    </row>
    <row r="402" spans="1:18" x14ac:dyDescent="0.25">
      <c r="A402" s="40" t="s">
        <v>19</v>
      </c>
      <c r="B402" s="40" t="s">
        <v>1192</v>
      </c>
      <c r="C402" s="40" t="s">
        <v>1193</v>
      </c>
      <c r="D402" s="40" t="s">
        <v>984</v>
      </c>
      <c r="E402" s="40" t="s">
        <v>1191</v>
      </c>
      <c r="F402" s="41">
        <v>44012</v>
      </c>
      <c r="G402" s="41">
        <v>44104</v>
      </c>
      <c r="H402" s="43">
        <v>2108103</v>
      </c>
      <c r="I402" s="40" t="s">
        <v>39</v>
      </c>
      <c r="J402" s="40">
        <v>92</v>
      </c>
      <c r="K402" s="40">
        <v>-4.0300000000000006E-3</v>
      </c>
      <c r="L402" s="42">
        <v>2171.1118563333339</v>
      </c>
      <c r="M402" s="51">
        <v>1.95E-2</v>
      </c>
      <c r="N402" s="42">
        <v>-10505.37995</v>
      </c>
      <c r="O402" s="42">
        <v>-8334.2680936666657</v>
      </c>
      <c r="P402" s="42" t="s">
        <v>20</v>
      </c>
      <c r="Q402" s="42">
        <v>-90.589870583333322</v>
      </c>
      <c r="R402" s="42">
        <v>-8243.6782230833323</v>
      </c>
    </row>
    <row r="403" spans="1:18" x14ac:dyDescent="0.25">
      <c r="A403" s="40" t="s">
        <v>19</v>
      </c>
      <c r="B403" s="40" t="s">
        <v>1194</v>
      </c>
      <c r="C403" s="40" t="s">
        <v>1195</v>
      </c>
      <c r="D403" s="40" t="s">
        <v>1196</v>
      </c>
      <c r="E403" s="40" t="s">
        <v>1197</v>
      </c>
      <c r="F403" s="41">
        <v>44012</v>
      </c>
      <c r="G403" s="41">
        <v>44104</v>
      </c>
      <c r="H403" s="43">
        <v>861111.1</v>
      </c>
      <c r="I403" s="40" t="s">
        <v>39</v>
      </c>
      <c r="J403" s="40">
        <v>92</v>
      </c>
      <c r="K403" s="40">
        <v>0</v>
      </c>
      <c r="L403" s="42">
        <v>0</v>
      </c>
      <c r="M403" s="51">
        <v>0.02</v>
      </c>
      <c r="N403" s="42">
        <v>-4401.2345111111108</v>
      </c>
      <c r="O403" s="42">
        <v>-4401.2345111111108</v>
      </c>
      <c r="P403" s="42" t="s">
        <v>20</v>
      </c>
      <c r="Q403" s="42">
        <v>-47.839505555555554</v>
      </c>
      <c r="R403" s="42">
        <v>-4353.3950055555551</v>
      </c>
    </row>
    <row r="404" spans="1:18" x14ac:dyDescent="0.25">
      <c r="A404" s="40" t="s">
        <v>19</v>
      </c>
      <c r="B404" s="40" t="s">
        <v>1198</v>
      </c>
      <c r="C404" s="40" t="s">
        <v>1199</v>
      </c>
      <c r="D404" s="40" t="s">
        <v>1200</v>
      </c>
      <c r="E404" s="40" t="s">
        <v>1201</v>
      </c>
      <c r="F404" s="41">
        <v>44012</v>
      </c>
      <c r="G404" s="41">
        <v>44104</v>
      </c>
      <c r="H404" s="43">
        <v>83758000</v>
      </c>
      <c r="I404" s="40" t="s">
        <v>39</v>
      </c>
      <c r="J404" s="40">
        <v>92</v>
      </c>
      <c r="K404" s="40">
        <v>3.4000000000000002E-3</v>
      </c>
      <c r="L404" s="42">
        <v>-72776.395555555559</v>
      </c>
      <c r="M404" s="51">
        <v>3.5000000000000003E-2</v>
      </c>
      <c r="N404" s="42">
        <v>-749168.77777777787</v>
      </c>
      <c r="O404" s="42">
        <v>-821945.17333333346</v>
      </c>
      <c r="P404" s="42" t="s">
        <v>30</v>
      </c>
      <c r="Q404" s="42">
        <v>-8934.1866666666683</v>
      </c>
      <c r="R404" s="42">
        <v>-813010.98666666669</v>
      </c>
    </row>
    <row r="405" spans="1:18" x14ac:dyDescent="0.25">
      <c r="A405" s="40" t="s">
        <v>19</v>
      </c>
      <c r="B405" s="40" t="s">
        <v>1202</v>
      </c>
      <c r="C405" s="40" t="s">
        <v>1203</v>
      </c>
      <c r="D405" s="40" t="s">
        <v>984</v>
      </c>
      <c r="E405" s="40" t="s">
        <v>1204</v>
      </c>
      <c r="F405" s="41">
        <v>44012</v>
      </c>
      <c r="G405" s="41">
        <v>44104</v>
      </c>
      <c r="H405" s="43">
        <v>1421048</v>
      </c>
      <c r="I405" s="40" t="s">
        <v>39</v>
      </c>
      <c r="J405" s="40">
        <v>92</v>
      </c>
      <c r="K405" s="40">
        <v>0</v>
      </c>
      <c r="L405" s="42">
        <v>0</v>
      </c>
      <c r="M405" s="51">
        <v>0.02</v>
      </c>
      <c r="N405" s="42">
        <v>-7263.1342222222211</v>
      </c>
      <c r="O405" s="42">
        <v>-7263.1342222222211</v>
      </c>
      <c r="P405" s="42" t="s">
        <v>20</v>
      </c>
      <c r="Q405" s="42">
        <v>-78.947111111111099</v>
      </c>
      <c r="R405" s="42">
        <v>-7184.1871111111095</v>
      </c>
    </row>
    <row r="406" spans="1:18" x14ac:dyDescent="0.25">
      <c r="A406" s="40" t="s">
        <v>19</v>
      </c>
      <c r="B406" s="40" t="s">
        <v>1205</v>
      </c>
      <c r="C406" s="40" t="s">
        <v>1206</v>
      </c>
      <c r="D406" s="40" t="s">
        <v>1207</v>
      </c>
      <c r="E406" s="40" t="s">
        <v>1197</v>
      </c>
      <c r="F406" s="41">
        <v>43962</v>
      </c>
      <c r="G406" s="41">
        <v>44053</v>
      </c>
      <c r="H406" s="43">
        <v>110000</v>
      </c>
      <c r="I406" s="40" t="s">
        <v>39</v>
      </c>
      <c r="J406" s="40">
        <v>91</v>
      </c>
      <c r="K406" s="40">
        <v>0</v>
      </c>
      <c r="L406" s="42">
        <v>0</v>
      </c>
      <c r="M406" s="51">
        <v>1.4E-2</v>
      </c>
      <c r="N406" s="42">
        <v>-389.27777777777777</v>
      </c>
      <c r="O406" s="42">
        <v>-389.27777777777777</v>
      </c>
      <c r="P406" s="42" t="s">
        <v>20</v>
      </c>
      <c r="Q406" s="42">
        <v>-218.16666666666666</v>
      </c>
      <c r="R406" s="42">
        <v>-171.11111111111111</v>
      </c>
    </row>
    <row r="407" spans="1:18" x14ac:dyDescent="0.25">
      <c r="A407" s="40" t="s">
        <v>19</v>
      </c>
      <c r="B407" s="40" t="s">
        <v>1208</v>
      </c>
      <c r="C407" s="40" t="s">
        <v>1209</v>
      </c>
      <c r="D407" s="40" t="s">
        <v>1207</v>
      </c>
      <c r="E407" s="40" t="s">
        <v>1197</v>
      </c>
      <c r="F407" s="41">
        <v>43983</v>
      </c>
      <c r="G407" s="41">
        <v>44013</v>
      </c>
      <c r="H407" s="43">
        <v>5005659.84</v>
      </c>
      <c r="I407" s="40" t="s">
        <v>39</v>
      </c>
      <c r="J407" s="40">
        <v>30</v>
      </c>
      <c r="K407" s="40">
        <v>0</v>
      </c>
      <c r="L407" s="42">
        <v>0</v>
      </c>
      <c r="M407" s="51">
        <v>1.2500000000000001E-2</v>
      </c>
      <c r="N407" s="42">
        <v>-5214.2289999999994</v>
      </c>
      <c r="O407" s="42">
        <v>-5214.2289999999994</v>
      </c>
      <c r="P407" s="42" t="s">
        <v>20</v>
      </c>
      <c r="Q407" s="42">
        <v>-5214.2289999999994</v>
      </c>
      <c r="R407" s="42">
        <v>0</v>
      </c>
    </row>
    <row r="408" spans="1:18" x14ac:dyDescent="0.25">
      <c r="A408" s="40" t="s">
        <v>19</v>
      </c>
      <c r="B408" s="40" t="s">
        <v>1210</v>
      </c>
      <c r="C408" s="40" t="s">
        <v>1211</v>
      </c>
      <c r="D408" s="40" t="s">
        <v>1207</v>
      </c>
      <c r="E408" s="40" t="s">
        <v>1197</v>
      </c>
      <c r="F408" s="41">
        <v>44012</v>
      </c>
      <c r="G408" s="41">
        <v>44043</v>
      </c>
      <c r="H408" s="43">
        <v>4913924.3600000003</v>
      </c>
      <c r="I408" s="40" t="s">
        <v>39</v>
      </c>
      <c r="J408" s="40">
        <v>31</v>
      </c>
      <c r="K408" s="40">
        <v>2.5028000000000002E-2</v>
      </c>
      <c r="L408" s="42">
        <v>-10590.435181512446</v>
      </c>
      <c r="M408" s="51">
        <v>0</v>
      </c>
      <c r="N408" s="42">
        <v>0</v>
      </c>
      <c r="O408" s="42">
        <v>-10590.435181512446</v>
      </c>
      <c r="P408" s="42" t="s">
        <v>20</v>
      </c>
      <c r="Q408" s="42">
        <v>-341.62694133911117</v>
      </c>
      <c r="R408" s="42">
        <v>-10248.808240173335</v>
      </c>
    </row>
    <row r="409" spans="1:18" x14ac:dyDescent="0.25">
      <c r="A409" s="40" t="s">
        <v>19</v>
      </c>
      <c r="B409" s="40" t="s">
        <v>1212</v>
      </c>
      <c r="C409" s="40" t="s">
        <v>1213</v>
      </c>
      <c r="D409" s="40"/>
      <c r="E409" s="40" t="s">
        <v>1197</v>
      </c>
      <c r="F409" s="41">
        <v>43983</v>
      </c>
      <c r="G409" s="41">
        <v>44013</v>
      </c>
      <c r="H409" s="43">
        <v>4158133.8</v>
      </c>
      <c r="I409" s="40" t="s">
        <v>39</v>
      </c>
      <c r="J409" s="40">
        <v>30</v>
      </c>
      <c r="K409" s="40">
        <v>0</v>
      </c>
      <c r="L409" s="42">
        <v>0</v>
      </c>
      <c r="M409" s="51">
        <v>0.02</v>
      </c>
      <c r="N409" s="42">
        <v>-6930.222999999999</v>
      </c>
      <c r="O409" s="42">
        <v>-6930.222999999999</v>
      </c>
      <c r="P409" s="42" t="s">
        <v>20</v>
      </c>
      <c r="Q409" s="42">
        <v>-6930.222999999999</v>
      </c>
      <c r="R409" s="42">
        <v>0</v>
      </c>
    </row>
    <row r="410" spans="1:18" x14ac:dyDescent="0.25">
      <c r="A410" s="40" t="s">
        <v>19</v>
      </c>
      <c r="B410" s="40" t="s">
        <v>1214</v>
      </c>
      <c r="C410" s="40" t="s">
        <v>1215</v>
      </c>
      <c r="D410" s="40"/>
      <c r="E410" s="40" t="s">
        <v>1197</v>
      </c>
      <c r="F410" s="41">
        <v>43980</v>
      </c>
      <c r="G410" s="41">
        <v>44074</v>
      </c>
      <c r="H410" s="43">
        <v>3000000</v>
      </c>
      <c r="I410" s="40" t="s">
        <v>39</v>
      </c>
      <c r="J410" s="40">
        <v>94</v>
      </c>
      <c r="K410" s="40">
        <v>5.7000000000000002E-2</v>
      </c>
      <c r="L410" s="42">
        <v>-44650</v>
      </c>
      <c r="M410" s="51">
        <v>0</v>
      </c>
      <c r="N410" s="42">
        <v>0</v>
      </c>
      <c r="O410" s="42">
        <v>-44650</v>
      </c>
      <c r="P410" s="42" t="s">
        <v>20</v>
      </c>
      <c r="Q410" s="42">
        <v>-15675</v>
      </c>
      <c r="R410" s="42">
        <v>-28975</v>
      </c>
    </row>
    <row r="411" spans="1:18" x14ac:dyDescent="0.25">
      <c r="A411" s="40" t="s">
        <v>19</v>
      </c>
      <c r="B411" s="40" t="s">
        <v>1216</v>
      </c>
      <c r="C411" s="40" t="s">
        <v>1217</v>
      </c>
      <c r="D411" s="40" t="s">
        <v>104</v>
      </c>
      <c r="E411" s="40" t="s">
        <v>1191</v>
      </c>
      <c r="F411" s="41">
        <v>43982</v>
      </c>
      <c r="G411" s="41">
        <v>44074</v>
      </c>
      <c r="H411" s="43">
        <v>1345027.48</v>
      </c>
      <c r="I411" s="40" t="s">
        <v>39</v>
      </c>
      <c r="J411" s="40">
        <v>92</v>
      </c>
      <c r="K411" s="40">
        <v>0</v>
      </c>
      <c r="L411" s="42">
        <v>0</v>
      </c>
      <c r="M411" s="51">
        <v>1.7999999999999999E-2</v>
      </c>
      <c r="N411" s="42">
        <v>-6187.1264079999992</v>
      </c>
      <c r="O411" s="42">
        <v>-6187.1264079999992</v>
      </c>
      <c r="P411" s="42" t="s">
        <v>20</v>
      </c>
      <c r="Q411" s="42">
        <v>-2084.7925939999996</v>
      </c>
      <c r="R411" s="42">
        <v>-4102.3338139999987</v>
      </c>
    </row>
    <row r="412" spans="1:18" x14ac:dyDescent="0.25">
      <c r="A412" s="40" t="s">
        <v>19</v>
      </c>
      <c r="B412" s="40" t="s">
        <v>1218</v>
      </c>
      <c r="C412" s="40" t="s">
        <v>1219</v>
      </c>
      <c r="D412" s="40" t="s">
        <v>104</v>
      </c>
      <c r="E412" s="40" t="s">
        <v>1191</v>
      </c>
      <c r="F412" s="41">
        <v>43982</v>
      </c>
      <c r="G412" s="41">
        <v>44074</v>
      </c>
      <c r="H412" s="43">
        <v>1507452.52</v>
      </c>
      <c r="I412" s="40" t="s">
        <v>39</v>
      </c>
      <c r="J412" s="40">
        <v>92</v>
      </c>
      <c r="K412" s="40">
        <v>0</v>
      </c>
      <c r="L412" s="42">
        <v>0</v>
      </c>
      <c r="M412" s="51">
        <v>1.7999999999999999E-2</v>
      </c>
      <c r="N412" s="42">
        <v>-6934.2815919999994</v>
      </c>
      <c r="O412" s="42">
        <v>-6934.2815919999994</v>
      </c>
      <c r="P412" s="42" t="s">
        <v>20</v>
      </c>
      <c r="Q412" s="42">
        <v>-2336.5514059999996</v>
      </c>
      <c r="R412" s="42">
        <v>-4597.7301859999989</v>
      </c>
    </row>
    <row r="413" spans="1:18" x14ac:dyDescent="0.25">
      <c r="A413" s="40" t="s">
        <v>19</v>
      </c>
      <c r="B413" s="40" t="s">
        <v>1220</v>
      </c>
      <c r="C413" s="40" t="s">
        <v>1221</v>
      </c>
      <c r="D413" s="40" t="s">
        <v>104</v>
      </c>
      <c r="E413" s="40" t="s">
        <v>1191</v>
      </c>
      <c r="F413" s="41">
        <v>44012</v>
      </c>
      <c r="G413" s="41">
        <v>44013</v>
      </c>
      <c r="H413" s="43">
        <v>1755388.72</v>
      </c>
      <c r="I413" s="40" t="s">
        <v>39</v>
      </c>
      <c r="J413" s="40">
        <v>1</v>
      </c>
      <c r="K413" s="40">
        <v>-4.0300000000000006E-3</v>
      </c>
      <c r="L413" s="42">
        <v>19.650601504444449</v>
      </c>
      <c r="M413" s="51">
        <v>1.2500000000000001E-2</v>
      </c>
      <c r="N413" s="42">
        <v>-60.950997222222227</v>
      </c>
      <c r="O413" s="42">
        <v>-41.300395717777775</v>
      </c>
      <c r="P413" s="42" t="s">
        <v>20</v>
      </c>
      <c r="Q413" s="42">
        <v>-41.300395717777775</v>
      </c>
      <c r="R413" s="42">
        <v>0</v>
      </c>
    </row>
    <row r="414" spans="1:18" x14ac:dyDescent="0.25">
      <c r="A414" s="40" t="s">
        <v>19</v>
      </c>
      <c r="B414" s="40" t="s">
        <v>1222</v>
      </c>
      <c r="C414" s="40" t="s">
        <v>1223</v>
      </c>
      <c r="D414" s="40" t="s">
        <v>454</v>
      </c>
      <c r="E414" s="40" t="s">
        <v>1191</v>
      </c>
      <c r="F414" s="41">
        <v>44012</v>
      </c>
      <c r="G414" s="41">
        <v>44043</v>
      </c>
      <c r="H414" s="43">
        <v>984998.05</v>
      </c>
      <c r="I414" s="40" t="s">
        <v>39</v>
      </c>
      <c r="J414" s="40">
        <v>31</v>
      </c>
      <c r="K414" s="40">
        <v>0</v>
      </c>
      <c r="L414" s="42">
        <v>0</v>
      </c>
      <c r="M414" s="51">
        <v>1.2500000000000001E-2</v>
      </c>
      <c r="N414" s="42">
        <v>-1060.2409565972223</v>
      </c>
      <c r="O414" s="42">
        <v>-1060.2409565972223</v>
      </c>
      <c r="P414" s="42" t="s">
        <v>20</v>
      </c>
      <c r="Q414" s="42">
        <v>-34.20132118055556</v>
      </c>
      <c r="R414" s="42">
        <v>-1026.0396354166667</v>
      </c>
    </row>
    <row r="415" spans="1:18" x14ac:dyDescent="0.25">
      <c r="A415" s="40" t="s">
        <v>19</v>
      </c>
      <c r="B415" s="40" t="s">
        <v>1224</v>
      </c>
      <c r="C415" s="40" t="s">
        <v>1225</v>
      </c>
      <c r="D415" s="40" t="s">
        <v>1226</v>
      </c>
      <c r="E415" s="40" t="s">
        <v>1191</v>
      </c>
      <c r="F415" s="41">
        <v>43983</v>
      </c>
      <c r="G415" s="41">
        <v>44013</v>
      </c>
      <c r="H415" s="43">
        <v>7910104.4299999997</v>
      </c>
      <c r="I415" s="40" t="s">
        <v>39</v>
      </c>
      <c r="J415" s="40">
        <v>30</v>
      </c>
      <c r="K415" s="40">
        <v>2.4948000000000001E-2</v>
      </c>
      <c r="L415" s="42">
        <v>-16445.107109969998</v>
      </c>
      <c r="M415" s="51">
        <v>0</v>
      </c>
      <c r="N415" s="42">
        <v>0</v>
      </c>
      <c r="O415" s="42">
        <v>-16445.107109969998</v>
      </c>
      <c r="P415" s="42" t="s">
        <v>20</v>
      </c>
      <c r="Q415" s="42">
        <v>-16445.107109969998</v>
      </c>
      <c r="R415" s="42">
        <v>0</v>
      </c>
    </row>
    <row r="416" spans="1:18" x14ac:dyDescent="0.25">
      <c r="A416" s="40" t="s">
        <v>19</v>
      </c>
      <c r="B416" s="40" t="s">
        <v>1227</v>
      </c>
      <c r="C416" s="40" t="s">
        <v>1228</v>
      </c>
      <c r="D416" s="40" t="s">
        <v>1229</v>
      </c>
      <c r="E416" s="40" t="s">
        <v>1191</v>
      </c>
      <c r="F416" s="41">
        <v>43983</v>
      </c>
      <c r="G416" s="41">
        <v>44013</v>
      </c>
      <c r="H416" s="43">
        <v>5277792.46</v>
      </c>
      <c r="I416" s="40" t="s">
        <v>39</v>
      </c>
      <c r="J416" s="40">
        <v>30</v>
      </c>
      <c r="K416" s="40">
        <v>1.8970000000000001E-2</v>
      </c>
      <c r="L416" s="42">
        <v>-8343.3102471833336</v>
      </c>
      <c r="M416" s="51">
        <v>0</v>
      </c>
      <c r="N416" s="42">
        <v>0</v>
      </c>
      <c r="O416" s="42">
        <v>-8343.3102471833336</v>
      </c>
      <c r="P416" s="42" t="s">
        <v>20</v>
      </c>
      <c r="Q416" s="42">
        <v>-8343.3102471833336</v>
      </c>
      <c r="R416" s="42">
        <v>0</v>
      </c>
    </row>
    <row r="417" spans="1:18" x14ac:dyDescent="0.25">
      <c r="A417" s="40" t="s">
        <v>19</v>
      </c>
      <c r="B417" s="40" t="s">
        <v>1230</v>
      </c>
      <c r="C417" s="40" t="s">
        <v>1231</v>
      </c>
      <c r="D417" s="40" t="s">
        <v>1232</v>
      </c>
      <c r="E417" s="40" t="s">
        <v>1191</v>
      </c>
      <c r="F417" s="41">
        <v>43983</v>
      </c>
      <c r="G417" s="41">
        <v>44013</v>
      </c>
      <c r="H417" s="43">
        <v>5188835.6900000004</v>
      </c>
      <c r="I417" s="40" t="s">
        <v>39</v>
      </c>
      <c r="J417" s="40">
        <v>30</v>
      </c>
      <c r="K417" s="40">
        <v>2.7935000000000001E-2</v>
      </c>
      <c r="L417" s="42">
        <v>-12079.177083345836</v>
      </c>
      <c r="M417" s="51">
        <v>0</v>
      </c>
      <c r="N417" s="42">
        <v>0</v>
      </c>
      <c r="O417" s="42">
        <v>-12079.177083345836</v>
      </c>
      <c r="P417" s="42" t="s">
        <v>20</v>
      </c>
      <c r="Q417" s="42">
        <v>-12079.177083345836</v>
      </c>
      <c r="R417" s="42">
        <v>0</v>
      </c>
    </row>
    <row r="418" spans="1:18" x14ac:dyDescent="0.25">
      <c r="A418" s="40" t="s">
        <v>19</v>
      </c>
      <c r="B418" s="40" t="s">
        <v>1233</v>
      </c>
      <c r="C418" s="40" t="s">
        <v>1234</v>
      </c>
      <c r="D418" s="40" t="s">
        <v>1235</v>
      </c>
      <c r="E418" s="40" t="s">
        <v>1191</v>
      </c>
      <c r="F418" s="41">
        <v>44012</v>
      </c>
      <c r="G418" s="41">
        <v>44104</v>
      </c>
      <c r="H418" s="43">
        <v>3380000</v>
      </c>
      <c r="I418" s="40" t="s">
        <v>39</v>
      </c>
      <c r="J418" s="40">
        <v>92</v>
      </c>
      <c r="K418" s="40">
        <v>2.4799999999999999E-2</v>
      </c>
      <c r="L418" s="42">
        <v>-21421.688888888886</v>
      </c>
      <c r="M418" s="51">
        <v>0</v>
      </c>
      <c r="N418" s="42">
        <v>0</v>
      </c>
      <c r="O418" s="42">
        <v>-21421.688888888886</v>
      </c>
      <c r="P418" s="42" t="s">
        <v>20</v>
      </c>
      <c r="Q418" s="42">
        <v>-232.84444444444441</v>
      </c>
      <c r="R418" s="42">
        <v>-21188.844444444439</v>
      </c>
    </row>
    <row r="419" spans="1:18" x14ac:dyDescent="0.25">
      <c r="A419" s="40" t="s">
        <v>19</v>
      </c>
      <c r="B419" s="40" t="s">
        <v>1236</v>
      </c>
      <c r="C419" s="40" t="s">
        <v>1237</v>
      </c>
      <c r="D419" s="40" t="s">
        <v>1238</v>
      </c>
      <c r="E419" s="40" t="s">
        <v>1191</v>
      </c>
      <c r="F419" s="41">
        <v>43983</v>
      </c>
      <c r="G419" s="41">
        <v>44013</v>
      </c>
      <c r="H419" s="43">
        <v>3693928.93</v>
      </c>
      <c r="I419" s="40" t="s">
        <v>39</v>
      </c>
      <c r="J419" s="40">
        <v>30</v>
      </c>
      <c r="K419" s="40">
        <v>0.03</v>
      </c>
      <c r="L419" s="42">
        <v>-9234.8223249999992</v>
      </c>
      <c r="M419" s="51">
        <v>0</v>
      </c>
      <c r="N419" s="42">
        <v>0</v>
      </c>
      <c r="O419" s="42">
        <v>-9234.8223249999992</v>
      </c>
      <c r="P419" s="42" t="s">
        <v>20</v>
      </c>
      <c r="Q419" s="42">
        <v>-9234.8223249999992</v>
      </c>
      <c r="R419" s="42">
        <v>0</v>
      </c>
    </row>
    <row r="420" spans="1:18" x14ac:dyDescent="0.25">
      <c r="A420" s="40" t="s">
        <v>19</v>
      </c>
      <c r="B420" s="40" t="s">
        <v>1239</v>
      </c>
      <c r="C420" s="40" t="s">
        <v>1240</v>
      </c>
      <c r="D420" s="40" t="s">
        <v>1241</v>
      </c>
      <c r="E420" s="40" t="s">
        <v>1191</v>
      </c>
      <c r="F420" s="41">
        <v>43983</v>
      </c>
      <c r="G420" s="41">
        <v>44013</v>
      </c>
      <c r="H420" s="43">
        <v>1416048.63</v>
      </c>
      <c r="I420" s="40" t="s">
        <v>39</v>
      </c>
      <c r="J420" s="40">
        <v>30</v>
      </c>
      <c r="K420" s="40">
        <v>1.9E-2</v>
      </c>
      <c r="L420" s="42">
        <v>-2242.0769974999994</v>
      </c>
      <c r="M420" s="51">
        <v>0</v>
      </c>
      <c r="N420" s="42">
        <v>0</v>
      </c>
      <c r="O420" s="42">
        <v>-2242.0769974999994</v>
      </c>
      <c r="P420" s="42" t="s">
        <v>20</v>
      </c>
      <c r="Q420" s="42">
        <v>-2242.0769974999994</v>
      </c>
      <c r="R420" s="42">
        <v>0</v>
      </c>
    </row>
    <row r="421" spans="1:18" x14ac:dyDescent="0.25">
      <c r="A421" s="40" t="s">
        <v>19</v>
      </c>
      <c r="B421" s="40" t="s">
        <v>1242</v>
      </c>
      <c r="C421" s="40" t="s">
        <v>1243</v>
      </c>
      <c r="D421" s="40" t="s">
        <v>1244</v>
      </c>
      <c r="E421" s="40" t="s">
        <v>1191</v>
      </c>
      <c r="F421" s="41">
        <v>44012</v>
      </c>
      <c r="G421" s="41">
        <v>44104</v>
      </c>
      <c r="H421" s="43">
        <v>950830.13</v>
      </c>
      <c r="I421" s="40" t="s">
        <v>39</v>
      </c>
      <c r="J421" s="40">
        <v>90</v>
      </c>
      <c r="K421" s="40">
        <v>9.9939999999999994E-3</v>
      </c>
      <c r="L421" s="42">
        <v>-2375.6490798049999</v>
      </c>
      <c r="M421" s="51">
        <v>0</v>
      </c>
      <c r="N421" s="42">
        <v>0</v>
      </c>
      <c r="O421" s="42">
        <v>-2375.6490798049999</v>
      </c>
      <c r="P421" s="42" t="s">
        <v>289</v>
      </c>
      <c r="Q421" s="42">
        <v>-26.396100886722223</v>
      </c>
      <c r="R421" s="42">
        <v>-2402.0451806917222</v>
      </c>
    </row>
    <row r="422" spans="1:18" x14ac:dyDescent="0.25">
      <c r="A422" s="40" t="s">
        <v>19</v>
      </c>
      <c r="B422" s="40" t="s">
        <v>1245</v>
      </c>
      <c r="C422" s="40" t="s">
        <v>1246</v>
      </c>
      <c r="D422" s="40" t="s">
        <v>1247</v>
      </c>
      <c r="E422" s="40" t="s">
        <v>1191</v>
      </c>
      <c r="F422" s="41">
        <v>43983</v>
      </c>
      <c r="G422" s="41">
        <v>44013</v>
      </c>
      <c r="H422" s="43">
        <v>1149169.6200000001</v>
      </c>
      <c r="I422" s="40" t="s">
        <v>39</v>
      </c>
      <c r="J422" s="40">
        <v>30</v>
      </c>
      <c r="K422" s="40">
        <v>1.2803999999999999E-2</v>
      </c>
      <c r="L422" s="42">
        <v>-1226.16398454</v>
      </c>
      <c r="M422" s="51">
        <v>0</v>
      </c>
      <c r="N422" s="42">
        <v>0</v>
      </c>
      <c r="O422" s="42">
        <v>-1226.16398454</v>
      </c>
      <c r="P422" s="42" t="s">
        <v>289</v>
      </c>
      <c r="Q422" s="42">
        <v>-1226.16398454</v>
      </c>
      <c r="R422" s="42">
        <v>0</v>
      </c>
    </row>
    <row r="423" spans="1:18" x14ac:dyDescent="0.25">
      <c r="A423" s="40" t="s">
        <v>19</v>
      </c>
      <c r="B423" s="40" t="s">
        <v>1248</v>
      </c>
      <c r="C423" s="40" t="s">
        <v>1249</v>
      </c>
      <c r="D423" s="40" t="s">
        <v>1250</v>
      </c>
      <c r="E423" s="40" t="s">
        <v>1251</v>
      </c>
      <c r="F423" s="41">
        <v>44011</v>
      </c>
      <c r="G423" s="41">
        <v>44103</v>
      </c>
      <c r="H423" s="43">
        <v>1408957.01</v>
      </c>
      <c r="I423" s="40" t="s">
        <v>39</v>
      </c>
      <c r="J423" s="40">
        <v>92</v>
      </c>
      <c r="K423" s="40">
        <v>7.4999999999999997E-3</v>
      </c>
      <c r="L423" s="42">
        <v>-2700.5009358333332</v>
      </c>
      <c r="M423" s="51">
        <v>0</v>
      </c>
      <c r="N423" s="42">
        <v>0</v>
      </c>
      <c r="O423" s="42">
        <v>-2700.5009358333332</v>
      </c>
      <c r="P423" s="42" t="s">
        <v>289</v>
      </c>
      <c r="Q423" s="42">
        <v>-58.706542083333332</v>
      </c>
      <c r="R423" s="42">
        <v>-2641.7943937499999</v>
      </c>
    </row>
    <row r="424" spans="1:18" x14ac:dyDescent="0.25">
      <c r="A424" s="40" t="s">
        <v>19</v>
      </c>
      <c r="B424" s="40" t="s">
        <v>1252</v>
      </c>
      <c r="C424" s="40" t="s">
        <v>1253</v>
      </c>
      <c r="D424" s="40" t="s">
        <v>1254</v>
      </c>
      <c r="E424" s="40" t="s">
        <v>1191</v>
      </c>
      <c r="F424" s="41">
        <v>44012</v>
      </c>
      <c r="G424" s="41">
        <v>44104</v>
      </c>
      <c r="H424" s="43">
        <v>8250000</v>
      </c>
      <c r="I424" s="40" t="s">
        <v>39</v>
      </c>
      <c r="J424" s="40">
        <v>92</v>
      </c>
      <c r="K424" s="40">
        <v>1.4250000000000001E-2</v>
      </c>
      <c r="L424" s="42">
        <v>-30043.749999999996</v>
      </c>
      <c r="M424" s="51">
        <v>0</v>
      </c>
      <c r="N424" s="42">
        <v>0</v>
      </c>
      <c r="O424" s="42">
        <v>-30043.749999999996</v>
      </c>
      <c r="P424" s="42" t="s">
        <v>289</v>
      </c>
      <c r="Q424" s="42">
        <v>-326.56249999999994</v>
      </c>
      <c r="R424" s="42">
        <v>-29717.187499999996</v>
      </c>
    </row>
    <row r="425" spans="1:18" x14ac:dyDescent="0.25">
      <c r="A425" s="40" t="s">
        <v>19</v>
      </c>
      <c r="B425" s="40" t="s">
        <v>1255</v>
      </c>
      <c r="C425" s="40" t="s">
        <v>1256</v>
      </c>
      <c r="D425" s="40" t="s">
        <v>1257</v>
      </c>
      <c r="E425" s="40" t="s">
        <v>1191</v>
      </c>
      <c r="F425" s="41">
        <v>44012</v>
      </c>
      <c r="G425" s="41">
        <v>44104</v>
      </c>
      <c r="H425" s="43">
        <v>7218750</v>
      </c>
      <c r="I425" s="40" t="s">
        <v>39</v>
      </c>
      <c r="J425" s="40">
        <v>92</v>
      </c>
      <c r="K425" s="40">
        <v>0</v>
      </c>
      <c r="L425" s="42">
        <v>0</v>
      </c>
      <c r="M425" s="51">
        <v>8.9999999999999993E-3</v>
      </c>
      <c r="N425" s="42">
        <v>-16603.124999999996</v>
      </c>
      <c r="O425" s="42">
        <v>-16603.124999999996</v>
      </c>
      <c r="P425" s="42" t="s">
        <v>20</v>
      </c>
      <c r="Q425" s="42">
        <v>-180.46874999999994</v>
      </c>
      <c r="R425" s="42">
        <v>-16422.656249999996</v>
      </c>
    </row>
    <row r="426" spans="1:18" x14ac:dyDescent="0.25">
      <c r="A426" s="40" t="s">
        <v>19</v>
      </c>
      <c r="B426" s="40" t="s">
        <v>1258</v>
      </c>
      <c r="C426" s="40" t="s">
        <v>1259</v>
      </c>
      <c r="D426" s="40" t="s">
        <v>1260</v>
      </c>
      <c r="E426" s="40" t="s">
        <v>1191</v>
      </c>
      <c r="F426" s="41">
        <v>44012</v>
      </c>
      <c r="G426" s="41">
        <v>44104</v>
      </c>
      <c r="H426" s="43">
        <v>9562500</v>
      </c>
      <c r="I426" s="40" t="s">
        <v>39</v>
      </c>
      <c r="J426" s="40">
        <v>92</v>
      </c>
      <c r="K426" s="40">
        <v>0</v>
      </c>
      <c r="L426" s="42">
        <v>0</v>
      </c>
      <c r="M426" s="51">
        <v>8.9999999999999993E-3</v>
      </c>
      <c r="N426" s="42">
        <v>-21993.75</v>
      </c>
      <c r="O426" s="42">
        <v>-21993.75</v>
      </c>
      <c r="P426" s="42" t="s">
        <v>20</v>
      </c>
      <c r="Q426" s="42">
        <v>-239.0625</v>
      </c>
      <c r="R426" s="42">
        <v>-21754.6875</v>
      </c>
    </row>
    <row r="427" spans="1:18" x14ac:dyDescent="0.25">
      <c r="A427" s="40" t="s">
        <v>19</v>
      </c>
      <c r="B427" s="40" t="s">
        <v>1261</v>
      </c>
      <c r="C427" s="40" t="s">
        <v>1262</v>
      </c>
      <c r="D427" s="40" t="s">
        <v>182</v>
      </c>
      <c r="E427" s="40" t="s">
        <v>1204</v>
      </c>
      <c r="F427" s="41">
        <v>43921.083333333299</v>
      </c>
      <c r="G427" s="41">
        <v>44012.083333333299</v>
      </c>
      <c r="H427" s="43">
        <v>853454.59</v>
      </c>
      <c r="I427" s="40" t="s">
        <v>39</v>
      </c>
      <c r="J427" s="40">
        <v>90</v>
      </c>
      <c r="K427" s="40">
        <v>0.04</v>
      </c>
      <c r="L427" s="42">
        <v>-8534.5458999999992</v>
      </c>
      <c r="M427" s="51">
        <v>0</v>
      </c>
      <c r="N427" s="42">
        <v>0</v>
      </c>
      <c r="O427" s="42">
        <v>-8534.5458999999992</v>
      </c>
      <c r="P427" s="42" t="s">
        <v>20</v>
      </c>
      <c r="Q427" s="42">
        <v>-8716.3001182439602</v>
      </c>
      <c r="R427" s="42">
        <v>86.925930466182805</v>
      </c>
    </row>
    <row r="428" spans="1:18" x14ac:dyDescent="0.25">
      <c r="A428" s="40" t="s">
        <v>19</v>
      </c>
      <c r="B428" s="40" t="s">
        <v>1263</v>
      </c>
      <c r="C428" s="40" t="s">
        <v>1264</v>
      </c>
      <c r="D428" s="40" t="s">
        <v>1265</v>
      </c>
      <c r="E428" s="40" t="s">
        <v>1266</v>
      </c>
      <c r="F428" s="41">
        <v>43983.083333333299</v>
      </c>
      <c r="G428" s="41">
        <v>44012.083333333299</v>
      </c>
      <c r="H428" s="43">
        <v>4108294.32</v>
      </c>
      <c r="I428" s="40" t="s">
        <v>39</v>
      </c>
      <c r="J428" s="40">
        <v>29</v>
      </c>
      <c r="K428" s="40">
        <v>0</v>
      </c>
      <c r="L428" s="42">
        <v>0</v>
      </c>
      <c r="M428" s="51">
        <v>0.08</v>
      </c>
      <c r="N428" s="42">
        <v>-26475.67450666667</v>
      </c>
      <c r="O428" s="42">
        <v>-26475.67450666667</v>
      </c>
      <c r="P428" s="42" t="s">
        <v>20</v>
      </c>
      <c r="Q428" s="42">
        <v>-27312.549275586556</v>
      </c>
      <c r="R428" s="42">
        <v>836.87476891988786</v>
      </c>
    </row>
    <row r="429" spans="1:18" x14ac:dyDescent="0.25">
      <c r="A429" s="40" t="s">
        <v>19</v>
      </c>
      <c r="B429" s="40" t="s">
        <v>1267</v>
      </c>
      <c r="C429" s="40" t="s">
        <v>1268</v>
      </c>
      <c r="D429" s="40" t="s">
        <v>1269</v>
      </c>
      <c r="E429" s="40" t="s">
        <v>1266</v>
      </c>
      <c r="F429" s="41">
        <v>43921.083333333299</v>
      </c>
      <c r="G429" s="41">
        <v>44012.083333333299</v>
      </c>
      <c r="H429" s="43">
        <v>2565637.9</v>
      </c>
      <c r="I429" s="40" t="s">
        <v>39</v>
      </c>
      <c r="J429" s="40">
        <v>0</v>
      </c>
      <c r="K429" s="40">
        <v>2.3699999999999999E-2</v>
      </c>
      <c r="L429" s="42">
        <v>0</v>
      </c>
      <c r="M429" s="51">
        <v>0</v>
      </c>
      <c r="N429" s="42">
        <v>0</v>
      </c>
      <c r="O429" s="42">
        <v>0</v>
      </c>
      <c r="P429" s="42" t="s">
        <v>20</v>
      </c>
      <c r="Q429" s="42"/>
      <c r="R429" s="42"/>
    </row>
    <row r="430" spans="1:18" x14ac:dyDescent="0.25">
      <c r="A430" s="40" t="s">
        <v>19</v>
      </c>
      <c r="B430" s="40" t="s">
        <v>1270</v>
      </c>
      <c r="C430" s="40" t="s">
        <v>1271</v>
      </c>
      <c r="D430" s="40" t="s">
        <v>1272</v>
      </c>
      <c r="E430" s="40" t="s">
        <v>1273</v>
      </c>
      <c r="F430" s="41">
        <v>43982.083333333299</v>
      </c>
      <c r="G430" s="41">
        <v>44012.083333333299</v>
      </c>
      <c r="H430" s="43">
        <v>447691.31</v>
      </c>
      <c r="I430" s="40" t="s">
        <v>39</v>
      </c>
      <c r="J430" s="40">
        <v>30</v>
      </c>
      <c r="K430" s="40">
        <v>0</v>
      </c>
      <c r="L430" s="42">
        <v>0</v>
      </c>
      <c r="M430" s="51">
        <v>6.4000000000000001E-2</v>
      </c>
      <c r="N430" s="42">
        <v>-2387.6869866666666</v>
      </c>
      <c r="O430" s="42">
        <v>-2387.6869866666666</v>
      </c>
      <c r="P430" s="42" t="s">
        <v>20</v>
      </c>
      <c r="Q430" s="42">
        <v>-2460.6440890397394</v>
      </c>
      <c r="R430" s="42">
        <v>72.957102373072786</v>
      </c>
    </row>
    <row r="431" spans="1:18" x14ac:dyDescent="0.25">
      <c r="A431" s="40" t="s">
        <v>19</v>
      </c>
      <c r="B431" s="40" t="s">
        <v>1274</v>
      </c>
      <c r="C431" s="40" t="s">
        <v>1275</v>
      </c>
      <c r="D431" s="40" t="s">
        <v>1276</v>
      </c>
      <c r="E431" s="40" t="s">
        <v>1277</v>
      </c>
      <c r="F431" s="41">
        <v>44012</v>
      </c>
      <c r="G431" s="41">
        <v>44104</v>
      </c>
      <c r="H431" s="43">
        <v>1297868.8500000001</v>
      </c>
      <c r="I431" s="40" t="s">
        <v>39</v>
      </c>
      <c r="J431" s="40">
        <v>92</v>
      </c>
      <c r="K431" s="40">
        <v>0</v>
      </c>
      <c r="L431" s="42">
        <v>0</v>
      </c>
      <c r="M431" s="51">
        <v>1.35E-2</v>
      </c>
      <c r="N431" s="42">
        <v>-4477.6475325000001</v>
      </c>
      <c r="O431" s="42">
        <v>-4477.6475325000001</v>
      </c>
      <c r="P431" s="42" t="s">
        <v>20</v>
      </c>
      <c r="Q431" s="42">
        <v>-48.670081875000001</v>
      </c>
      <c r="R431" s="42">
        <v>-4428.9774506249996</v>
      </c>
    </row>
    <row r="432" spans="1:18" x14ac:dyDescent="0.25">
      <c r="A432" s="40" t="s">
        <v>19</v>
      </c>
      <c r="B432" s="40" t="s">
        <v>1278</v>
      </c>
      <c r="C432" s="40" t="s">
        <v>1279</v>
      </c>
      <c r="D432" s="40" t="s">
        <v>1280</v>
      </c>
      <c r="E432" s="40" t="s">
        <v>1281</v>
      </c>
      <c r="F432" s="41">
        <v>43921</v>
      </c>
      <c r="G432" s="41">
        <v>44104</v>
      </c>
      <c r="H432" s="43">
        <v>9005526.3200000003</v>
      </c>
      <c r="I432" s="40" t="s">
        <v>39</v>
      </c>
      <c r="J432" s="40">
        <v>183</v>
      </c>
      <c r="K432" s="40">
        <v>0</v>
      </c>
      <c r="L432" s="42">
        <v>0</v>
      </c>
      <c r="M432" s="51">
        <v>9.4999999999999998E-3</v>
      </c>
      <c r="N432" s="42">
        <v>-43489.187520333333</v>
      </c>
      <c r="O432" s="42">
        <v>-43489.187520333333</v>
      </c>
      <c r="P432" s="42" t="s">
        <v>20</v>
      </c>
      <c r="Q432" s="42">
        <v>-21863.41667688889</v>
      </c>
      <c r="R432" s="42">
        <v>-21625.770843444443</v>
      </c>
    </row>
    <row r="433" spans="1:18" x14ac:dyDescent="0.25">
      <c r="A433" s="40" t="s">
        <v>19</v>
      </c>
      <c r="B433" s="40" t="s">
        <v>1282</v>
      </c>
      <c r="C433" s="40" t="s">
        <v>1283</v>
      </c>
      <c r="D433" s="40" t="s">
        <v>1284</v>
      </c>
      <c r="E433" s="40" t="s">
        <v>1204</v>
      </c>
      <c r="F433" s="41">
        <v>44012</v>
      </c>
      <c r="G433" s="41">
        <v>44104</v>
      </c>
      <c r="H433" s="43">
        <v>4657220.8899999997</v>
      </c>
      <c r="I433" s="40" t="s">
        <v>39</v>
      </c>
      <c r="J433" s="40">
        <v>92</v>
      </c>
      <c r="K433" s="40">
        <v>0</v>
      </c>
      <c r="L433" s="42">
        <v>0</v>
      </c>
      <c r="M433" s="51">
        <v>1.5699999999999999E-2</v>
      </c>
      <c r="N433" s="42">
        <v>-18685.805148655549</v>
      </c>
      <c r="O433" s="42">
        <v>-18685.805148655549</v>
      </c>
      <c r="P433" s="42" t="s">
        <v>20</v>
      </c>
      <c r="Q433" s="42">
        <v>-203.10657770277768</v>
      </c>
      <c r="R433" s="42">
        <v>-18482.698570952769</v>
      </c>
    </row>
    <row r="434" spans="1:18" x14ac:dyDescent="0.25">
      <c r="A434" s="40" t="s">
        <v>19</v>
      </c>
      <c r="B434" s="40" t="s">
        <v>1285</v>
      </c>
      <c r="C434" s="40" t="s">
        <v>1286</v>
      </c>
      <c r="D434" s="40" t="s">
        <v>1287</v>
      </c>
      <c r="E434" s="40" t="s">
        <v>1273</v>
      </c>
      <c r="F434" s="41">
        <v>44012</v>
      </c>
      <c r="G434" s="41">
        <v>44043</v>
      </c>
      <c r="H434" s="43">
        <v>6930000.0099999998</v>
      </c>
      <c r="I434" s="40" t="s">
        <v>39</v>
      </c>
      <c r="J434" s="40">
        <v>31</v>
      </c>
      <c r="K434" s="40">
        <v>0</v>
      </c>
      <c r="L434" s="42">
        <v>0</v>
      </c>
      <c r="M434" s="51">
        <v>1.375E-2</v>
      </c>
      <c r="N434" s="42">
        <v>-8205.3125118402768</v>
      </c>
      <c r="O434" s="42">
        <v>-8205.3125118402768</v>
      </c>
      <c r="P434" s="42" t="s">
        <v>20</v>
      </c>
      <c r="Q434" s="42">
        <v>-264.6875003819444</v>
      </c>
      <c r="R434" s="42">
        <v>-7940.6250114583327</v>
      </c>
    </row>
    <row r="435" spans="1:18" x14ac:dyDescent="0.25">
      <c r="A435" s="40" t="s">
        <v>19</v>
      </c>
      <c r="B435" s="40" t="s">
        <v>1288</v>
      </c>
      <c r="C435" s="40" t="s">
        <v>1289</v>
      </c>
      <c r="D435" s="40" t="s">
        <v>1290</v>
      </c>
      <c r="E435" s="40" t="s">
        <v>1291</v>
      </c>
      <c r="F435" s="41">
        <v>44012</v>
      </c>
      <c r="G435" s="41">
        <v>44104</v>
      </c>
      <c r="H435" s="43">
        <v>15907933</v>
      </c>
      <c r="I435" s="40" t="s">
        <v>39</v>
      </c>
      <c r="J435" s="40">
        <v>92</v>
      </c>
      <c r="K435" s="40">
        <v>0</v>
      </c>
      <c r="L435" s="42">
        <v>0</v>
      </c>
      <c r="M435" s="51">
        <v>1.1900000000000001E-2</v>
      </c>
      <c r="N435" s="42">
        <v>-48377.791801111111</v>
      </c>
      <c r="O435" s="42">
        <v>-48377.791801111111</v>
      </c>
      <c r="P435" s="42" t="s">
        <v>20</v>
      </c>
      <c r="Q435" s="42">
        <v>-525.84556305555554</v>
      </c>
      <c r="R435" s="42">
        <v>-47851.946238055556</v>
      </c>
    </row>
    <row r="436" spans="1:18" x14ac:dyDescent="0.25">
      <c r="A436" s="40" t="s">
        <v>19</v>
      </c>
      <c r="B436" s="40" t="s">
        <v>1292</v>
      </c>
      <c r="C436" s="40" t="s">
        <v>1293</v>
      </c>
      <c r="D436" s="40" t="s">
        <v>1294</v>
      </c>
      <c r="E436" s="40" t="s">
        <v>1295</v>
      </c>
      <c r="F436" s="41">
        <v>44011</v>
      </c>
      <c r="G436" s="41">
        <v>44103</v>
      </c>
      <c r="H436" s="43">
        <v>1018374.27</v>
      </c>
      <c r="I436" s="40" t="s">
        <v>39</v>
      </c>
      <c r="J436" s="40">
        <v>90</v>
      </c>
      <c r="K436" s="40">
        <v>7.4999999999999997E-3</v>
      </c>
      <c r="L436" s="42">
        <v>-1909.45175625</v>
      </c>
      <c r="M436" s="51">
        <v>0</v>
      </c>
      <c r="N436" s="42">
        <v>0</v>
      </c>
      <c r="O436" s="42">
        <v>-1909.45175625</v>
      </c>
      <c r="P436" s="42" t="s">
        <v>289</v>
      </c>
      <c r="Q436" s="42">
        <v>-42.432261250000003</v>
      </c>
      <c r="R436" s="42">
        <v>-1909.45175625</v>
      </c>
    </row>
    <row r="437" spans="1:18" x14ac:dyDescent="0.25">
      <c r="A437" s="40" t="s">
        <v>19</v>
      </c>
      <c r="B437" s="40" t="s">
        <v>1296</v>
      </c>
      <c r="C437" s="40" t="s">
        <v>1297</v>
      </c>
      <c r="D437" s="40" t="s">
        <v>1298</v>
      </c>
      <c r="E437" s="40" t="s">
        <v>1299</v>
      </c>
      <c r="F437" s="41">
        <v>44012</v>
      </c>
      <c r="G437" s="41">
        <v>44104</v>
      </c>
      <c r="H437" s="43">
        <v>57517704</v>
      </c>
      <c r="I437" s="40" t="s">
        <v>39</v>
      </c>
      <c r="J437" s="40">
        <v>92</v>
      </c>
      <c r="K437" s="40">
        <v>3.4000000000000002E-3</v>
      </c>
      <c r="L437" s="42">
        <v>-49976.493920000001</v>
      </c>
      <c r="M437" s="51">
        <v>1.8499999999999999E-2</v>
      </c>
      <c r="N437" s="42">
        <v>-271930.9228</v>
      </c>
      <c r="O437" s="42">
        <v>-321907.41671999998</v>
      </c>
      <c r="P437" s="42" t="s">
        <v>30</v>
      </c>
      <c r="Q437" s="42">
        <v>-3498.9936599999996</v>
      </c>
      <c r="R437" s="42">
        <v>-318408.42305999994</v>
      </c>
    </row>
    <row r="438" spans="1:18" x14ac:dyDescent="0.25">
      <c r="A438" s="40" t="s">
        <v>19</v>
      </c>
      <c r="B438" s="40" t="s">
        <v>1300</v>
      </c>
      <c r="C438" s="40" t="s">
        <v>1301</v>
      </c>
      <c r="D438" s="40" t="s">
        <v>1302</v>
      </c>
      <c r="E438" s="40" t="s">
        <v>1299</v>
      </c>
      <c r="F438" s="41">
        <v>44012</v>
      </c>
      <c r="G438" s="41">
        <v>44104</v>
      </c>
      <c r="H438" s="43">
        <v>603500000</v>
      </c>
      <c r="I438" s="40" t="s">
        <v>39</v>
      </c>
      <c r="J438" s="40">
        <v>92</v>
      </c>
      <c r="K438" s="40">
        <v>3.4000000000000002E-3</v>
      </c>
      <c r="L438" s="42">
        <v>-524374.4444444445</v>
      </c>
      <c r="M438" s="51">
        <v>2.2499999999999999E-2</v>
      </c>
      <c r="N438" s="42">
        <v>-3470124.9999999995</v>
      </c>
      <c r="O438" s="42">
        <v>-3994499.444444444</v>
      </c>
      <c r="P438" s="42" t="s">
        <v>30</v>
      </c>
      <c r="Q438" s="42">
        <v>-43418.472222222219</v>
      </c>
      <c r="R438" s="42">
        <v>-3951080.9722222215</v>
      </c>
    </row>
    <row r="439" spans="1:18" x14ac:dyDescent="0.25">
      <c r="A439" s="40" t="s">
        <v>19</v>
      </c>
      <c r="B439" s="40" t="s">
        <v>1303</v>
      </c>
      <c r="C439" s="40" t="s">
        <v>1304</v>
      </c>
      <c r="D439" s="40" t="s">
        <v>251</v>
      </c>
      <c r="E439" s="40" t="s">
        <v>1305</v>
      </c>
      <c r="F439" s="41">
        <v>43978</v>
      </c>
      <c r="G439" s="41">
        <v>44070</v>
      </c>
      <c r="H439" s="43">
        <v>5553822.0499999998</v>
      </c>
      <c r="I439" s="40" t="s">
        <v>39</v>
      </c>
      <c r="J439" s="40">
        <v>92</v>
      </c>
      <c r="K439" s="40">
        <v>1.49E-2</v>
      </c>
      <c r="L439" s="42">
        <v>-21147.72018372222</v>
      </c>
      <c r="M439" s="51">
        <v>0</v>
      </c>
      <c r="N439" s="42">
        <v>0</v>
      </c>
      <c r="O439" s="42">
        <v>-21147.72018372222</v>
      </c>
      <c r="P439" s="42" t="s">
        <v>20</v>
      </c>
      <c r="Q439" s="42">
        <v>-8045.3283307638885</v>
      </c>
      <c r="R439" s="42">
        <v>-13102.391852958332</v>
      </c>
    </row>
    <row r="440" spans="1:18" x14ac:dyDescent="0.25">
      <c r="A440" s="40" t="s">
        <v>19</v>
      </c>
      <c r="B440" s="40" t="s">
        <v>1306</v>
      </c>
      <c r="C440" s="40" t="s">
        <v>1307</v>
      </c>
      <c r="D440" s="40" t="s">
        <v>726</v>
      </c>
      <c r="E440" s="40" t="s">
        <v>1308</v>
      </c>
      <c r="F440" s="41">
        <v>43983</v>
      </c>
      <c r="G440" s="41">
        <v>44013</v>
      </c>
      <c r="H440" s="43">
        <v>39259259.280000001</v>
      </c>
      <c r="I440" s="40" t="s">
        <v>39</v>
      </c>
      <c r="J440" s="40">
        <v>30</v>
      </c>
      <c r="K440" s="40">
        <v>3.0000000000000001E-3</v>
      </c>
      <c r="L440" s="42">
        <v>-9814.8148199999996</v>
      </c>
      <c r="M440" s="51">
        <v>1.6500000000000001E-2</v>
      </c>
      <c r="N440" s="42">
        <v>-53981.481509999998</v>
      </c>
      <c r="O440" s="42">
        <v>-63796.296329999997</v>
      </c>
      <c r="P440" s="42" t="s">
        <v>30</v>
      </c>
      <c r="Q440" s="42">
        <v>-63796.296329999997</v>
      </c>
      <c r="R440" s="42">
        <v>0</v>
      </c>
    </row>
    <row r="441" spans="1:18" x14ac:dyDescent="0.25">
      <c r="A441" s="40" t="s">
        <v>19</v>
      </c>
      <c r="B441" s="40" t="s">
        <v>1309</v>
      </c>
      <c r="C441" s="40" t="s">
        <v>1310</v>
      </c>
      <c r="D441" s="40" t="s">
        <v>1311</v>
      </c>
      <c r="E441" s="40" t="s">
        <v>1308</v>
      </c>
      <c r="F441" s="41">
        <v>43983</v>
      </c>
      <c r="G441" s="41">
        <v>44013</v>
      </c>
      <c r="H441" s="43">
        <v>58336596.299999997</v>
      </c>
      <c r="I441" s="40" t="s">
        <v>39</v>
      </c>
      <c r="J441" s="40">
        <v>30</v>
      </c>
      <c r="K441" s="40">
        <v>3.0000000000000001E-3</v>
      </c>
      <c r="L441" s="42">
        <v>-14584.149074999998</v>
      </c>
      <c r="M441" s="51">
        <v>1.6500000000000001E-2</v>
      </c>
      <c r="N441" s="42">
        <v>-80212.819912499996</v>
      </c>
      <c r="O441" s="42">
        <v>-94796.968987499989</v>
      </c>
      <c r="P441" s="42" t="s">
        <v>30</v>
      </c>
      <c r="Q441" s="42">
        <v>-94796.968987499989</v>
      </c>
      <c r="R441" s="42">
        <v>0</v>
      </c>
    </row>
    <row r="442" spans="1:18" x14ac:dyDescent="0.25">
      <c r="A442" s="40" t="s">
        <v>19</v>
      </c>
      <c r="B442" s="40" t="s">
        <v>1312</v>
      </c>
      <c r="C442" s="40" t="s">
        <v>1313</v>
      </c>
      <c r="D442" s="40" t="s">
        <v>726</v>
      </c>
      <c r="E442" s="40" t="s">
        <v>1308</v>
      </c>
      <c r="F442" s="41">
        <v>43983</v>
      </c>
      <c r="G442" s="41">
        <v>44013</v>
      </c>
      <c r="H442" s="43">
        <v>50435325</v>
      </c>
      <c r="I442" s="40" t="s">
        <v>39</v>
      </c>
      <c r="J442" s="40">
        <v>30</v>
      </c>
      <c r="K442" s="40">
        <v>3.0000000000000001E-3</v>
      </c>
      <c r="L442" s="42">
        <v>-12608.831249999999</v>
      </c>
      <c r="M442" s="51">
        <v>1.6500000000000001E-2</v>
      </c>
      <c r="N442" s="42">
        <v>-69348.571874999994</v>
      </c>
      <c r="O442" s="42">
        <v>-81957.403124999997</v>
      </c>
      <c r="P442" s="42" t="s">
        <v>30</v>
      </c>
      <c r="Q442" s="42">
        <v>-81957.403124999997</v>
      </c>
      <c r="R442" s="42">
        <v>0</v>
      </c>
    </row>
    <row r="443" spans="1:18" x14ac:dyDescent="0.25">
      <c r="A443" s="40" t="s">
        <v>19</v>
      </c>
      <c r="B443" s="40" t="s">
        <v>1314</v>
      </c>
      <c r="C443" s="40" t="s">
        <v>1315</v>
      </c>
      <c r="D443" s="40" t="s">
        <v>1311</v>
      </c>
      <c r="E443" s="40" t="s">
        <v>1308</v>
      </c>
      <c r="F443" s="41">
        <v>44012</v>
      </c>
      <c r="G443" s="41">
        <v>44043</v>
      </c>
      <c r="H443" s="43">
        <v>57460150</v>
      </c>
      <c r="I443" s="40" t="s">
        <v>39</v>
      </c>
      <c r="J443" s="40">
        <v>31</v>
      </c>
      <c r="K443" s="40">
        <v>3.0000000000000001E-3</v>
      </c>
      <c r="L443" s="42">
        <v>-14843.872083333334</v>
      </c>
      <c r="M443" s="51">
        <v>1.6500000000000001E-2</v>
      </c>
      <c r="N443" s="42">
        <v>-81641.296458333338</v>
      </c>
      <c r="O443" s="42">
        <v>-96485.168541666673</v>
      </c>
      <c r="P443" s="42" t="s">
        <v>30</v>
      </c>
      <c r="Q443" s="42">
        <v>-3112.4247916666668</v>
      </c>
      <c r="R443" s="42">
        <v>-93372.743750000009</v>
      </c>
    </row>
    <row r="444" spans="1:18" x14ac:dyDescent="0.25">
      <c r="A444" s="40" t="s">
        <v>19</v>
      </c>
      <c r="B444" s="40" t="s">
        <v>1316</v>
      </c>
      <c r="C444" s="40" t="s">
        <v>1317</v>
      </c>
      <c r="D444" s="40" t="s">
        <v>1311</v>
      </c>
      <c r="E444" s="40" t="s">
        <v>1308</v>
      </c>
      <c r="F444" s="41">
        <v>44012</v>
      </c>
      <c r="G444" s="41">
        <v>44043</v>
      </c>
      <c r="H444" s="43">
        <v>120497884.76000001</v>
      </c>
      <c r="I444" s="40" t="s">
        <v>39</v>
      </c>
      <c r="J444" s="40">
        <v>31</v>
      </c>
      <c r="K444" s="40">
        <v>3.4000000000000002E-3</v>
      </c>
      <c r="L444" s="42">
        <v>-35279.102926955558</v>
      </c>
      <c r="M444" s="51">
        <v>1.8499999999999999E-2</v>
      </c>
      <c r="N444" s="42">
        <v>-191959.82474961109</v>
      </c>
      <c r="O444" s="42">
        <v>-227238.92767656664</v>
      </c>
      <c r="P444" s="42" t="s">
        <v>30</v>
      </c>
      <c r="Q444" s="42">
        <v>-7330.2879895666656</v>
      </c>
      <c r="R444" s="42">
        <v>-219908.63968699999</v>
      </c>
    </row>
    <row r="445" spans="1:18" x14ac:dyDescent="0.25">
      <c r="A445" s="40" t="s">
        <v>19</v>
      </c>
      <c r="B445" s="40" t="s">
        <v>1318</v>
      </c>
      <c r="C445" s="40" t="s">
        <v>1319</v>
      </c>
      <c r="D445" s="40" t="s">
        <v>1320</v>
      </c>
      <c r="E445" s="40" t="s">
        <v>1321</v>
      </c>
      <c r="F445" s="41">
        <v>44012</v>
      </c>
      <c r="G445" s="41">
        <v>44104</v>
      </c>
      <c r="H445" s="43">
        <v>84780.3</v>
      </c>
      <c r="I445" s="40" t="s">
        <v>39</v>
      </c>
      <c r="J445" s="40">
        <v>90</v>
      </c>
      <c r="K445" s="40">
        <v>7.0039999999999998E-3</v>
      </c>
      <c r="L445" s="42">
        <v>-148.4503053</v>
      </c>
      <c r="M445" s="51">
        <v>0</v>
      </c>
      <c r="N445" s="42">
        <v>0</v>
      </c>
      <c r="O445" s="42">
        <v>-148.4503053</v>
      </c>
      <c r="P445" s="42" t="s">
        <v>20</v>
      </c>
      <c r="Q445" s="42">
        <v>-1.6494478366666667</v>
      </c>
      <c r="R445" s="42">
        <v>-150.09975313666666</v>
      </c>
    </row>
    <row r="446" spans="1:18" x14ac:dyDescent="0.25">
      <c r="A446" s="40" t="s">
        <v>19</v>
      </c>
      <c r="B446" s="40" t="s">
        <v>1322</v>
      </c>
      <c r="C446" s="40" t="s">
        <v>1323</v>
      </c>
      <c r="D446" s="40" t="s">
        <v>1324</v>
      </c>
      <c r="E446" s="40" t="s">
        <v>1321</v>
      </c>
      <c r="F446" s="41">
        <v>44012</v>
      </c>
      <c r="G446" s="41">
        <v>44104</v>
      </c>
      <c r="H446" s="43">
        <v>303877.71999999997</v>
      </c>
      <c r="I446" s="40" t="s">
        <v>39</v>
      </c>
      <c r="J446" s="40">
        <v>90</v>
      </c>
      <c r="K446" s="40">
        <v>7.0060000000000001E-3</v>
      </c>
      <c r="L446" s="42">
        <v>-532.24182657999995</v>
      </c>
      <c r="M446" s="51">
        <v>0</v>
      </c>
      <c r="N446" s="42">
        <v>0</v>
      </c>
      <c r="O446" s="42">
        <v>-532.24182657999995</v>
      </c>
      <c r="P446" s="42" t="s">
        <v>20</v>
      </c>
      <c r="Q446" s="42">
        <v>-5.9137980731111108</v>
      </c>
      <c r="R446" s="42">
        <v>-538.15562465311109</v>
      </c>
    </row>
    <row r="447" spans="1:18" x14ac:dyDescent="0.25">
      <c r="A447" s="40" t="s">
        <v>19</v>
      </c>
      <c r="B447" s="40" t="s">
        <v>1325</v>
      </c>
      <c r="C447" s="40" t="s">
        <v>1326</v>
      </c>
      <c r="D447" s="40" t="s">
        <v>1327</v>
      </c>
      <c r="E447" s="40" t="s">
        <v>1321</v>
      </c>
      <c r="F447" s="41">
        <v>44012</v>
      </c>
      <c r="G447" s="41">
        <v>44104</v>
      </c>
      <c r="H447" s="43">
        <v>1430652.02</v>
      </c>
      <c r="I447" s="40" t="s">
        <v>39</v>
      </c>
      <c r="J447" s="40">
        <v>92</v>
      </c>
      <c r="K447" s="40">
        <v>6.992E-3</v>
      </c>
      <c r="L447" s="42">
        <v>-2556.3526138702223</v>
      </c>
      <c r="M447" s="51">
        <v>0</v>
      </c>
      <c r="N447" s="42">
        <v>0</v>
      </c>
      <c r="O447" s="42">
        <v>-2556.3526138702223</v>
      </c>
      <c r="P447" s="42" t="s">
        <v>20</v>
      </c>
      <c r="Q447" s="42">
        <v>-27.78644145511111</v>
      </c>
      <c r="R447" s="42">
        <v>-2528.5661724151109</v>
      </c>
    </row>
    <row r="448" spans="1:18" x14ac:dyDescent="0.25">
      <c r="A448" s="40" t="s">
        <v>19</v>
      </c>
      <c r="B448" s="40" t="s">
        <v>1325</v>
      </c>
      <c r="C448" s="40" t="s">
        <v>1328</v>
      </c>
      <c r="D448" s="40" t="s">
        <v>1329</v>
      </c>
      <c r="E448" s="40" t="s">
        <v>1321</v>
      </c>
      <c r="F448" s="41">
        <v>43922</v>
      </c>
      <c r="G448" s="41">
        <v>44013</v>
      </c>
      <c r="H448" s="43">
        <v>2151594.44</v>
      </c>
      <c r="I448" s="40" t="s">
        <v>39</v>
      </c>
      <c r="J448" s="40">
        <v>91</v>
      </c>
      <c r="K448" s="40">
        <v>3.2000000000000001E-2</v>
      </c>
      <c r="L448" s="42">
        <v>-17404.008359111111</v>
      </c>
      <c r="M448" s="51">
        <v>0</v>
      </c>
      <c r="N448" s="42">
        <v>0</v>
      </c>
      <c r="O448" s="42">
        <v>-17404.008359111111</v>
      </c>
      <c r="P448" s="42" t="s">
        <v>20</v>
      </c>
      <c r="Q448" s="42">
        <v>-17404.008359111111</v>
      </c>
      <c r="R448" s="42">
        <v>0</v>
      </c>
    </row>
    <row r="449" spans="1:18" x14ac:dyDescent="0.25">
      <c r="A449" s="40" t="s">
        <v>19</v>
      </c>
      <c r="B449" s="40" t="s">
        <v>1330</v>
      </c>
      <c r="C449" s="40" t="s">
        <v>1331</v>
      </c>
      <c r="D449" s="40" t="s">
        <v>1332</v>
      </c>
      <c r="E449" s="40" t="s">
        <v>1321</v>
      </c>
      <c r="F449" s="41">
        <v>44007</v>
      </c>
      <c r="G449" s="41">
        <v>44099</v>
      </c>
      <c r="H449" s="43">
        <v>595784.29</v>
      </c>
      <c r="I449" s="40" t="s">
        <v>39</v>
      </c>
      <c r="J449" s="40">
        <v>92</v>
      </c>
      <c r="K449" s="40">
        <v>1.546E-2</v>
      </c>
      <c r="L449" s="42">
        <v>-2353.8775315355551</v>
      </c>
      <c r="M449" s="51">
        <v>0</v>
      </c>
      <c r="N449" s="42">
        <v>0</v>
      </c>
      <c r="O449" s="42">
        <v>-2353.8775315355551</v>
      </c>
      <c r="P449" s="42" t="s">
        <v>20</v>
      </c>
      <c r="Q449" s="42">
        <v>-153.51375205666665</v>
      </c>
      <c r="R449" s="42">
        <v>-2200.3637794788888</v>
      </c>
    </row>
    <row r="450" spans="1:18" x14ac:dyDescent="0.25">
      <c r="A450" s="40" t="s">
        <v>19</v>
      </c>
      <c r="B450" s="40" t="s">
        <v>1333</v>
      </c>
      <c r="C450" s="40" t="s">
        <v>1334</v>
      </c>
      <c r="D450" s="40" t="s">
        <v>1335</v>
      </c>
      <c r="E450" s="40" t="s">
        <v>29</v>
      </c>
      <c r="F450" s="41">
        <v>43951</v>
      </c>
      <c r="G450" s="41">
        <v>44042</v>
      </c>
      <c r="H450" s="43">
        <v>2000000</v>
      </c>
      <c r="I450" s="40" t="s">
        <v>39</v>
      </c>
      <c r="J450" s="40">
        <v>91</v>
      </c>
      <c r="K450" s="40">
        <v>0</v>
      </c>
      <c r="L450" s="42">
        <v>0</v>
      </c>
      <c r="M450" s="51">
        <v>1.4E-2</v>
      </c>
      <c r="N450" s="42">
        <v>-7077.7777777777774</v>
      </c>
      <c r="O450" s="42">
        <v>-7077.7777777777774</v>
      </c>
      <c r="P450" s="42" t="s">
        <v>289</v>
      </c>
      <c r="Q450" s="42">
        <v>-4822.2222222222217</v>
      </c>
      <c r="R450" s="42">
        <v>-2255.5555555555552</v>
      </c>
    </row>
    <row r="451" spans="1:18" x14ac:dyDescent="0.25">
      <c r="A451" s="40" t="s">
        <v>19</v>
      </c>
      <c r="B451" s="40" t="s">
        <v>1336</v>
      </c>
      <c r="C451" s="40" t="s">
        <v>1337</v>
      </c>
      <c r="D451" s="40" t="s">
        <v>1338</v>
      </c>
      <c r="E451" s="40" t="s">
        <v>29</v>
      </c>
      <c r="F451" s="41">
        <v>43851</v>
      </c>
      <c r="G451" s="41">
        <v>44033</v>
      </c>
      <c r="H451" s="43">
        <v>20000000</v>
      </c>
      <c r="I451" s="40" t="s">
        <v>39</v>
      </c>
      <c r="J451" s="40">
        <v>182</v>
      </c>
      <c r="K451" s="40">
        <v>0</v>
      </c>
      <c r="L451" s="42">
        <v>0</v>
      </c>
      <c r="M451" s="51">
        <v>1.6E-2</v>
      </c>
      <c r="N451" s="42">
        <v>-161777.77777777778</v>
      </c>
      <c r="O451" s="42">
        <v>-161777.77777777778</v>
      </c>
      <c r="P451" s="42" t="s">
        <v>20</v>
      </c>
      <c r="Q451" s="42">
        <v>-144000</v>
      </c>
      <c r="R451" s="42">
        <v>-17777.777777777777</v>
      </c>
    </row>
    <row r="452" spans="1:18" x14ac:dyDescent="0.25">
      <c r="A452" s="40" t="s">
        <v>19</v>
      </c>
      <c r="B452" s="40" t="s">
        <v>1339</v>
      </c>
      <c r="C452" s="40" t="s">
        <v>1340</v>
      </c>
      <c r="D452" s="40" t="s">
        <v>104</v>
      </c>
      <c r="E452" s="40" t="s">
        <v>29</v>
      </c>
      <c r="F452" s="41">
        <v>43958</v>
      </c>
      <c r="G452" s="41">
        <v>44050</v>
      </c>
      <c r="H452" s="43">
        <v>9000000</v>
      </c>
      <c r="I452" s="40" t="s">
        <v>39</v>
      </c>
      <c r="J452" s="40">
        <v>92</v>
      </c>
      <c r="K452" s="40">
        <v>1.1950000000000001E-2</v>
      </c>
      <c r="L452" s="42">
        <v>-27484.999999999996</v>
      </c>
      <c r="M452" s="51">
        <v>0</v>
      </c>
      <c r="N452" s="42">
        <v>0</v>
      </c>
      <c r="O452" s="42">
        <v>-27484.999999999996</v>
      </c>
      <c r="P452" s="42" t="s">
        <v>20</v>
      </c>
      <c r="Q452" s="42">
        <v>-16431.249999999996</v>
      </c>
      <c r="R452" s="42">
        <v>-11053.749999999998</v>
      </c>
    </row>
    <row r="453" spans="1:18" x14ac:dyDescent="0.25">
      <c r="A453" s="40" t="s">
        <v>19</v>
      </c>
      <c r="B453" s="40" t="s">
        <v>1341</v>
      </c>
      <c r="C453" s="40" t="s">
        <v>1342</v>
      </c>
      <c r="D453" s="40" t="s">
        <v>104</v>
      </c>
      <c r="E453" s="40" t="s">
        <v>29</v>
      </c>
      <c r="F453" s="41">
        <v>44011</v>
      </c>
      <c r="G453" s="41">
        <v>44103</v>
      </c>
      <c r="H453" s="43">
        <v>14000000</v>
      </c>
      <c r="I453" s="40" t="s">
        <v>39</v>
      </c>
      <c r="J453" s="40">
        <v>92</v>
      </c>
      <c r="K453" s="40">
        <v>1.4800000000000001E-2</v>
      </c>
      <c r="L453" s="42">
        <v>-52951.111111111109</v>
      </c>
      <c r="M453" s="51">
        <v>0</v>
      </c>
      <c r="N453" s="42">
        <v>0</v>
      </c>
      <c r="O453" s="42">
        <v>-52951.111111111109</v>
      </c>
      <c r="P453" s="42" t="s">
        <v>20</v>
      </c>
      <c r="Q453" s="42">
        <v>-1151.1111111111111</v>
      </c>
      <c r="R453" s="42">
        <v>-51800</v>
      </c>
    </row>
    <row r="454" spans="1:18" x14ac:dyDescent="0.25">
      <c r="A454" s="40" t="s">
        <v>19</v>
      </c>
      <c r="B454" s="40" t="s">
        <v>1343</v>
      </c>
      <c r="C454" s="40" t="s">
        <v>1344</v>
      </c>
      <c r="D454" s="40" t="s">
        <v>1345</v>
      </c>
      <c r="E454" s="40" t="s">
        <v>29</v>
      </c>
      <c r="F454" s="41">
        <v>44001</v>
      </c>
      <c r="G454" s="41">
        <v>44032</v>
      </c>
      <c r="H454" s="43">
        <v>733451.06</v>
      </c>
      <c r="I454" s="40" t="s">
        <v>39</v>
      </c>
      <c r="J454" s="40">
        <v>31</v>
      </c>
      <c r="K454" s="40">
        <v>4.9000000000000002E-2</v>
      </c>
      <c r="L454" s="42">
        <v>-3094.7560003888893</v>
      </c>
      <c r="M454" s="51">
        <v>0</v>
      </c>
      <c r="N454" s="42">
        <v>0</v>
      </c>
      <c r="O454" s="42">
        <v>-3094.7560003888893</v>
      </c>
      <c r="P454" s="42" t="s">
        <v>20</v>
      </c>
      <c r="Q454" s="42">
        <v>-1197.9700646666668</v>
      </c>
      <c r="R454" s="42">
        <v>-1896.7859357222226</v>
      </c>
    </row>
    <row r="455" spans="1:18" x14ac:dyDescent="0.25">
      <c r="A455" s="40" t="s">
        <v>19</v>
      </c>
      <c r="B455" s="40" t="s">
        <v>1346</v>
      </c>
      <c r="C455" s="40" t="s">
        <v>1347</v>
      </c>
      <c r="D455" s="40" t="s">
        <v>1348</v>
      </c>
      <c r="E455" s="40" t="s">
        <v>1349</v>
      </c>
      <c r="F455" s="41">
        <v>43921.083333333299</v>
      </c>
      <c r="G455" s="41">
        <v>44012.083333333299</v>
      </c>
      <c r="H455" s="43">
        <v>664102.54</v>
      </c>
      <c r="I455" s="40" t="s">
        <v>39</v>
      </c>
      <c r="J455" s="40">
        <v>91</v>
      </c>
      <c r="K455" s="40">
        <v>0</v>
      </c>
      <c r="L455" s="42">
        <v>0</v>
      </c>
      <c r="M455" s="51">
        <v>3.2500000000000001E-2</v>
      </c>
      <c r="N455" s="42">
        <v>-5455.7868390277781</v>
      </c>
      <c r="O455" s="42">
        <v>-5455.7868390277781</v>
      </c>
      <c r="P455" s="42" t="s">
        <v>20</v>
      </c>
      <c r="Q455" s="42">
        <v>-5510.7443987636107</v>
      </c>
      <c r="R455" s="42">
        <v>54.957559735831992</v>
      </c>
    </row>
    <row r="456" spans="1:18" x14ac:dyDescent="0.25">
      <c r="A456" s="40" t="s">
        <v>19</v>
      </c>
      <c r="B456" s="40" t="s">
        <v>1350</v>
      </c>
      <c r="C456" s="40" t="s">
        <v>1351</v>
      </c>
      <c r="D456" s="40" t="s">
        <v>1352</v>
      </c>
      <c r="E456" s="40" t="s">
        <v>1349</v>
      </c>
      <c r="F456" s="41">
        <v>43980.083333333299</v>
      </c>
      <c r="G456" s="41">
        <v>44012.083333333299</v>
      </c>
      <c r="H456" s="43">
        <v>462548.1</v>
      </c>
      <c r="I456" s="40" t="s">
        <v>39</v>
      </c>
      <c r="J456" s="40">
        <v>32</v>
      </c>
      <c r="K456" s="40">
        <v>3.7499999999999999E-2</v>
      </c>
      <c r="L456" s="42">
        <v>-1541.827</v>
      </c>
      <c r="M456" s="51">
        <v>0</v>
      </c>
      <c r="N456" s="42">
        <v>0</v>
      </c>
      <c r="O456" s="42">
        <v>-1541.827</v>
      </c>
      <c r="P456" s="42" t="s">
        <v>20</v>
      </c>
      <c r="Q456" s="42">
        <v>-1585.9939192724694</v>
      </c>
      <c r="R456" s="42">
        <v>44.166919272469329</v>
      </c>
    </row>
    <row r="457" spans="1:18" x14ac:dyDescent="0.25">
      <c r="A457" s="40" t="s">
        <v>19</v>
      </c>
      <c r="B457" s="40" t="s">
        <v>1353</v>
      </c>
      <c r="C457" s="40" t="s">
        <v>1354</v>
      </c>
      <c r="D457" s="40" t="s">
        <v>1355</v>
      </c>
      <c r="E457" s="40" t="s">
        <v>1356</v>
      </c>
      <c r="F457" s="41">
        <v>44012</v>
      </c>
      <c r="G457" s="41">
        <v>44043</v>
      </c>
      <c r="H457" s="43">
        <v>7155874.2300000004</v>
      </c>
      <c r="I457" s="40" t="s">
        <v>39</v>
      </c>
      <c r="J457" s="40">
        <v>30</v>
      </c>
      <c r="K457" s="40">
        <v>3.9800000000000002E-2</v>
      </c>
      <c r="L457" s="42">
        <v>-23733.649529499999</v>
      </c>
      <c r="M457" s="51">
        <v>0</v>
      </c>
      <c r="N457" s="42">
        <v>0</v>
      </c>
      <c r="O457" s="42">
        <v>-23733.649529499999</v>
      </c>
      <c r="P457" s="42" t="s">
        <v>20</v>
      </c>
      <c r="Q457" s="42">
        <v>-791.12165098333332</v>
      </c>
      <c r="R457" s="42">
        <v>-23733.649529499999</v>
      </c>
    </row>
    <row r="458" spans="1:18" x14ac:dyDescent="0.25">
      <c r="A458" s="40" t="s">
        <v>19</v>
      </c>
      <c r="B458" s="40" t="s">
        <v>1353</v>
      </c>
      <c r="C458" s="40" t="s">
        <v>1357</v>
      </c>
      <c r="D458" s="40" t="s">
        <v>1358</v>
      </c>
      <c r="E458" s="40" t="s">
        <v>1359</v>
      </c>
      <c r="F458" s="41">
        <v>43983</v>
      </c>
      <c r="G458" s="41">
        <v>44013</v>
      </c>
      <c r="H458" s="43">
        <v>664184.41</v>
      </c>
      <c r="I458" s="40" t="s">
        <v>39</v>
      </c>
      <c r="J458" s="40">
        <v>30</v>
      </c>
      <c r="K458" s="40">
        <v>3.5000000000000003E-2</v>
      </c>
      <c r="L458" s="42">
        <v>-1937.2045291666668</v>
      </c>
      <c r="M458" s="51">
        <v>0</v>
      </c>
      <c r="N458" s="42">
        <v>0</v>
      </c>
      <c r="O458" s="42">
        <v>-1937.2045291666668</v>
      </c>
      <c r="P458" s="42" t="s">
        <v>20</v>
      </c>
      <c r="Q458" s="42">
        <v>-1937.2045291666668</v>
      </c>
      <c r="R458" s="42">
        <v>0</v>
      </c>
    </row>
    <row r="459" spans="1:18" x14ac:dyDescent="0.25">
      <c r="A459" s="40" t="s">
        <v>19</v>
      </c>
      <c r="B459" s="40" t="s">
        <v>1360</v>
      </c>
      <c r="C459" s="40" t="s">
        <v>1361</v>
      </c>
      <c r="D459" s="40" t="s">
        <v>1362</v>
      </c>
      <c r="E459" s="40" t="s">
        <v>1363</v>
      </c>
      <c r="F459" s="41">
        <v>43983</v>
      </c>
      <c r="G459" s="41">
        <v>44013</v>
      </c>
      <c r="H459" s="43">
        <v>1348133.8</v>
      </c>
      <c r="I459" s="40" t="s">
        <v>39</v>
      </c>
      <c r="J459" s="40">
        <v>30</v>
      </c>
      <c r="K459" s="40">
        <v>3.5000000000000003E-2</v>
      </c>
      <c r="L459" s="42">
        <v>-3932.0569166666669</v>
      </c>
      <c r="M459" s="51">
        <v>0</v>
      </c>
      <c r="N459" s="42">
        <v>0</v>
      </c>
      <c r="O459" s="42">
        <v>-3932.0569166666669</v>
      </c>
      <c r="P459" s="42" t="s">
        <v>20</v>
      </c>
      <c r="Q459" s="42">
        <v>-3932.0569166666669</v>
      </c>
      <c r="R459" s="42">
        <v>0</v>
      </c>
    </row>
    <row r="460" spans="1:18" x14ac:dyDescent="0.25">
      <c r="A460" s="40" t="s">
        <v>19</v>
      </c>
      <c r="B460" s="40" t="s">
        <v>1360</v>
      </c>
      <c r="C460" s="40" t="s">
        <v>1364</v>
      </c>
      <c r="D460" s="40" t="s">
        <v>1365</v>
      </c>
      <c r="E460" s="40" t="s">
        <v>1366</v>
      </c>
      <c r="F460" s="41">
        <v>44012</v>
      </c>
      <c r="G460" s="41">
        <v>44043</v>
      </c>
      <c r="H460" s="43">
        <v>623076.84</v>
      </c>
      <c r="I460" s="40" t="s">
        <v>39</v>
      </c>
      <c r="J460" s="40">
        <v>31</v>
      </c>
      <c r="K460" s="40">
        <v>0</v>
      </c>
      <c r="L460" s="42">
        <v>0</v>
      </c>
      <c r="M460" s="51">
        <v>3.2500000000000001E-2</v>
      </c>
      <c r="N460" s="42">
        <v>-1743.7497675</v>
      </c>
      <c r="O460" s="42">
        <v>-1743.7497675</v>
      </c>
      <c r="P460" s="42" t="s">
        <v>20</v>
      </c>
      <c r="Q460" s="42">
        <v>-56.249992499999998</v>
      </c>
      <c r="R460" s="42">
        <v>-1687.499775</v>
      </c>
    </row>
    <row r="461" spans="1:18" x14ac:dyDescent="0.25">
      <c r="A461" s="40" t="s">
        <v>19</v>
      </c>
      <c r="B461" s="40" t="s">
        <v>1360</v>
      </c>
      <c r="C461" s="40" t="s">
        <v>1367</v>
      </c>
      <c r="D461" s="40" t="s">
        <v>1368</v>
      </c>
      <c r="E461" s="40" t="s">
        <v>1359</v>
      </c>
      <c r="F461" s="41">
        <v>43983</v>
      </c>
      <c r="G461" s="41">
        <v>44013</v>
      </c>
      <c r="H461" s="43">
        <v>748851.38</v>
      </c>
      <c r="I461" s="40" t="s">
        <v>39</v>
      </c>
      <c r="J461" s="40">
        <v>30</v>
      </c>
      <c r="K461" s="40">
        <v>3.9E-2</v>
      </c>
      <c r="L461" s="42">
        <v>-2433.7669849999997</v>
      </c>
      <c r="M461" s="51">
        <v>0</v>
      </c>
      <c r="N461" s="42">
        <v>0</v>
      </c>
      <c r="O461" s="42">
        <v>-2433.7669849999997</v>
      </c>
      <c r="P461" s="42" t="s">
        <v>20</v>
      </c>
      <c r="Q461" s="42">
        <v>-2433.7669849999997</v>
      </c>
      <c r="R461" s="42">
        <v>0</v>
      </c>
    </row>
    <row r="462" spans="1:18" x14ac:dyDescent="0.25">
      <c r="A462" s="40" t="s">
        <v>19</v>
      </c>
      <c r="B462" s="40" t="s">
        <v>1369</v>
      </c>
      <c r="C462" s="40" t="s">
        <v>1370</v>
      </c>
      <c r="D462" s="40" t="s">
        <v>1371</v>
      </c>
      <c r="E462" s="40" t="s">
        <v>1356</v>
      </c>
      <c r="F462" s="41">
        <v>43951.083333333299</v>
      </c>
      <c r="G462" s="41">
        <v>44135.041666666701</v>
      </c>
      <c r="H462" s="43">
        <v>2272542.9500000002</v>
      </c>
      <c r="I462" s="40" t="s">
        <v>39</v>
      </c>
      <c r="J462" s="40">
        <v>180</v>
      </c>
      <c r="K462" s="40">
        <v>1.4999999999999999E-2</v>
      </c>
      <c r="L462" s="42">
        <v>-17044.072125000002</v>
      </c>
      <c r="M462" s="51">
        <v>0</v>
      </c>
      <c r="N462" s="42">
        <v>0</v>
      </c>
      <c r="O462" s="42">
        <v>-17044.072125000002</v>
      </c>
      <c r="P462" s="42" t="s">
        <v>20</v>
      </c>
      <c r="Q462" s="42">
        <v>-5862.845180037938</v>
      </c>
      <c r="R462" s="42">
        <v>-11556.038716235855</v>
      </c>
    </row>
    <row r="463" spans="1:18" x14ac:dyDescent="0.25">
      <c r="A463" s="40" t="s">
        <v>19</v>
      </c>
      <c r="B463" s="40" t="s">
        <v>1372</v>
      </c>
      <c r="C463" s="40" t="s">
        <v>1373</v>
      </c>
      <c r="D463" s="40" t="s">
        <v>1374</v>
      </c>
      <c r="E463" s="40" t="s">
        <v>1356</v>
      </c>
      <c r="F463" s="41">
        <v>43983.083333333299</v>
      </c>
      <c r="G463" s="41">
        <v>44012.083333333299</v>
      </c>
      <c r="H463" s="43">
        <v>4882802.4400000004</v>
      </c>
      <c r="I463" s="40" t="s">
        <v>39</v>
      </c>
      <c r="J463" s="40">
        <v>29</v>
      </c>
      <c r="K463" s="40">
        <v>4.8000000000000001E-2</v>
      </c>
      <c r="L463" s="42">
        <v>-18880.16943466667</v>
      </c>
      <c r="M463" s="51">
        <v>0</v>
      </c>
      <c r="N463" s="42">
        <v>0</v>
      </c>
      <c r="O463" s="42">
        <v>-18880.16943466667</v>
      </c>
      <c r="P463" s="42" t="s">
        <v>20</v>
      </c>
      <c r="Q463" s="42">
        <v>-19476.956399577663</v>
      </c>
      <c r="R463" s="42">
        <v>596.7869649109947</v>
      </c>
    </row>
    <row r="464" spans="1:18" x14ac:dyDescent="0.25">
      <c r="A464" s="40" t="s">
        <v>19</v>
      </c>
      <c r="B464" s="40" t="s">
        <v>1375</v>
      </c>
      <c r="C464" s="40" t="s">
        <v>1376</v>
      </c>
      <c r="D464" s="40" t="s">
        <v>1377</v>
      </c>
      <c r="E464" s="40" t="s">
        <v>1356</v>
      </c>
      <c r="F464" s="41">
        <v>44012</v>
      </c>
      <c r="G464" s="41">
        <v>44135</v>
      </c>
      <c r="H464" s="43">
        <v>1190084.73</v>
      </c>
      <c r="I464" s="40" t="s">
        <v>39</v>
      </c>
      <c r="J464" s="40">
        <v>120</v>
      </c>
      <c r="K464" s="40">
        <v>5.5E-2</v>
      </c>
      <c r="L464" s="42">
        <v>-21818.220049999996</v>
      </c>
      <c r="M464" s="51">
        <v>0</v>
      </c>
      <c r="N464" s="42">
        <v>0</v>
      </c>
      <c r="O464" s="42">
        <v>-21818.220049999996</v>
      </c>
      <c r="P464" s="42" t="s">
        <v>20</v>
      </c>
      <c r="Q464" s="42">
        <v>-181.81850041666664</v>
      </c>
      <c r="R464" s="42">
        <v>-22181.857050833329</v>
      </c>
    </row>
    <row r="465" spans="1:18" x14ac:dyDescent="0.25">
      <c r="A465" s="40" t="s">
        <v>19</v>
      </c>
      <c r="B465" s="40" t="s">
        <v>1378</v>
      </c>
      <c r="C465" s="40" t="s">
        <v>1379</v>
      </c>
      <c r="D465" s="40" t="s">
        <v>1380</v>
      </c>
      <c r="E465" s="40" t="s">
        <v>1356</v>
      </c>
      <c r="F465" s="41">
        <v>44012</v>
      </c>
      <c r="G465" s="41">
        <v>44104</v>
      </c>
      <c r="H465" s="43">
        <v>1215279.8500000001</v>
      </c>
      <c r="I465" s="40" t="s">
        <v>39</v>
      </c>
      <c r="J465" s="40">
        <v>0</v>
      </c>
      <c r="K465" s="40">
        <v>1.5299999999999999E-2</v>
      </c>
      <c r="L465" s="42">
        <v>0</v>
      </c>
      <c r="M465" s="51">
        <v>0</v>
      </c>
      <c r="N465" s="42">
        <v>0</v>
      </c>
      <c r="O465" s="42">
        <v>0</v>
      </c>
      <c r="P465" s="42" t="s">
        <v>20</v>
      </c>
      <c r="Q465" s="42"/>
      <c r="R465" s="42"/>
    </row>
    <row r="466" spans="1:18" x14ac:dyDescent="0.25">
      <c r="A466" s="40" t="s">
        <v>19</v>
      </c>
      <c r="B466" s="40" t="s">
        <v>1381</v>
      </c>
      <c r="C466" s="40" t="s">
        <v>1382</v>
      </c>
      <c r="D466" s="40" t="s">
        <v>1352</v>
      </c>
      <c r="E466" s="40" t="s">
        <v>1383</v>
      </c>
      <c r="F466" s="41">
        <v>43982.083333333299</v>
      </c>
      <c r="G466" s="41">
        <v>44012.083333333299</v>
      </c>
      <c r="H466" s="43">
        <v>474992.74</v>
      </c>
      <c r="I466" s="40" t="s">
        <v>39</v>
      </c>
      <c r="J466" s="40">
        <v>30</v>
      </c>
      <c r="K466" s="40">
        <v>3.7499999999999999E-2</v>
      </c>
      <c r="L466" s="42">
        <v>-1484.3523124999997</v>
      </c>
      <c r="M466" s="51">
        <v>0</v>
      </c>
      <c r="N466" s="42">
        <v>0</v>
      </c>
      <c r="O466" s="42">
        <v>-1484.3523124999997</v>
      </c>
      <c r="P466" s="42" t="s">
        <v>20</v>
      </c>
      <c r="Q466" s="42">
        <v>-1529.7075220502909</v>
      </c>
      <c r="R466" s="42">
        <v>45.355209550291114</v>
      </c>
    </row>
    <row r="467" spans="1:18" x14ac:dyDescent="0.25">
      <c r="A467" s="40" t="s">
        <v>19</v>
      </c>
      <c r="B467" s="40" t="s">
        <v>1381</v>
      </c>
      <c r="C467" s="40" t="s">
        <v>1384</v>
      </c>
      <c r="D467" s="40" t="s">
        <v>1385</v>
      </c>
      <c r="E467" s="40" t="s">
        <v>1359</v>
      </c>
      <c r="F467" s="41">
        <v>43983</v>
      </c>
      <c r="G467" s="41">
        <v>44013</v>
      </c>
      <c r="H467" s="43">
        <v>608529.02</v>
      </c>
      <c r="I467" s="40" t="s">
        <v>39</v>
      </c>
      <c r="J467" s="40">
        <v>30</v>
      </c>
      <c r="K467" s="40">
        <v>3.9E-2</v>
      </c>
      <c r="L467" s="42">
        <v>-1977.7193149999998</v>
      </c>
      <c r="M467" s="51">
        <v>0</v>
      </c>
      <c r="N467" s="42">
        <v>0</v>
      </c>
      <c r="O467" s="42">
        <v>-1977.7193149999998</v>
      </c>
      <c r="P467" s="42" t="s">
        <v>20</v>
      </c>
      <c r="Q467" s="42">
        <v>-1977.7193149999998</v>
      </c>
      <c r="R467" s="42">
        <v>0</v>
      </c>
    </row>
    <row r="468" spans="1:18" x14ac:dyDescent="0.25">
      <c r="A468" s="40" t="s">
        <v>19</v>
      </c>
      <c r="B468" s="40" t="s">
        <v>1386</v>
      </c>
      <c r="C468" s="40" t="s">
        <v>1387</v>
      </c>
      <c r="D468" s="40" t="s">
        <v>527</v>
      </c>
      <c r="E468" s="40" t="s">
        <v>847</v>
      </c>
      <c r="F468" s="41">
        <v>43836</v>
      </c>
      <c r="G468" s="41">
        <v>44018</v>
      </c>
      <c r="H468" s="43">
        <v>18000000</v>
      </c>
      <c r="I468" s="40" t="s">
        <v>39</v>
      </c>
      <c r="J468" s="40">
        <v>182</v>
      </c>
      <c r="K468" s="40">
        <v>0</v>
      </c>
      <c r="L468" s="42">
        <v>0</v>
      </c>
      <c r="M468" s="51">
        <v>1.7999999999999999E-2</v>
      </c>
      <c r="N468" s="42">
        <v>-163800</v>
      </c>
      <c r="O468" s="42">
        <v>-163800</v>
      </c>
      <c r="P468" s="42" t="s">
        <v>20</v>
      </c>
      <c r="Q468" s="42">
        <v>-159300</v>
      </c>
      <c r="R468" s="42">
        <v>-4500</v>
      </c>
    </row>
    <row r="469" spans="1:18" x14ac:dyDescent="0.25">
      <c r="A469" s="40" t="s">
        <v>19</v>
      </c>
      <c r="B469" s="40" t="s">
        <v>1388</v>
      </c>
      <c r="C469" s="40" t="s">
        <v>1389</v>
      </c>
      <c r="D469" s="40" t="s">
        <v>527</v>
      </c>
      <c r="E469" s="40" t="s">
        <v>847</v>
      </c>
      <c r="F469" s="41">
        <v>43836</v>
      </c>
      <c r="G469" s="41">
        <v>44018</v>
      </c>
      <c r="H469" s="43">
        <v>15000000</v>
      </c>
      <c r="I469" s="40" t="s">
        <v>39</v>
      </c>
      <c r="J469" s="40">
        <v>182</v>
      </c>
      <c r="K469" s="40">
        <v>0</v>
      </c>
      <c r="L469" s="42">
        <v>0</v>
      </c>
      <c r="M469" s="51">
        <v>0.02</v>
      </c>
      <c r="N469" s="42">
        <v>-151666.66666666666</v>
      </c>
      <c r="O469" s="42">
        <v>-151666.66666666666</v>
      </c>
      <c r="P469" s="42" t="s">
        <v>20</v>
      </c>
      <c r="Q469" s="42">
        <v>-147500</v>
      </c>
      <c r="R469" s="42">
        <v>-4166.6666666666661</v>
      </c>
    </row>
    <row r="470" spans="1:18" x14ac:dyDescent="0.25">
      <c r="A470" s="40" t="s">
        <v>19</v>
      </c>
      <c r="B470" s="40" t="s">
        <v>1390</v>
      </c>
      <c r="C470" s="40" t="s">
        <v>1391</v>
      </c>
      <c r="D470" s="40" t="s">
        <v>527</v>
      </c>
      <c r="E470" s="40" t="s">
        <v>847</v>
      </c>
      <c r="F470" s="41">
        <v>43651</v>
      </c>
      <c r="G470" s="41">
        <v>44018</v>
      </c>
      <c r="H470" s="43">
        <v>20000000</v>
      </c>
      <c r="I470" s="40" t="s">
        <v>39</v>
      </c>
      <c r="J470" s="40">
        <v>367</v>
      </c>
      <c r="K470" s="40">
        <v>2.793E-2</v>
      </c>
      <c r="L470" s="42">
        <v>-561660.82191780815</v>
      </c>
      <c r="M470" s="51">
        <v>0</v>
      </c>
      <c r="N470" s="42">
        <v>0</v>
      </c>
      <c r="O470" s="42">
        <v>-561660.82191780815</v>
      </c>
      <c r="P470" s="42" t="s">
        <v>20</v>
      </c>
      <c r="Q470" s="42">
        <v>-554008.76712328766</v>
      </c>
      <c r="R470" s="42">
        <v>-7652.0547945205471</v>
      </c>
    </row>
    <row r="471" spans="1:18" x14ac:dyDescent="0.25">
      <c r="A471" s="40" t="s">
        <v>19</v>
      </c>
      <c r="B471" s="40" t="s">
        <v>1392</v>
      </c>
      <c r="C471" s="40" t="s">
        <v>1393</v>
      </c>
      <c r="D471" s="40" t="s">
        <v>1394</v>
      </c>
      <c r="E471" s="40" t="s">
        <v>847</v>
      </c>
      <c r="F471" s="41">
        <v>43649</v>
      </c>
      <c r="G471" s="41">
        <v>44015</v>
      </c>
      <c r="H471" s="43">
        <v>150000000</v>
      </c>
      <c r="I471" s="40" t="s">
        <v>39</v>
      </c>
      <c r="J471" s="40">
        <v>366</v>
      </c>
      <c r="K471" s="40">
        <v>2.1299999999999999E-2</v>
      </c>
      <c r="L471" s="42">
        <v>-3203753.4246575343</v>
      </c>
      <c r="M471" s="51">
        <v>0</v>
      </c>
      <c r="N471" s="42">
        <v>0</v>
      </c>
      <c r="O471" s="42">
        <v>-3203753.4246575343</v>
      </c>
      <c r="P471" s="42" t="s">
        <v>20</v>
      </c>
      <c r="Q471" s="42">
        <v>-3186246.5753424657</v>
      </c>
      <c r="R471" s="42">
        <v>-17506.849315068495</v>
      </c>
    </row>
    <row r="472" spans="1:18" x14ac:dyDescent="0.25">
      <c r="A472" s="40" t="s">
        <v>19</v>
      </c>
      <c r="B472" s="40" t="s">
        <v>1395</v>
      </c>
      <c r="C472" s="40" t="s">
        <v>1396</v>
      </c>
      <c r="D472" s="40" t="s">
        <v>1397</v>
      </c>
      <c r="E472" s="40" t="s">
        <v>847</v>
      </c>
      <c r="F472" s="41">
        <v>43822</v>
      </c>
      <c r="G472" s="41">
        <v>44187</v>
      </c>
      <c r="H472" s="43">
        <v>13000000</v>
      </c>
      <c r="I472" s="40" t="s">
        <v>39</v>
      </c>
      <c r="J472" s="40">
        <v>365</v>
      </c>
      <c r="K472" s="40">
        <v>3.1440000000000003E-2</v>
      </c>
      <c r="L472" s="42">
        <v>-408720.00000000006</v>
      </c>
      <c r="M472" s="51">
        <v>0</v>
      </c>
      <c r="N472" s="42">
        <v>0</v>
      </c>
      <c r="O472" s="42">
        <v>-408720.00000000006</v>
      </c>
      <c r="P472" s="42" t="s">
        <v>20</v>
      </c>
      <c r="Q472" s="42">
        <v>-213878.1369863014</v>
      </c>
      <c r="R472" s="42">
        <v>-194841.86301369866</v>
      </c>
    </row>
    <row r="473" spans="1:18" x14ac:dyDescent="0.25">
      <c r="A473" s="40" t="s">
        <v>19</v>
      </c>
      <c r="B473" s="40" t="s">
        <v>1398</v>
      </c>
      <c r="C473" s="40" t="s">
        <v>1399</v>
      </c>
      <c r="D473" s="40" t="s">
        <v>1400</v>
      </c>
      <c r="E473" s="40" t="s">
        <v>847</v>
      </c>
      <c r="F473" s="41">
        <v>43917</v>
      </c>
      <c r="G473" s="41">
        <v>44102</v>
      </c>
      <c r="H473" s="43">
        <v>20000000</v>
      </c>
      <c r="I473" s="40" t="s">
        <v>39</v>
      </c>
      <c r="J473" s="40">
        <v>185</v>
      </c>
      <c r="K473" s="40">
        <v>0</v>
      </c>
      <c r="L473" s="42">
        <v>0</v>
      </c>
      <c r="M473" s="51">
        <v>1.4E-2</v>
      </c>
      <c r="N473" s="42">
        <v>-143888.88888888888</v>
      </c>
      <c r="O473" s="42">
        <v>-143888.88888888888</v>
      </c>
      <c r="P473" s="42" t="s">
        <v>20</v>
      </c>
      <c r="Q473" s="42">
        <v>-74666.666666666657</v>
      </c>
      <c r="R473" s="42">
        <v>-69222.222222222219</v>
      </c>
    </row>
    <row r="474" spans="1:18" x14ac:dyDescent="0.25">
      <c r="A474" s="40" t="s">
        <v>19</v>
      </c>
      <c r="B474" s="40" t="s">
        <v>1401</v>
      </c>
      <c r="C474" s="40" t="s">
        <v>1402</v>
      </c>
      <c r="D474" s="40" t="s">
        <v>1403</v>
      </c>
      <c r="E474" s="40" t="s">
        <v>847</v>
      </c>
      <c r="F474" s="41">
        <v>43815</v>
      </c>
      <c r="G474" s="41">
        <v>44180</v>
      </c>
      <c r="H474" s="43">
        <v>63000000</v>
      </c>
      <c r="I474" s="40" t="s">
        <v>39</v>
      </c>
      <c r="J474" s="40">
        <v>365</v>
      </c>
      <c r="K474" s="40">
        <v>2.1999999999999999E-2</v>
      </c>
      <c r="L474" s="42">
        <v>-1405250</v>
      </c>
      <c r="M474" s="51">
        <v>0</v>
      </c>
      <c r="N474" s="42">
        <v>0</v>
      </c>
      <c r="O474" s="42">
        <v>-1405250</v>
      </c>
      <c r="P474" s="42" t="s">
        <v>20</v>
      </c>
      <c r="Q474" s="42">
        <v>-762300</v>
      </c>
      <c r="R474" s="42">
        <v>-642950</v>
      </c>
    </row>
    <row r="475" spans="1:18" x14ac:dyDescent="0.25">
      <c r="A475" s="40" t="s">
        <v>19</v>
      </c>
      <c r="B475" s="40" t="s">
        <v>1404</v>
      </c>
      <c r="C475" s="40" t="s">
        <v>1405</v>
      </c>
      <c r="D475" s="40" t="s">
        <v>1406</v>
      </c>
      <c r="E475" s="40" t="s">
        <v>847</v>
      </c>
      <c r="F475" s="41">
        <v>43836</v>
      </c>
      <c r="G475" s="41">
        <v>44018</v>
      </c>
      <c r="H475" s="43">
        <v>18000000</v>
      </c>
      <c r="I475" s="40" t="s">
        <v>39</v>
      </c>
      <c r="J475" s="40">
        <v>182</v>
      </c>
      <c r="K475" s="40">
        <v>0</v>
      </c>
      <c r="L475" s="42">
        <v>0</v>
      </c>
      <c r="M475" s="51">
        <v>1.4999999999999999E-2</v>
      </c>
      <c r="N475" s="42">
        <v>-136500</v>
      </c>
      <c r="O475" s="42">
        <v>-136500</v>
      </c>
      <c r="P475" s="42" t="s">
        <v>20</v>
      </c>
      <c r="Q475" s="42">
        <v>-132750</v>
      </c>
      <c r="R475" s="42">
        <v>-3750</v>
      </c>
    </row>
    <row r="476" spans="1:18" x14ac:dyDescent="0.25">
      <c r="A476" s="40" t="s">
        <v>19</v>
      </c>
      <c r="B476" s="40" t="s">
        <v>1407</v>
      </c>
      <c r="C476" s="40" t="s">
        <v>1408</v>
      </c>
      <c r="D476" s="40" t="s">
        <v>1409</v>
      </c>
      <c r="E476" s="40" t="s">
        <v>847</v>
      </c>
      <c r="F476" s="41">
        <v>43671</v>
      </c>
      <c r="G476" s="41">
        <v>44039</v>
      </c>
      <c r="H476" s="43">
        <v>15000000</v>
      </c>
      <c r="I476" s="40" t="s">
        <v>39</v>
      </c>
      <c r="J476" s="40">
        <v>368</v>
      </c>
      <c r="K476" s="40">
        <v>3.022E-2</v>
      </c>
      <c r="L476" s="42">
        <v>-456319.9640691668</v>
      </c>
      <c r="M476" s="51">
        <v>0</v>
      </c>
      <c r="N476" s="42">
        <v>0</v>
      </c>
      <c r="O476" s="42">
        <v>-456319.9640691668</v>
      </c>
      <c r="P476" s="42" t="s">
        <v>20</v>
      </c>
      <c r="Q476" s="42">
        <v>-424079.96660775831</v>
      </c>
      <c r="R476" s="42">
        <v>-32239.997461408522</v>
      </c>
    </row>
    <row r="477" spans="1:18" x14ac:dyDescent="0.25">
      <c r="A477" s="40" t="s">
        <v>19</v>
      </c>
      <c r="B477" s="40" t="s">
        <v>1407</v>
      </c>
      <c r="C477" s="40" t="s">
        <v>1410</v>
      </c>
      <c r="D477" s="40" t="s">
        <v>1411</v>
      </c>
      <c r="E477" s="40" t="s">
        <v>847</v>
      </c>
      <c r="F477" s="41">
        <v>43671</v>
      </c>
      <c r="G477" s="41">
        <v>44037</v>
      </c>
      <c r="H477" s="43">
        <v>8000000</v>
      </c>
      <c r="I477" s="40" t="s">
        <v>39</v>
      </c>
      <c r="J477" s="40">
        <v>366</v>
      </c>
      <c r="K477" s="40">
        <v>3.3270000000000001E-2</v>
      </c>
      <c r="L477" s="42">
        <v>-266478.77835167298</v>
      </c>
      <c r="M477" s="51">
        <v>0</v>
      </c>
      <c r="N477" s="42">
        <v>0</v>
      </c>
      <c r="O477" s="42">
        <v>-266478.77835167298</v>
      </c>
      <c r="P477" s="42" t="s">
        <v>20</v>
      </c>
      <c r="Q477" s="42">
        <v>-249004.76009910429</v>
      </c>
      <c r="R477" s="42">
        <v>-17474.01825256872</v>
      </c>
    </row>
    <row r="478" spans="1:18" x14ac:dyDescent="0.25">
      <c r="A478" s="40" t="s">
        <v>19</v>
      </c>
      <c r="B478" s="40" t="s">
        <v>1407</v>
      </c>
      <c r="C478" s="40" t="s">
        <v>1412</v>
      </c>
      <c r="D478" s="40" t="s">
        <v>1413</v>
      </c>
      <c r="E478" s="40" t="s">
        <v>847</v>
      </c>
      <c r="F478" s="41">
        <v>43671</v>
      </c>
      <c r="G478" s="41">
        <v>44037</v>
      </c>
      <c r="H478" s="43">
        <v>6500000</v>
      </c>
      <c r="I478" s="40" t="s">
        <v>39</v>
      </c>
      <c r="J478" s="40">
        <v>366</v>
      </c>
      <c r="K478" s="40">
        <v>4.1480000000000003E-2</v>
      </c>
      <c r="L478" s="42">
        <v>-269942.92237442918</v>
      </c>
      <c r="M478" s="51">
        <v>0</v>
      </c>
      <c r="N478" s="42">
        <v>0</v>
      </c>
      <c r="O478" s="42">
        <v>-269942.92237442918</v>
      </c>
      <c r="P478" s="42" t="s">
        <v>20</v>
      </c>
      <c r="Q478" s="42">
        <v>-252241.7471367617</v>
      </c>
      <c r="R478" s="42">
        <v>-17701.175237667489</v>
      </c>
    </row>
    <row r="479" spans="1:18" x14ac:dyDescent="0.25">
      <c r="A479" s="40" t="s">
        <v>19</v>
      </c>
      <c r="B479" s="40" t="s">
        <v>1414</v>
      </c>
      <c r="C479" s="40" t="s">
        <v>1415</v>
      </c>
      <c r="D479" s="40" t="s">
        <v>1416</v>
      </c>
      <c r="E479" s="40" t="s">
        <v>1417</v>
      </c>
      <c r="F479" s="41">
        <v>43857</v>
      </c>
      <c r="G479" s="41">
        <v>44039</v>
      </c>
      <c r="H479" s="43">
        <v>40000000</v>
      </c>
      <c r="I479" s="40" t="s">
        <v>39</v>
      </c>
      <c r="J479" s="40">
        <v>182</v>
      </c>
      <c r="K479" s="40">
        <v>0</v>
      </c>
      <c r="L479" s="42">
        <v>0</v>
      </c>
      <c r="M479" s="51">
        <v>1.4999999999999999E-2</v>
      </c>
      <c r="N479" s="42">
        <v>-303333.33333333331</v>
      </c>
      <c r="O479" s="42">
        <v>-303333.33333333331</v>
      </c>
      <c r="P479" s="42" t="s">
        <v>20</v>
      </c>
      <c r="Q479" s="42">
        <v>-259999.99999999997</v>
      </c>
      <c r="R479" s="42">
        <v>-43333.333333333328</v>
      </c>
    </row>
    <row r="480" spans="1:18" x14ac:dyDescent="0.25">
      <c r="A480" s="40" t="s">
        <v>19</v>
      </c>
      <c r="B480" s="40" t="s">
        <v>1418</v>
      </c>
      <c r="C480" s="40" t="s">
        <v>1419</v>
      </c>
      <c r="D480" s="40" t="s">
        <v>1420</v>
      </c>
      <c r="E480" s="40" t="s">
        <v>1417</v>
      </c>
      <c r="F480" s="41">
        <v>43671</v>
      </c>
      <c r="G480" s="41">
        <v>44039</v>
      </c>
      <c r="H480" s="43">
        <v>10000000</v>
      </c>
      <c r="I480" s="40" t="s">
        <v>39</v>
      </c>
      <c r="J480" s="40">
        <v>368</v>
      </c>
      <c r="K480" s="40">
        <v>1.9E-2</v>
      </c>
      <c r="L480" s="42">
        <v>-194222.22222222222</v>
      </c>
      <c r="M480" s="51">
        <v>0</v>
      </c>
      <c r="N480" s="42">
        <v>0</v>
      </c>
      <c r="O480" s="42">
        <v>-194222.22222222222</v>
      </c>
      <c r="P480" s="42" t="s">
        <v>20</v>
      </c>
      <c r="Q480" s="42">
        <v>-180500</v>
      </c>
      <c r="R480" s="42">
        <v>-13722.222222222221</v>
      </c>
    </row>
    <row r="481" spans="1:18" x14ac:dyDescent="0.25">
      <c r="A481" s="40" t="s">
        <v>19</v>
      </c>
      <c r="B481" s="40" t="s">
        <v>1421</v>
      </c>
      <c r="C481" s="40" t="s">
        <v>1422</v>
      </c>
      <c r="D481" s="40" t="s">
        <v>1416</v>
      </c>
      <c r="E481" s="40" t="s">
        <v>1417</v>
      </c>
      <c r="F481" s="41">
        <v>43857</v>
      </c>
      <c r="G481" s="41">
        <v>44039</v>
      </c>
      <c r="H481" s="43">
        <v>48000000</v>
      </c>
      <c r="I481" s="40" t="s">
        <v>39</v>
      </c>
      <c r="J481" s="40">
        <v>182</v>
      </c>
      <c r="K481" s="40">
        <v>0</v>
      </c>
      <c r="L481" s="42">
        <v>0</v>
      </c>
      <c r="M481" s="51">
        <v>1.7000000000000001E-2</v>
      </c>
      <c r="N481" s="42">
        <v>-412533.33333333337</v>
      </c>
      <c r="O481" s="42">
        <v>-412533.33333333337</v>
      </c>
      <c r="P481" s="42" t="s">
        <v>20</v>
      </c>
      <c r="Q481" s="42">
        <v>-353600</v>
      </c>
      <c r="R481" s="42">
        <v>-58933.333333333336</v>
      </c>
    </row>
    <row r="482" spans="1:18" x14ac:dyDescent="0.25">
      <c r="A482" s="40" t="s">
        <v>19</v>
      </c>
      <c r="B482" s="40" t="s">
        <v>1423</v>
      </c>
      <c r="C482" s="40" t="s">
        <v>1424</v>
      </c>
      <c r="D482" s="40" t="s">
        <v>1425</v>
      </c>
      <c r="E482" s="40" t="s">
        <v>1417</v>
      </c>
      <c r="F482" s="41">
        <v>43671</v>
      </c>
      <c r="G482" s="41">
        <v>44039</v>
      </c>
      <c r="H482" s="43">
        <v>35000000</v>
      </c>
      <c r="I482" s="40" t="s">
        <v>39</v>
      </c>
      <c r="J482" s="40">
        <v>368</v>
      </c>
      <c r="K482" s="40">
        <v>2.2290000000000001E-2</v>
      </c>
      <c r="L482" s="42">
        <v>-797486.66666666663</v>
      </c>
      <c r="M482" s="51">
        <v>0</v>
      </c>
      <c r="N482" s="42">
        <v>0</v>
      </c>
      <c r="O482" s="42">
        <v>-797486.66666666663</v>
      </c>
      <c r="P482" s="42" t="s">
        <v>20</v>
      </c>
      <c r="Q482" s="42">
        <v>-741142.5</v>
      </c>
      <c r="R482" s="42">
        <v>-56344.166666666657</v>
      </c>
    </row>
    <row r="483" spans="1:18" x14ac:dyDescent="0.25">
      <c r="A483" s="40" t="s">
        <v>19</v>
      </c>
      <c r="B483" s="40" t="s">
        <v>1426</v>
      </c>
      <c r="C483" s="40" t="s">
        <v>1427</v>
      </c>
      <c r="D483" s="40" t="s">
        <v>1428</v>
      </c>
      <c r="E483" s="40" t="s">
        <v>1417</v>
      </c>
      <c r="F483" s="41">
        <v>43671</v>
      </c>
      <c r="G483" s="41">
        <v>44039</v>
      </c>
      <c r="H483" s="43">
        <v>37500000</v>
      </c>
      <c r="I483" s="40" t="s">
        <v>39</v>
      </c>
      <c r="J483" s="40">
        <v>368</v>
      </c>
      <c r="K483" s="40">
        <v>1.6330000000000001E-2</v>
      </c>
      <c r="L483" s="42">
        <v>-625983.33333333326</v>
      </c>
      <c r="M483" s="51">
        <v>0</v>
      </c>
      <c r="N483" s="42">
        <v>0</v>
      </c>
      <c r="O483" s="42">
        <v>-625983.33333333326</v>
      </c>
      <c r="P483" s="42" t="s">
        <v>20</v>
      </c>
      <c r="Q483" s="42">
        <v>-581756.24999999988</v>
      </c>
      <c r="R483" s="42">
        <v>-44227.083333333321</v>
      </c>
    </row>
    <row r="484" spans="1:18" x14ac:dyDescent="0.25">
      <c r="A484" s="40" t="s">
        <v>19</v>
      </c>
      <c r="B484" s="40" t="s">
        <v>1429</v>
      </c>
      <c r="C484" s="40" t="s">
        <v>1430</v>
      </c>
      <c r="D484" s="40" t="s">
        <v>1431</v>
      </c>
      <c r="E484" s="40" t="s">
        <v>847</v>
      </c>
      <c r="F484" s="41">
        <v>43938</v>
      </c>
      <c r="G484" s="41">
        <v>44303</v>
      </c>
      <c r="H484" s="43">
        <v>40000000</v>
      </c>
      <c r="I484" s="40" t="s">
        <v>39</v>
      </c>
      <c r="J484" s="40">
        <v>365</v>
      </c>
      <c r="K484" s="40">
        <v>2.5090000000000001E-2</v>
      </c>
      <c r="L484" s="42">
        <v>-1001654.2525638147</v>
      </c>
      <c r="M484" s="51">
        <v>0</v>
      </c>
      <c r="N484" s="42">
        <v>0</v>
      </c>
      <c r="O484" s="42">
        <v>-1001654.2525638147</v>
      </c>
      <c r="P484" s="42" t="s">
        <v>20</v>
      </c>
      <c r="Q484" s="42">
        <v>-205819.3669651674</v>
      </c>
      <c r="R484" s="42">
        <v>-795834.88559864729</v>
      </c>
    </row>
    <row r="485" spans="1:18" x14ac:dyDescent="0.25">
      <c r="A485" s="40" t="s">
        <v>19</v>
      </c>
      <c r="B485" s="40" t="s">
        <v>1432</v>
      </c>
      <c r="C485" s="40" t="s">
        <v>1433</v>
      </c>
      <c r="D485" s="40" t="s">
        <v>1416</v>
      </c>
      <c r="E485" s="40" t="s">
        <v>1417</v>
      </c>
      <c r="F485" s="41">
        <v>43857</v>
      </c>
      <c r="G485" s="41">
        <v>44039</v>
      </c>
      <c r="H485" s="43">
        <v>165000000</v>
      </c>
      <c r="I485" s="40" t="s">
        <v>39</v>
      </c>
      <c r="J485" s="40">
        <v>182</v>
      </c>
      <c r="K485" s="40">
        <v>-3.2000000000000002E-3</v>
      </c>
      <c r="L485" s="42">
        <v>266933.33333333331</v>
      </c>
      <c r="M485" s="51">
        <v>1.4E-2</v>
      </c>
      <c r="N485" s="42">
        <v>-1167833.3333333333</v>
      </c>
      <c r="O485" s="42">
        <v>-900900</v>
      </c>
      <c r="P485" s="42" t="s">
        <v>20</v>
      </c>
      <c r="Q485" s="42">
        <v>-772200</v>
      </c>
      <c r="R485" s="42">
        <v>-128700</v>
      </c>
    </row>
    <row r="486" spans="1:18" x14ac:dyDescent="0.25">
      <c r="A486" s="40" t="s">
        <v>19</v>
      </c>
      <c r="B486" s="40" t="s">
        <v>1434</v>
      </c>
      <c r="C486" s="40" t="s">
        <v>1435</v>
      </c>
      <c r="D486" s="40" t="s">
        <v>1416</v>
      </c>
      <c r="E486" s="40" t="s">
        <v>1417</v>
      </c>
      <c r="F486" s="41">
        <v>43887</v>
      </c>
      <c r="G486" s="41">
        <v>44069</v>
      </c>
      <c r="H486" s="43">
        <v>25000000</v>
      </c>
      <c r="I486" s="40" t="s">
        <v>39</v>
      </c>
      <c r="J486" s="40">
        <v>182</v>
      </c>
      <c r="K486" s="40">
        <v>1.528E-2</v>
      </c>
      <c r="L486" s="42">
        <v>-193122.22222222222</v>
      </c>
      <c r="M486" s="51">
        <v>0</v>
      </c>
      <c r="N486" s="42">
        <v>0</v>
      </c>
      <c r="O486" s="42">
        <v>-193122.22222222222</v>
      </c>
      <c r="P486" s="42" t="s">
        <v>20</v>
      </c>
      <c r="Q486" s="42">
        <v>-133700</v>
      </c>
      <c r="R486" s="42">
        <v>-59422.222222222226</v>
      </c>
    </row>
    <row r="487" spans="1:18" x14ac:dyDescent="0.25">
      <c r="A487" s="40" t="s">
        <v>19</v>
      </c>
      <c r="B487" s="40" t="s">
        <v>1436</v>
      </c>
      <c r="C487" s="40" t="s">
        <v>1437</v>
      </c>
      <c r="D487" s="40" t="s">
        <v>1416</v>
      </c>
      <c r="E487" s="40" t="s">
        <v>1417</v>
      </c>
      <c r="F487" s="41">
        <v>43887</v>
      </c>
      <c r="G487" s="41">
        <v>44069</v>
      </c>
      <c r="H487" s="43">
        <v>500000</v>
      </c>
      <c r="I487" s="40" t="s">
        <v>39</v>
      </c>
      <c r="J487" s="40">
        <v>182</v>
      </c>
      <c r="K487" s="40">
        <v>0</v>
      </c>
      <c r="L487" s="42">
        <v>0</v>
      </c>
      <c r="M487" s="51">
        <v>1.4E-2</v>
      </c>
      <c r="N487" s="42">
        <v>-3538.8888888888887</v>
      </c>
      <c r="O487" s="42">
        <v>-3538.8888888888887</v>
      </c>
      <c r="P487" s="42" t="s">
        <v>20</v>
      </c>
      <c r="Q487" s="42">
        <v>-2450</v>
      </c>
      <c r="R487" s="42">
        <v>-1088.8888888888889</v>
      </c>
    </row>
    <row r="488" spans="1:18" x14ac:dyDescent="0.25">
      <c r="A488" s="40" t="s">
        <v>19</v>
      </c>
      <c r="B488" s="40" t="s">
        <v>1438</v>
      </c>
      <c r="C488" s="40" t="s">
        <v>1439</v>
      </c>
      <c r="D488" s="40" t="s">
        <v>1416</v>
      </c>
      <c r="E488" s="40" t="s">
        <v>1417</v>
      </c>
      <c r="F488" s="41">
        <v>43977</v>
      </c>
      <c r="G488" s="41">
        <v>44069</v>
      </c>
      <c r="H488" s="43">
        <v>240000000</v>
      </c>
      <c r="I488" s="40" t="s">
        <v>39</v>
      </c>
      <c r="J488" s="40">
        <v>92</v>
      </c>
      <c r="K488" s="40">
        <v>3.4000000000000002E-3</v>
      </c>
      <c r="L488" s="42">
        <v>-208533.33333333334</v>
      </c>
      <c r="M488" s="51">
        <v>1.2E-2</v>
      </c>
      <c r="N488" s="42">
        <v>-736000</v>
      </c>
      <c r="O488" s="42">
        <v>-944533.33333333337</v>
      </c>
      <c r="P488" s="42" t="s">
        <v>30</v>
      </c>
      <c r="Q488" s="42">
        <v>-369600.00000000006</v>
      </c>
      <c r="R488" s="42">
        <v>-574933.33333333337</v>
      </c>
    </row>
    <row r="489" spans="1:18" x14ac:dyDescent="0.25">
      <c r="A489" s="40" t="s">
        <v>19</v>
      </c>
      <c r="B489" s="40" t="s">
        <v>1440</v>
      </c>
      <c r="C489" s="40" t="s">
        <v>1441</v>
      </c>
      <c r="D489" s="40" t="s">
        <v>1416</v>
      </c>
      <c r="E489" s="40" t="s">
        <v>1417</v>
      </c>
      <c r="F489" s="41">
        <v>43887</v>
      </c>
      <c r="G489" s="41">
        <v>44069</v>
      </c>
      <c r="H489" s="43">
        <v>27000000</v>
      </c>
      <c r="I489" s="40" t="s">
        <v>39</v>
      </c>
      <c r="J489" s="40">
        <v>182</v>
      </c>
      <c r="K489" s="40">
        <v>0</v>
      </c>
      <c r="L489" s="42">
        <v>0</v>
      </c>
      <c r="M489" s="51">
        <v>1.7000000000000001E-2</v>
      </c>
      <c r="N489" s="42">
        <v>-232050.00000000003</v>
      </c>
      <c r="O489" s="42">
        <v>-232050.00000000003</v>
      </c>
      <c r="P489" s="42" t="s">
        <v>20</v>
      </c>
      <c r="Q489" s="42">
        <v>-160650.00000000003</v>
      </c>
      <c r="R489" s="42">
        <v>-71400.000000000015</v>
      </c>
    </row>
    <row r="490" spans="1:18" x14ac:dyDescent="0.25">
      <c r="A490" s="40" t="s">
        <v>19</v>
      </c>
      <c r="B490" s="40" t="s">
        <v>1442</v>
      </c>
      <c r="C490" s="40" t="s">
        <v>1443</v>
      </c>
      <c r="D490" s="40" t="s">
        <v>1416</v>
      </c>
      <c r="E490" s="40" t="s">
        <v>1417</v>
      </c>
      <c r="F490" s="41">
        <v>43887</v>
      </c>
      <c r="G490" s="41">
        <v>44069</v>
      </c>
      <c r="H490" s="43">
        <v>1000000</v>
      </c>
      <c r="I490" s="40" t="s">
        <v>39</v>
      </c>
      <c r="J490" s="40">
        <v>182</v>
      </c>
      <c r="K490" s="40">
        <v>0</v>
      </c>
      <c r="L490" s="42">
        <v>0</v>
      </c>
      <c r="M490" s="51">
        <v>0.02</v>
      </c>
      <c r="N490" s="42">
        <v>-10111.111111111111</v>
      </c>
      <c r="O490" s="42">
        <v>-10111.111111111111</v>
      </c>
      <c r="P490" s="42" t="s">
        <v>20</v>
      </c>
      <c r="Q490" s="42">
        <v>-7000</v>
      </c>
      <c r="R490" s="42">
        <v>-3111.1111111111113</v>
      </c>
    </row>
    <row r="491" spans="1:18" x14ac:dyDescent="0.25">
      <c r="A491" s="40" t="s">
        <v>19</v>
      </c>
      <c r="B491" s="40" t="s">
        <v>1444</v>
      </c>
      <c r="C491" s="40" t="s">
        <v>1445</v>
      </c>
      <c r="D491" s="40" t="s">
        <v>1446</v>
      </c>
      <c r="E491" s="40" t="s">
        <v>1417</v>
      </c>
      <c r="F491" s="41">
        <v>43668</v>
      </c>
      <c r="G491" s="41">
        <v>44034</v>
      </c>
      <c r="H491" s="43">
        <v>7000000</v>
      </c>
      <c r="I491" s="40" t="s">
        <v>39</v>
      </c>
      <c r="J491" s="40">
        <v>366</v>
      </c>
      <c r="K491" s="40">
        <v>0</v>
      </c>
      <c r="L491" s="42">
        <v>0</v>
      </c>
      <c r="M491" s="51">
        <v>1.4E-2</v>
      </c>
      <c r="N491" s="42">
        <v>-99633.333333333328</v>
      </c>
      <c r="O491" s="42">
        <v>-99633.333333333328</v>
      </c>
      <c r="P491" s="42" t="s">
        <v>20</v>
      </c>
      <c r="Q491" s="42">
        <v>-93916.666666666672</v>
      </c>
      <c r="R491" s="42">
        <v>-5716.6666666666661</v>
      </c>
    </row>
    <row r="492" spans="1:18" x14ac:dyDescent="0.25">
      <c r="A492" s="40" t="s">
        <v>19</v>
      </c>
      <c r="B492" s="40" t="s">
        <v>1447</v>
      </c>
      <c r="C492" s="40" t="s">
        <v>1448</v>
      </c>
      <c r="D492" s="40" t="s">
        <v>1449</v>
      </c>
      <c r="E492" s="40" t="s">
        <v>1450</v>
      </c>
      <c r="F492" s="41">
        <v>43668</v>
      </c>
      <c r="G492" s="41">
        <v>44034</v>
      </c>
      <c r="H492" s="43">
        <v>8000000</v>
      </c>
      <c r="I492" s="40" t="s">
        <v>39</v>
      </c>
      <c r="J492" s="40">
        <v>366</v>
      </c>
      <c r="K492" s="40">
        <v>1.4E-2</v>
      </c>
      <c r="L492" s="42">
        <v>-113866.66666666666</v>
      </c>
      <c r="M492" s="51">
        <v>0</v>
      </c>
      <c r="N492" s="42">
        <v>0</v>
      </c>
      <c r="O492" s="42">
        <v>-113866.66666666666</v>
      </c>
      <c r="P492" s="42" t="s">
        <v>20</v>
      </c>
      <c r="Q492" s="42">
        <v>-107333.33333333333</v>
      </c>
      <c r="R492" s="42">
        <v>-6533.333333333333</v>
      </c>
    </row>
    <row r="493" spans="1:18" x14ac:dyDescent="0.25">
      <c r="A493" s="40" t="s">
        <v>19</v>
      </c>
      <c r="B493" s="40" t="s">
        <v>1451</v>
      </c>
      <c r="C493" s="40" t="s">
        <v>1452</v>
      </c>
      <c r="D493" s="40" t="s">
        <v>1453</v>
      </c>
      <c r="E493" s="40" t="s">
        <v>1417</v>
      </c>
      <c r="F493" s="41">
        <v>43668</v>
      </c>
      <c r="G493" s="41">
        <v>44034</v>
      </c>
      <c r="H493" s="43">
        <v>8500000</v>
      </c>
      <c r="I493" s="40" t="s">
        <v>39</v>
      </c>
      <c r="J493" s="40">
        <v>366</v>
      </c>
      <c r="K493" s="40">
        <v>1.7000000000000001E-2</v>
      </c>
      <c r="L493" s="42">
        <v>-144895.89041095891</v>
      </c>
      <c r="M493" s="51">
        <v>0</v>
      </c>
      <c r="N493" s="42">
        <v>0</v>
      </c>
      <c r="O493" s="42">
        <v>-144895.89041095891</v>
      </c>
      <c r="P493" s="42" t="s">
        <v>20</v>
      </c>
      <c r="Q493" s="42">
        <v>-136582.19178082192</v>
      </c>
      <c r="R493" s="42">
        <v>-8313.698630136987</v>
      </c>
    </row>
    <row r="494" spans="1:18" x14ac:dyDescent="0.25">
      <c r="A494" s="40" t="s">
        <v>19</v>
      </c>
      <c r="B494" s="40" t="s">
        <v>1454</v>
      </c>
      <c r="C494" s="40" t="s">
        <v>1455</v>
      </c>
      <c r="D494" s="40" t="s">
        <v>1456</v>
      </c>
      <c r="E494" s="40" t="s">
        <v>1417</v>
      </c>
      <c r="F494" s="41">
        <v>43852.041666666701</v>
      </c>
      <c r="G494" s="41">
        <v>44034.083333333299</v>
      </c>
      <c r="H494" s="43">
        <v>10000000</v>
      </c>
      <c r="I494" s="40" t="s">
        <v>39</v>
      </c>
      <c r="J494" s="40">
        <v>182</v>
      </c>
      <c r="K494" s="40">
        <v>0</v>
      </c>
      <c r="L494" s="42">
        <v>0</v>
      </c>
      <c r="M494" s="51">
        <v>0.02</v>
      </c>
      <c r="N494" s="42">
        <v>-101111.11111111111</v>
      </c>
      <c r="O494" s="42">
        <v>-101111.11111111111</v>
      </c>
      <c r="P494" s="42" t="s">
        <v>20</v>
      </c>
      <c r="Q494" s="42">
        <v>-89421.296296277433</v>
      </c>
      <c r="R494" s="42">
        <v>-11712.962962944099</v>
      </c>
    </row>
    <row r="495" spans="1:18" x14ac:dyDescent="0.25">
      <c r="A495" s="40" t="s">
        <v>19</v>
      </c>
      <c r="B495" s="40" t="s">
        <v>1457</v>
      </c>
      <c r="C495" s="40" t="s">
        <v>1458</v>
      </c>
      <c r="D495" s="40" t="s">
        <v>1459</v>
      </c>
      <c r="E495" s="40" t="s">
        <v>847</v>
      </c>
      <c r="F495" s="41">
        <v>43851</v>
      </c>
      <c r="G495" s="41">
        <v>44033</v>
      </c>
      <c r="H495" s="43">
        <v>141500000</v>
      </c>
      <c r="I495" s="40" t="s">
        <v>39</v>
      </c>
      <c r="J495" s="40">
        <v>182</v>
      </c>
      <c r="K495" s="40">
        <v>-3.3602496966733679E-3</v>
      </c>
      <c r="L495" s="42">
        <v>240379.19566230345</v>
      </c>
      <c r="M495" s="51">
        <v>1.6E-2</v>
      </c>
      <c r="N495" s="42">
        <v>-1144577.7777777778</v>
      </c>
      <c r="O495" s="42">
        <v>-904198.58211547427</v>
      </c>
      <c r="P495" s="42" t="s">
        <v>20</v>
      </c>
      <c r="Q495" s="42">
        <v>-804836.10056432325</v>
      </c>
      <c r="R495" s="42">
        <v>-99362.481551151024</v>
      </c>
    </row>
    <row r="496" spans="1:18" x14ac:dyDescent="0.25">
      <c r="A496" s="40" t="s">
        <v>19</v>
      </c>
      <c r="B496" s="40" t="s">
        <v>1457</v>
      </c>
      <c r="C496" s="40" t="s">
        <v>1460</v>
      </c>
      <c r="D496" s="40" t="s">
        <v>1461</v>
      </c>
      <c r="E496" s="40" t="s">
        <v>847</v>
      </c>
      <c r="F496" s="41">
        <v>43668</v>
      </c>
      <c r="G496" s="41">
        <v>44033</v>
      </c>
      <c r="H496" s="43">
        <v>5000000</v>
      </c>
      <c r="I496" s="40" t="s">
        <v>39</v>
      </c>
      <c r="J496" s="40">
        <v>365</v>
      </c>
      <c r="K496" s="40">
        <v>2.163E-2</v>
      </c>
      <c r="L496" s="42">
        <v>-107986.46754996631</v>
      </c>
      <c r="M496" s="51">
        <v>0</v>
      </c>
      <c r="N496" s="42">
        <v>0</v>
      </c>
      <c r="O496" s="42">
        <v>-107986.46754996631</v>
      </c>
      <c r="P496" s="42" t="s">
        <v>20</v>
      </c>
      <c r="Q496" s="42">
        <v>-102069.40083489967</v>
      </c>
      <c r="R496" s="42">
        <v>-5917.0667150666468</v>
      </c>
    </row>
    <row r="497" spans="1:18" x14ac:dyDescent="0.25">
      <c r="A497" s="40" t="s">
        <v>19</v>
      </c>
      <c r="B497" s="40" t="s">
        <v>1457</v>
      </c>
      <c r="C497" s="40" t="s">
        <v>1462</v>
      </c>
      <c r="D497" s="40" t="s">
        <v>1463</v>
      </c>
      <c r="E497" s="40" t="s">
        <v>847</v>
      </c>
      <c r="F497" s="41">
        <v>43851</v>
      </c>
      <c r="G497" s="41">
        <v>44033</v>
      </c>
      <c r="H497" s="43">
        <v>45500000</v>
      </c>
      <c r="I497" s="40" t="s">
        <v>39</v>
      </c>
      <c r="J497" s="40">
        <v>182</v>
      </c>
      <c r="K497" s="40">
        <v>-3.3602496966733679E-3</v>
      </c>
      <c r="L497" s="42">
        <v>77295.077050422668</v>
      </c>
      <c r="M497" s="51">
        <v>1.7500000000000002E-2</v>
      </c>
      <c r="N497" s="42">
        <v>-402548.61111111118</v>
      </c>
      <c r="O497" s="42">
        <v>-325253.53406068851</v>
      </c>
      <c r="P497" s="42" t="s">
        <v>20</v>
      </c>
      <c r="Q497" s="42">
        <v>-289511.38746061281</v>
      </c>
      <c r="R497" s="42">
        <v>-35742.146600075663</v>
      </c>
    </row>
    <row r="498" spans="1:18" x14ac:dyDescent="0.25">
      <c r="A498" s="40" t="s">
        <v>19</v>
      </c>
      <c r="B498" s="40" t="s">
        <v>1457</v>
      </c>
      <c r="C498" s="40" t="s">
        <v>1464</v>
      </c>
      <c r="D498" s="40" t="s">
        <v>1465</v>
      </c>
      <c r="E498" s="40" t="s">
        <v>847</v>
      </c>
      <c r="F498" s="41">
        <v>43668</v>
      </c>
      <c r="G498" s="41">
        <v>44033</v>
      </c>
      <c r="H498" s="43">
        <v>25000000</v>
      </c>
      <c r="I498" s="40" t="s">
        <v>39</v>
      </c>
      <c r="J498" s="40">
        <v>365</v>
      </c>
      <c r="K498" s="40">
        <v>2.4799999999999999E-2</v>
      </c>
      <c r="L498" s="42">
        <v>-619062.50467849395</v>
      </c>
      <c r="M498" s="51">
        <v>0</v>
      </c>
      <c r="N498" s="42">
        <v>0</v>
      </c>
      <c r="O498" s="42">
        <v>-619062.50467849395</v>
      </c>
      <c r="P498" s="42" t="s">
        <v>20</v>
      </c>
      <c r="Q498" s="42">
        <v>-585141.27154542576</v>
      </c>
      <c r="R498" s="42">
        <v>-33921.233133068163</v>
      </c>
    </row>
    <row r="499" spans="1:18" x14ac:dyDescent="0.25">
      <c r="A499" s="40" t="s">
        <v>19</v>
      </c>
      <c r="B499" s="40" t="s">
        <v>1457</v>
      </c>
      <c r="C499" s="40" t="s">
        <v>1466</v>
      </c>
      <c r="D499" s="40" t="s">
        <v>1467</v>
      </c>
      <c r="E499" s="40" t="s">
        <v>847</v>
      </c>
      <c r="F499" s="41">
        <v>43851</v>
      </c>
      <c r="G499" s="41">
        <v>44033</v>
      </c>
      <c r="H499" s="43">
        <v>24000000</v>
      </c>
      <c r="I499" s="40" t="s">
        <v>39</v>
      </c>
      <c r="J499" s="40">
        <v>182</v>
      </c>
      <c r="K499" s="40">
        <v>-3.3602496966733679E-3</v>
      </c>
      <c r="L499" s="42">
        <v>40771.029652970203</v>
      </c>
      <c r="M499" s="51">
        <v>1.9E-2</v>
      </c>
      <c r="N499" s="42">
        <v>-230533.33333333331</v>
      </c>
      <c r="O499" s="42">
        <v>-189762.30368036311</v>
      </c>
      <c r="P499" s="42" t="s">
        <v>20</v>
      </c>
      <c r="Q499" s="42">
        <v>-168909.30327592758</v>
      </c>
      <c r="R499" s="42">
        <v>-20853.000404435505</v>
      </c>
    </row>
    <row r="500" spans="1:18" x14ac:dyDescent="0.25">
      <c r="A500" s="40" t="s">
        <v>19</v>
      </c>
      <c r="B500" s="40" t="s">
        <v>1457</v>
      </c>
      <c r="C500" s="40" t="s">
        <v>1468</v>
      </c>
      <c r="D500" s="40" t="s">
        <v>1469</v>
      </c>
      <c r="E500" s="40" t="s">
        <v>847</v>
      </c>
      <c r="F500" s="41">
        <v>43668</v>
      </c>
      <c r="G500" s="41">
        <v>44033</v>
      </c>
      <c r="H500" s="43">
        <v>67500000</v>
      </c>
      <c r="I500" s="40" t="s">
        <v>39</v>
      </c>
      <c r="J500" s="40">
        <v>365</v>
      </c>
      <c r="K500" s="40">
        <v>2.7890000000000002E-2</v>
      </c>
      <c r="L500" s="42">
        <v>-1879728.3786211542</v>
      </c>
      <c r="M500" s="51">
        <v>0</v>
      </c>
      <c r="N500" s="42">
        <v>0</v>
      </c>
      <c r="O500" s="42">
        <v>-1879728.3786211542</v>
      </c>
      <c r="P500" s="42" t="s">
        <v>20</v>
      </c>
      <c r="Q500" s="42">
        <v>-1776729.5633542417</v>
      </c>
      <c r="R500" s="42">
        <v>-102998.81526691256</v>
      </c>
    </row>
    <row r="501" spans="1:18" x14ac:dyDescent="0.25">
      <c r="A501" s="40" t="s">
        <v>19</v>
      </c>
      <c r="B501" s="40" t="s">
        <v>1457</v>
      </c>
      <c r="C501" s="40" t="s">
        <v>1470</v>
      </c>
      <c r="D501" s="40" t="s">
        <v>1471</v>
      </c>
      <c r="E501" s="40" t="s">
        <v>847</v>
      </c>
      <c r="F501" s="41">
        <v>43851</v>
      </c>
      <c r="G501" s="41">
        <v>44033</v>
      </c>
      <c r="H501" s="43">
        <v>2000000</v>
      </c>
      <c r="I501" s="40" t="s">
        <v>39</v>
      </c>
      <c r="J501" s="40">
        <v>182</v>
      </c>
      <c r="K501" s="40">
        <v>-3.3602496966733679E-3</v>
      </c>
      <c r="L501" s="42">
        <v>3397.5858044141828</v>
      </c>
      <c r="M501" s="51">
        <v>0.02</v>
      </c>
      <c r="N501" s="42">
        <v>-20222.222222222223</v>
      </c>
      <c r="O501" s="42">
        <v>-16824.63641780804</v>
      </c>
      <c r="P501" s="42" t="s">
        <v>20</v>
      </c>
      <c r="Q501" s="42">
        <v>-14975.775272993969</v>
      </c>
      <c r="R501" s="42">
        <v>-1848.8611448140703</v>
      </c>
    </row>
    <row r="502" spans="1:18" x14ac:dyDescent="0.25">
      <c r="A502" s="40" t="s">
        <v>19</v>
      </c>
      <c r="B502" s="40" t="s">
        <v>1472</v>
      </c>
      <c r="C502" s="40" t="s">
        <v>1473</v>
      </c>
      <c r="D502" s="40" t="s">
        <v>1474</v>
      </c>
      <c r="E502" s="40" t="s">
        <v>1417</v>
      </c>
      <c r="F502" s="41">
        <v>43852.041666666701</v>
      </c>
      <c r="G502" s="41">
        <v>44034.083333333299</v>
      </c>
      <c r="H502" s="43">
        <v>20000000</v>
      </c>
      <c r="I502" s="40" t="s">
        <v>39</v>
      </c>
      <c r="J502" s="40">
        <v>182</v>
      </c>
      <c r="K502" s="40">
        <v>0</v>
      </c>
      <c r="L502" s="42">
        <v>0</v>
      </c>
      <c r="M502" s="51">
        <v>1.7000000000000001E-2</v>
      </c>
      <c r="N502" s="42">
        <v>-171888.88888888888</v>
      </c>
      <c r="O502" s="42">
        <v>-171888.88888888888</v>
      </c>
      <c r="P502" s="42" t="s">
        <v>20</v>
      </c>
      <c r="Q502" s="42">
        <v>-152016.20370367164</v>
      </c>
      <c r="R502" s="42">
        <v>-19912.037037004968</v>
      </c>
    </row>
    <row r="503" spans="1:18" x14ac:dyDescent="0.25">
      <c r="A503" s="40" t="s">
        <v>19</v>
      </c>
      <c r="B503" s="40" t="s">
        <v>1475</v>
      </c>
      <c r="C503" s="40" t="s">
        <v>1476</v>
      </c>
      <c r="D503" s="40" t="s">
        <v>1477</v>
      </c>
      <c r="E503" s="40" t="s">
        <v>1417</v>
      </c>
      <c r="F503" s="41">
        <v>43852.041666666701</v>
      </c>
      <c r="G503" s="41">
        <v>44034.083333333299</v>
      </c>
      <c r="H503" s="43">
        <v>115500000</v>
      </c>
      <c r="I503" s="40" t="s">
        <v>39</v>
      </c>
      <c r="J503" s="40">
        <v>182</v>
      </c>
      <c r="K503" s="40">
        <v>0</v>
      </c>
      <c r="L503" s="42">
        <v>0</v>
      </c>
      <c r="M503" s="51">
        <v>1.4E-2</v>
      </c>
      <c r="N503" s="42">
        <v>-817483.33333333326</v>
      </c>
      <c r="O503" s="42">
        <v>-817483.33333333326</v>
      </c>
      <c r="P503" s="42" t="s">
        <v>20</v>
      </c>
      <c r="Q503" s="42">
        <v>-722971.180555403</v>
      </c>
      <c r="R503" s="42">
        <v>-94699.305555403029</v>
      </c>
    </row>
    <row r="504" spans="1:18" x14ac:dyDescent="0.25">
      <c r="A504" s="40" t="s">
        <v>19</v>
      </c>
      <c r="B504" s="40" t="s">
        <v>1478</v>
      </c>
      <c r="C504" s="40" t="s">
        <v>1479</v>
      </c>
      <c r="D504" s="40" t="s">
        <v>1480</v>
      </c>
      <c r="E504" s="40" t="s">
        <v>1417</v>
      </c>
      <c r="F504" s="41">
        <v>43668</v>
      </c>
      <c r="G504" s="41">
        <v>44034</v>
      </c>
      <c r="H504" s="43">
        <v>4500000</v>
      </c>
      <c r="I504" s="40" t="s">
        <v>39</v>
      </c>
      <c r="J504" s="40">
        <v>366</v>
      </c>
      <c r="K504" s="40">
        <v>1.4E-2</v>
      </c>
      <c r="L504" s="42">
        <v>-63172.602739726033</v>
      </c>
      <c r="M504" s="51">
        <v>0</v>
      </c>
      <c r="N504" s="42">
        <v>0</v>
      </c>
      <c r="O504" s="42">
        <v>-63172.602739726033</v>
      </c>
      <c r="P504" s="42" t="s">
        <v>20</v>
      </c>
      <c r="Q504" s="42">
        <v>-59547.94520547946</v>
      </c>
      <c r="R504" s="42">
        <v>-3624.6575342465758</v>
      </c>
    </row>
    <row r="505" spans="1:18" x14ac:dyDescent="0.25">
      <c r="A505" s="40" t="s">
        <v>19</v>
      </c>
      <c r="B505" s="40" t="s">
        <v>1481</v>
      </c>
      <c r="C505" s="40" t="s">
        <v>1482</v>
      </c>
      <c r="D505" s="40" t="s">
        <v>1456</v>
      </c>
      <c r="E505" s="40" t="s">
        <v>1417</v>
      </c>
      <c r="F505" s="41">
        <v>43852</v>
      </c>
      <c r="G505" s="41">
        <v>44034</v>
      </c>
      <c r="H505" s="43">
        <v>10000000</v>
      </c>
      <c r="I505" s="40" t="s">
        <v>39</v>
      </c>
      <c r="J505" s="40">
        <v>182</v>
      </c>
      <c r="K505" s="40">
        <v>0</v>
      </c>
      <c r="L505" s="42">
        <v>0</v>
      </c>
      <c r="M505" s="51">
        <v>1.7999999999999999E-2</v>
      </c>
      <c r="N505" s="42">
        <v>-91000</v>
      </c>
      <c r="O505" s="42">
        <v>-91000</v>
      </c>
      <c r="P505" s="42" t="s">
        <v>20</v>
      </c>
      <c r="Q505" s="42">
        <v>-80500</v>
      </c>
      <c r="R505" s="42">
        <v>-10500</v>
      </c>
    </row>
    <row r="506" spans="1:18" x14ac:dyDescent="0.25">
      <c r="A506" s="40" t="s">
        <v>19</v>
      </c>
      <c r="B506" s="40" t="s">
        <v>1483</v>
      </c>
      <c r="C506" s="40" t="s">
        <v>1484</v>
      </c>
      <c r="D506" s="40" t="s">
        <v>1485</v>
      </c>
      <c r="E506" s="40" t="s">
        <v>847</v>
      </c>
      <c r="F506" s="41">
        <v>43836</v>
      </c>
      <c r="G506" s="41">
        <v>44018</v>
      </c>
      <c r="H506" s="43">
        <v>99000000</v>
      </c>
      <c r="I506" s="40" t="s">
        <v>39</v>
      </c>
      <c r="J506" s="40">
        <v>182</v>
      </c>
      <c r="K506" s="40">
        <v>-3.2300000000000002E-3</v>
      </c>
      <c r="L506" s="42">
        <v>161661.5</v>
      </c>
      <c r="M506" s="51">
        <v>1.4999999999999999E-2</v>
      </c>
      <c r="N506" s="42">
        <v>-750750</v>
      </c>
      <c r="O506" s="42">
        <v>-589088.5</v>
      </c>
      <c r="P506" s="42" t="s">
        <v>20</v>
      </c>
      <c r="Q506" s="42">
        <v>-572904.75</v>
      </c>
      <c r="R506" s="42">
        <v>-16183.75</v>
      </c>
    </row>
    <row r="507" spans="1:18" x14ac:dyDescent="0.25">
      <c r="A507" s="40" t="s">
        <v>19</v>
      </c>
      <c r="B507" s="40" t="s">
        <v>1483</v>
      </c>
      <c r="C507" s="40" t="s">
        <v>1486</v>
      </c>
      <c r="D507" s="40" t="s">
        <v>1487</v>
      </c>
      <c r="E507" s="40" t="s">
        <v>847</v>
      </c>
      <c r="F507" s="41">
        <v>43651</v>
      </c>
      <c r="G507" s="41">
        <v>44017</v>
      </c>
      <c r="H507" s="43">
        <v>20000000</v>
      </c>
      <c r="I507" s="40" t="s">
        <v>39</v>
      </c>
      <c r="J507" s="40">
        <v>366</v>
      </c>
      <c r="K507" s="40">
        <v>1.4999999999999999E-2</v>
      </c>
      <c r="L507" s="42">
        <v>-300404.22187289473</v>
      </c>
      <c r="M507" s="51">
        <v>0</v>
      </c>
      <c r="N507" s="42">
        <v>0</v>
      </c>
      <c r="O507" s="42">
        <v>-300404.22187289473</v>
      </c>
      <c r="P507" s="42" t="s">
        <v>20</v>
      </c>
      <c r="Q507" s="42">
        <v>-297121.11562291771</v>
      </c>
      <c r="R507" s="42">
        <v>-3283.1062499769914</v>
      </c>
    </row>
    <row r="508" spans="1:18" x14ac:dyDescent="0.25">
      <c r="A508" s="40" t="s">
        <v>19</v>
      </c>
      <c r="B508" s="40" t="s">
        <v>1483</v>
      </c>
      <c r="C508" s="40" t="s">
        <v>1488</v>
      </c>
      <c r="D508" s="40" t="s">
        <v>1489</v>
      </c>
      <c r="E508" s="40" t="s">
        <v>847</v>
      </c>
      <c r="F508" s="41">
        <v>43836</v>
      </c>
      <c r="G508" s="41">
        <v>44018</v>
      </c>
      <c r="H508" s="43">
        <v>48000000</v>
      </c>
      <c r="I508" s="40" t="s">
        <v>39</v>
      </c>
      <c r="J508" s="40">
        <v>182</v>
      </c>
      <c r="K508" s="40">
        <v>-3.2300000000000002E-3</v>
      </c>
      <c r="L508" s="42">
        <v>78381.333333333328</v>
      </c>
      <c r="M508" s="51">
        <v>1.6E-2</v>
      </c>
      <c r="N508" s="42">
        <v>-388266.66666666663</v>
      </c>
      <c r="O508" s="42">
        <v>-309885.33333333331</v>
      </c>
      <c r="P508" s="42" t="s">
        <v>20</v>
      </c>
      <c r="Q508" s="42">
        <v>-301372</v>
      </c>
      <c r="R508" s="42">
        <v>-8513.3333333333321</v>
      </c>
    </row>
    <row r="509" spans="1:18" x14ac:dyDescent="0.25">
      <c r="A509" s="40" t="s">
        <v>19</v>
      </c>
      <c r="B509" s="40" t="s">
        <v>1483</v>
      </c>
      <c r="C509" s="40" t="s">
        <v>1490</v>
      </c>
      <c r="D509" s="40" t="s">
        <v>1491</v>
      </c>
      <c r="E509" s="40" t="s">
        <v>847</v>
      </c>
      <c r="F509" s="41">
        <v>43651</v>
      </c>
      <c r="G509" s="41">
        <v>44017</v>
      </c>
      <c r="H509" s="43">
        <v>10000000</v>
      </c>
      <c r="I509" s="40" t="s">
        <v>39</v>
      </c>
      <c r="J509" s="40">
        <v>366</v>
      </c>
      <c r="K509" s="40">
        <v>1.6E-2</v>
      </c>
      <c r="L509" s="42">
        <v>-160215.58499887717</v>
      </c>
      <c r="M509" s="51">
        <v>0</v>
      </c>
      <c r="N509" s="42">
        <v>0</v>
      </c>
      <c r="O509" s="42">
        <v>-160215.58499887717</v>
      </c>
      <c r="P509" s="42" t="s">
        <v>20</v>
      </c>
      <c r="Q509" s="42">
        <v>-158464.59499888943</v>
      </c>
      <c r="R509" s="42">
        <v>-1750.9899999877287</v>
      </c>
    </row>
    <row r="510" spans="1:18" x14ac:dyDescent="0.25">
      <c r="A510" s="40" t="s">
        <v>19</v>
      </c>
      <c r="B510" s="40" t="s">
        <v>1483</v>
      </c>
      <c r="C510" s="40" t="s">
        <v>1492</v>
      </c>
      <c r="D510" s="40" t="s">
        <v>1493</v>
      </c>
      <c r="E510" s="40" t="s">
        <v>847</v>
      </c>
      <c r="F510" s="41">
        <v>43836</v>
      </c>
      <c r="G510" s="41">
        <v>44018</v>
      </c>
      <c r="H510" s="43">
        <v>79500000</v>
      </c>
      <c r="I510" s="40" t="s">
        <v>39</v>
      </c>
      <c r="J510" s="40">
        <v>182</v>
      </c>
      <c r="K510" s="40">
        <v>-3.2300000000000002E-3</v>
      </c>
      <c r="L510" s="42">
        <v>129819.08333333334</v>
      </c>
      <c r="M510" s="51">
        <v>1.7000000000000001E-2</v>
      </c>
      <c r="N510" s="42">
        <v>-683258.33333333326</v>
      </c>
      <c r="O510" s="42">
        <v>-553439.24999999988</v>
      </c>
      <c r="P510" s="42" t="s">
        <v>20</v>
      </c>
      <c r="Q510" s="42">
        <v>-538234.87499999988</v>
      </c>
      <c r="R510" s="42">
        <v>-15204.374999999996</v>
      </c>
    </row>
    <row r="511" spans="1:18" x14ac:dyDescent="0.25">
      <c r="A511" s="40" t="s">
        <v>19</v>
      </c>
      <c r="B511" s="40" t="s">
        <v>1483</v>
      </c>
      <c r="C511" s="40" t="s">
        <v>1494</v>
      </c>
      <c r="D511" s="40" t="s">
        <v>1495</v>
      </c>
      <c r="E511" s="40" t="s">
        <v>847</v>
      </c>
      <c r="F511" s="41">
        <v>43651</v>
      </c>
      <c r="G511" s="41">
        <v>44017</v>
      </c>
      <c r="H511" s="43">
        <v>20000000</v>
      </c>
      <c r="I511" s="40" t="s">
        <v>39</v>
      </c>
      <c r="J511" s="40">
        <v>366</v>
      </c>
      <c r="K511" s="40">
        <v>1.779E-2</v>
      </c>
      <c r="L511" s="42">
        <v>-356279.40714125312</v>
      </c>
      <c r="M511" s="51">
        <v>0</v>
      </c>
      <c r="N511" s="42">
        <v>0</v>
      </c>
      <c r="O511" s="42">
        <v>-356279.40714125312</v>
      </c>
      <c r="P511" s="42" t="s">
        <v>20</v>
      </c>
      <c r="Q511" s="42">
        <v>-352385.64312878042</v>
      </c>
      <c r="R511" s="42">
        <v>-3893.7640124727118</v>
      </c>
    </row>
    <row r="512" spans="1:18" x14ac:dyDescent="0.25">
      <c r="A512" s="40" t="s">
        <v>19</v>
      </c>
      <c r="B512" s="40" t="s">
        <v>1496</v>
      </c>
      <c r="C512" s="40" t="s">
        <v>1497</v>
      </c>
      <c r="D512" s="40" t="s">
        <v>1498</v>
      </c>
      <c r="E512" s="40" t="s">
        <v>847</v>
      </c>
      <c r="F512" s="41">
        <v>43962</v>
      </c>
      <c r="G512" s="41">
        <v>44053</v>
      </c>
      <c r="H512" s="43">
        <v>15000000</v>
      </c>
      <c r="I512" s="40" t="s">
        <v>39</v>
      </c>
      <c r="J512" s="40">
        <v>91</v>
      </c>
      <c r="K512" s="40">
        <v>0</v>
      </c>
      <c r="L512" s="42">
        <v>0</v>
      </c>
      <c r="M512" s="51">
        <v>1.4999999999999999E-2</v>
      </c>
      <c r="N512" s="42">
        <v>-56875</v>
      </c>
      <c r="O512" s="42">
        <v>-56875</v>
      </c>
      <c r="P512" s="42" t="s">
        <v>20</v>
      </c>
      <c r="Q512" s="42">
        <v>-31875</v>
      </c>
      <c r="R512" s="42">
        <v>-25000</v>
      </c>
    </row>
    <row r="513" spans="1:18" x14ac:dyDescent="0.25">
      <c r="A513" s="40" t="s">
        <v>19</v>
      </c>
      <c r="B513" s="40" t="s">
        <v>1499</v>
      </c>
      <c r="C513" s="40" t="s">
        <v>1500</v>
      </c>
      <c r="D513" s="40" t="s">
        <v>1501</v>
      </c>
      <c r="E513" s="40" t="s">
        <v>847</v>
      </c>
      <c r="F513" s="41">
        <v>43969</v>
      </c>
      <c r="G513" s="41">
        <v>44153</v>
      </c>
      <c r="H513" s="43">
        <v>15000000</v>
      </c>
      <c r="I513" s="40" t="s">
        <v>39</v>
      </c>
      <c r="J513" s="40">
        <v>184</v>
      </c>
      <c r="K513" s="40">
        <v>1.52E-2</v>
      </c>
      <c r="L513" s="42">
        <v>-114622.95081967213</v>
      </c>
      <c r="M513" s="51">
        <v>0</v>
      </c>
      <c r="N513" s="42">
        <v>0</v>
      </c>
      <c r="O513" s="42">
        <v>-114622.95081967213</v>
      </c>
      <c r="P513" s="42" t="s">
        <v>20</v>
      </c>
      <c r="Q513" s="42">
        <v>-27409.836065573771</v>
      </c>
      <c r="R513" s="42">
        <v>-87213.114754098366</v>
      </c>
    </row>
    <row r="514" spans="1:18" x14ac:dyDescent="0.25">
      <c r="A514" s="40" t="s">
        <v>19</v>
      </c>
      <c r="B514" s="40" t="s">
        <v>1499</v>
      </c>
      <c r="C514" s="40" t="s">
        <v>1502</v>
      </c>
      <c r="D514" s="40" t="s">
        <v>1503</v>
      </c>
      <c r="E514" s="40" t="s">
        <v>847</v>
      </c>
      <c r="F514" s="41">
        <v>43969</v>
      </c>
      <c r="G514" s="41">
        <v>44153</v>
      </c>
      <c r="H514" s="43">
        <v>15500000</v>
      </c>
      <c r="I514" s="40" t="s">
        <v>39</v>
      </c>
      <c r="J514" s="40">
        <v>184</v>
      </c>
      <c r="K514" s="40">
        <v>0</v>
      </c>
      <c r="L514" s="42">
        <v>0</v>
      </c>
      <c r="M514" s="51">
        <v>1.4999999999999999E-2</v>
      </c>
      <c r="N514" s="42">
        <v>-118833.33333333333</v>
      </c>
      <c r="O514" s="42">
        <v>-118833.33333333333</v>
      </c>
      <c r="P514" s="42" t="s">
        <v>20</v>
      </c>
      <c r="Q514" s="42">
        <v>-28416.666666666668</v>
      </c>
      <c r="R514" s="42">
        <v>-90416.666666666672</v>
      </c>
    </row>
    <row r="515" spans="1:18" x14ac:dyDescent="0.25">
      <c r="A515" s="40" t="s">
        <v>19</v>
      </c>
      <c r="B515" s="40" t="s">
        <v>1499</v>
      </c>
      <c r="C515" s="40" t="s">
        <v>1504</v>
      </c>
      <c r="D515" s="40" t="s">
        <v>1505</v>
      </c>
      <c r="E515" s="40" t="s">
        <v>847</v>
      </c>
      <c r="F515" s="41">
        <v>43969</v>
      </c>
      <c r="G515" s="41">
        <v>44153</v>
      </c>
      <c r="H515" s="43">
        <v>9000000</v>
      </c>
      <c r="I515" s="40" t="s">
        <v>39</v>
      </c>
      <c r="J515" s="40">
        <v>184</v>
      </c>
      <c r="K515" s="40">
        <v>0</v>
      </c>
      <c r="L515" s="42">
        <v>0</v>
      </c>
      <c r="M515" s="51">
        <v>1.6E-2</v>
      </c>
      <c r="N515" s="42">
        <v>-73600</v>
      </c>
      <c r="O515" s="42">
        <v>-73600</v>
      </c>
      <c r="P515" s="42" t="s">
        <v>20</v>
      </c>
      <c r="Q515" s="42">
        <v>-17600</v>
      </c>
      <c r="R515" s="42">
        <v>-56000</v>
      </c>
    </row>
    <row r="516" spans="1:18" x14ac:dyDescent="0.25">
      <c r="A516" s="40" t="s">
        <v>19</v>
      </c>
      <c r="B516" s="40" t="s">
        <v>1499</v>
      </c>
      <c r="C516" s="40" t="s">
        <v>1506</v>
      </c>
      <c r="D516" s="40" t="s">
        <v>1507</v>
      </c>
      <c r="E516" s="40" t="s">
        <v>847</v>
      </c>
      <c r="F516" s="41">
        <v>43969</v>
      </c>
      <c r="G516" s="41">
        <v>44153</v>
      </c>
      <c r="H516" s="43">
        <v>12000000</v>
      </c>
      <c r="I516" s="40" t="s">
        <v>39</v>
      </c>
      <c r="J516" s="40">
        <v>184</v>
      </c>
      <c r="K516" s="40">
        <v>1.917E-2</v>
      </c>
      <c r="L516" s="42">
        <v>-115648.52459016393</v>
      </c>
      <c r="M516" s="51">
        <v>0</v>
      </c>
      <c r="N516" s="42">
        <v>0</v>
      </c>
      <c r="O516" s="42">
        <v>-115648.52459016393</v>
      </c>
      <c r="P516" s="42" t="s">
        <v>20</v>
      </c>
      <c r="Q516" s="42">
        <v>-27655.081967213115</v>
      </c>
      <c r="R516" s="42">
        <v>-87993.442622950824</v>
      </c>
    </row>
    <row r="517" spans="1:18" x14ac:dyDescent="0.25">
      <c r="A517" s="40" t="s">
        <v>19</v>
      </c>
      <c r="B517" s="40" t="s">
        <v>1508</v>
      </c>
      <c r="C517" s="40" t="s">
        <v>1509</v>
      </c>
      <c r="D517" s="40" t="s">
        <v>527</v>
      </c>
      <c r="E517" s="40" t="s">
        <v>847</v>
      </c>
      <c r="F517" s="41">
        <v>43836</v>
      </c>
      <c r="G517" s="41">
        <v>44018</v>
      </c>
      <c r="H517" s="43">
        <v>140000000</v>
      </c>
      <c r="I517" s="40" t="s">
        <v>39</v>
      </c>
      <c r="J517" s="40">
        <v>182</v>
      </c>
      <c r="K517" s="40">
        <v>0</v>
      </c>
      <c r="L517" s="42">
        <v>0</v>
      </c>
      <c r="M517" s="51">
        <v>1.4E-2</v>
      </c>
      <c r="N517" s="42">
        <v>-990888.88888888888</v>
      </c>
      <c r="O517" s="42">
        <v>-990888.88888888888</v>
      </c>
      <c r="P517" s="42" t="s">
        <v>20</v>
      </c>
      <c r="Q517" s="42">
        <v>-963666.66666666663</v>
      </c>
      <c r="R517" s="42">
        <v>-27222.222222222223</v>
      </c>
    </row>
    <row r="518" spans="1:18" x14ac:dyDescent="0.25">
      <c r="A518" s="40" t="s">
        <v>19</v>
      </c>
      <c r="B518" s="40" t="s">
        <v>1510</v>
      </c>
      <c r="C518" s="40" t="s">
        <v>1511</v>
      </c>
      <c r="D518" s="40" t="s">
        <v>527</v>
      </c>
      <c r="E518" s="40" t="s">
        <v>847</v>
      </c>
      <c r="F518" s="41">
        <v>43651</v>
      </c>
      <c r="G518" s="41">
        <v>44018</v>
      </c>
      <c r="H518" s="43">
        <v>20000000</v>
      </c>
      <c r="I518" s="40" t="s">
        <v>39</v>
      </c>
      <c r="J518" s="40">
        <v>367</v>
      </c>
      <c r="K518" s="40">
        <v>1.5949999999999999E-2</v>
      </c>
      <c r="L518" s="42">
        <v>-320747.94520547945</v>
      </c>
      <c r="M518" s="51">
        <v>0</v>
      </c>
      <c r="N518" s="42">
        <v>0</v>
      </c>
      <c r="O518" s="42">
        <v>-320747.94520547945</v>
      </c>
      <c r="P518" s="42" t="s">
        <v>20</v>
      </c>
      <c r="Q518" s="42">
        <v>-316378.08219178085</v>
      </c>
      <c r="R518" s="42">
        <v>-4369.8630136986303</v>
      </c>
    </row>
    <row r="519" spans="1:18" x14ac:dyDescent="0.25">
      <c r="A519" s="40" t="s">
        <v>19</v>
      </c>
      <c r="B519" s="40" t="s">
        <v>1512</v>
      </c>
      <c r="C519" s="40" t="s">
        <v>1513</v>
      </c>
      <c r="D519" s="40" t="s">
        <v>527</v>
      </c>
      <c r="E519" s="40" t="s">
        <v>847</v>
      </c>
      <c r="F519" s="41">
        <v>43836</v>
      </c>
      <c r="G519" s="41">
        <v>44018</v>
      </c>
      <c r="H519" s="43">
        <v>11000000</v>
      </c>
      <c r="I519" s="40" t="s">
        <v>39</v>
      </c>
      <c r="J519" s="40">
        <v>182</v>
      </c>
      <c r="K519" s="40">
        <v>0</v>
      </c>
      <c r="L519" s="42">
        <v>0</v>
      </c>
      <c r="M519" s="51">
        <v>1.7500000000000002E-2</v>
      </c>
      <c r="N519" s="42">
        <v>-97319.444444444453</v>
      </c>
      <c r="O519" s="42">
        <v>-97319.444444444453</v>
      </c>
      <c r="P519" s="42" t="s">
        <v>20</v>
      </c>
      <c r="Q519" s="42">
        <v>-94645.833333333343</v>
      </c>
      <c r="R519" s="42">
        <v>-2673.6111111111113</v>
      </c>
    </row>
    <row r="520" spans="1:18" x14ac:dyDescent="0.25">
      <c r="A520" s="40" t="s">
        <v>19</v>
      </c>
      <c r="B520" s="40" t="s">
        <v>1514</v>
      </c>
      <c r="C520" s="40" t="s">
        <v>1515</v>
      </c>
      <c r="D520" s="40" t="s">
        <v>1516</v>
      </c>
      <c r="E520" s="40" t="s">
        <v>1517</v>
      </c>
      <c r="F520" s="41">
        <v>43983</v>
      </c>
      <c r="G520" s="41">
        <v>44013</v>
      </c>
      <c r="H520" s="43">
        <v>8981297.0800000001</v>
      </c>
      <c r="I520" s="40" t="s">
        <v>39</v>
      </c>
      <c r="J520" s="40">
        <v>30</v>
      </c>
      <c r="K520" s="40">
        <v>0</v>
      </c>
      <c r="L520" s="42">
        <v>0</v>
      </c>
      <c r="M520" s="51">
        <v>1.2999999999999999E-2</v>
      </c>
      <c r="N520" s="42">
        <v>-9729.7385033333321</v>
      </c>
      <c r="O520" s="42">
        <v>-9729.7385033333321</v>
      </c>
      <c r="P520" s="42" t="s">
        <v>20</v>
      </c>
      <c r="Q520" s="42">
        <v>-9729.7385033333321</v>
      </c>
      <c r="R520" s="42">
        <v>0</v>
      </c>
    </row>
    <row r="521" spans="1:18" x14ac:dyDescent="0.25">
      <c r="A521" s="40" t="s">
        <v>19</v>
      </c>
      <c r="B521" s="40" t="s">
        <v>1514</v>
      </c>
      <c r="C521" s="40" t="s">
        <v>1518</v>
      </c>
      <c r="D521" s="40" t="s">
        <v>104</v>
      </c>
      <c r="E521" s="40" t="s">
        <v>1517</v>
      </c>
      <c r="F521" s="41">
        <v>43922</v>
      </c>
      <c r="G521" s="41">
        <v>44013</v>
      </c>
      <c r="H521" s="43">
        <v>9600974.6699999999</v>
      </c>
      <c r="I521" s="40" t="s">
        <v>39</v>
      </c>
      <c r="J521" s="40">
        <v>90</v>
      </c>
      <c r="K521" s="40">
        <v>2.29E-2</v>
      </c>
      <c r="L521" s="42">
        <v>-54965.579985750002</v>
      </c>
      <c r="M521" s="51">
        <v>0</v>
      </c>
      <c r="N521" s="42">
        <v>0</v>
      </c>
      <c r="O521" s="42">
        <v>-54965.579985750002</v>
      </c>
      <c r="P521" s="42" t="s">
        <v>20</v>
      </c>
      <c r="Q521" s="42">
        <v>-55576.308652258333</v>
      </c>
      <c r="R521" s="42">
        <v>0</v>
      </c>
    </row>
    <row r="522" spans="1:18" x14ac:dyDescent="0.25">
      <c r="A522" s="40" t="s">
        <v>19</v>
      </c>
      <c r="B522" s="40" t="s">
        <v>1519</v>
      </c>
      <c r="C522" s="40" t="s">
        <v>1520</v>
      </c>
      <c r="D522" s="40" t="s">
        <v>1015</v>
      </c>
      <c r="E522" s="40" t="s">
        <v>1517</v>
      </c>
      <c r="F522" s="41">
        <v>43959</v>
      </c>
      <c r="G522" s="41">
        <v>44053</v>
      </c>
      <c r="H522" s="43">
        <v>10382599.689999999</v>
      </c>
      <c r="I522" s="40" t="s">
        <v>39</v>
      </c>
      <c r="J522" s="40">
        <v>92</v>
      </c>
      <c r="K522" s="40">
        <v>2.1559999999999999E-2</v>
      </c>
      <c r="L522" s="42">
        <v>-57205.817047524433</v>
      </c>
      <c r="M522" s="51">
        <v>0</v>
      </c>
      <c r="N522" s="42">
        <v>0</v>
      </c>
      <c r="O522" s="42">
        <v>-57205.817047524433</v>
      </c>
      <c r="P522" s="42" t="s">
        <v>20</v>
      </c>
      <c r="Q522" s="42">
        <v>-33577.327397459994</v>
      </c>
      <c r="R522" s="42">
        <v>-24872.094368488884</v>
      </c>
    </row>
    <row r="523" spans="1:18" x14ac:dyDescent="0.25">
      <c r="A523" s="40" t="s">
        <v>19</v>
      </c>
      <c r="B523" s="40" t="s">
        <v>1521</v>
      </c>
      <c r="C523" s="40" t="s">
        <v>1522</v>
      </c>
      <c r="D523" s="40" t="s">
        <v>1523</v>
      </c>
      <c r="E523" s="40" t="s">
        <v>1517</v>
      </c>
      <c r="F523" s="41">
        <v>43983</v>
      </c>
      <c r="G523" s="41">
        <v>44013</v>
      </c>
      <c r="H523" s="43">
        <v>4750000</v>
      </c>
      <c r="I523" s="40" t="s">
        <v>39</v>
      </c>
      <c r="J523" s="40">
        <v>30</v>
      </c>
      <c r="K523" s="40">
        <v>1.35E-2</v>
      </c>
      <c r="L523" s="42">
        <v>-5343.75</v>
      </c>
      <c r="M523" s="51">
        <v>0</v>
      </c>
      <c r="N523" s="42">
        <v>0</v>
      </c>
      <c r="O523" s="42">
        <v>-5343.75</v>
      </c>
      <c r="P523" s="42" t="s">
        <v>20</v>
      </c>
      <c r="Q523" s="42">
        <v>-5343.75</v>
      </c>
      <c r="R523" s="42">
        <v>0</v>
      </c>
    </row>
    <row r="524" spans="1:18" x14ac:dyDescent="0.25">
      <c r="A524" s="40" t="s">
        <v>19</v>
      </c>
      <c r="B524" s="40" t="s">
        <v>1524</v>
      </c>
      <c r="C524" s="40" t="s">
        <v>1525</v>
      </c>
      <c r="D524" s="40" t="s">
        <v>1526</v>
      </c>
      <c r="E524" s="40" t="s">
        <v>1527</v>
      </c>
      <c r="F524" s="41">
        <v>43997</v>
      </c>
      <c r="G524" s="41">
        <v>44027</v>
      </c>
      <c r="H524" s="43">
        <v>4958882.8899999997</v>
      </c>
      <c r="I524" s="40" t="s">
        <v>39</v>
      </c>
      <c r="J524" s="40">
        <v>30</v>
      </c>
      <c r="K524" s="40">
        <v>4.5133E-2</v>
      </c>
      <c r="L524" s="42">
        <v>-18650.771789530831</v>
      </c>
      <c r="M524" s="51">
        <v>0</v>
      </c>
      <c r="N524" s="42">
        <v>0</v>
      </c>
      <c r="O524" s="42">
        <v>-18650.771789530831</v>
      </c>
      <c r="P524" s="42" t="s">
        <v>20</v>
      </c>
      <c r="Q524" s="42">
        <v>-9947.0782877497768</v>
      </c>
      <c r="R524" s="42">
        <v>-8703.6935017810538</v>
      </c>
    </row>
    <row r="525" spans="1:18" x14ac:dyDescent="0.25">
      <c r="A525" s="40" t="s">
        <v>19</v>
      </c>
      <c r="B525" s="40" t="s">
        <v>1528</v>
      </c>
      <c r="C525" s="40" t="s">
        <v>1529</v>
      </c>
      <c r="D525" s="40" t="s">
        <v>1530</v>
      </c>
      <c r="E525" s="40" t="s">
        <v>1527</v>
      </c>
      <c r="F525" s="41">
        <v>43983</v>
      </c>
      <c r="G525" s="41">
        <v>44013</v>
      </c>
      <c r="H525" s="43">
        <v>4378043.67</v>
      </c>
      <c r="I525" s="40" t="s">
        <v>39</v>
      </c>
      <c r="J525" s="40">
        <v>30</v>
      </c>
      <c r="K525" s="40">
        <v>4.4600000000000001E-2</v>
      </c>
      <c r="L525" s="42">
        <v>-16271.728973499998</v>
      </c>
      <c r="M525" s="51">
        <v>0</v>
      </c>
      <c r="N525" s="42">
        <v>0</v>
      </c>
      <c r="O525" s="42">
        <v>-16271.728973499998</v>
      </c>
      <c r="P525" s="42" t="s">
        <v>20</v>
      </c>
      <c r="Q525" s="42">
        <v>-16271.728973499998</v>
      </c>
      <c r="R525" s="42">
        <v>0</v>
      </c>
    </row>
    <row r="526" spans="1:18" x14ac:dyDescent="0.25">
      <c r="A526" s="40" t="s">
        <v>19</v>
      </c>
      <c r="B526" s="40" t="s">
        <v>1531</v>
      </c>
      <c r="C526" s="40" t="s">
        <v>1532</v>
      </c>
      <c r="D526" s="40" t="s">
        <v>1533</v>
      </c>
      <c r="E526" s="40" t="s">
        <v>1534</v>
      </c>
      <c r="F526" s="41">
        <v>44012</v>
      </c>
      <c r="G526" s="41">
        <v>44104</v>
      </c>
      <c r="H526" s="43">
        <v>978000</v>
      </c>
      <c r="I526" s="40" t="s">
        <v>39</v>
      </c>
      <c r="J526" s="40">
        <v>92</v>
      </c>
      <c r="K526" s="40">
        <v>0</v>
      </c>
      <c r="L526" s="42">
        <v>0</v>
      </c>
      <c r="M526" s="51">
        <v>2.75E-2</v>
      </c>
      <c r="N526" s="42">
        <v>-6873.1666666666661</v>
      </c>
      <c r="O526" s="42">
        <v>-6873.1666666666661</v>
      </c>
      <c r="P526" s="42" t="s">
        <v>20</v>
      </c>
      <c r="Q526" s="42">
        <v>-74.708333333333329</v>
      </c>
      <c r="R526" s="42">
        <v>-6798.4583333333321</v>
      </c>
    </row>
    <row r="527" spans="1:18" x14ac:dyDescent="0.25">
      <c r="A527" s="40" t="s">
        <v>19</v>
      </c>
      <c r="B527" s="40" t="s">
        <v>1535</v>
      </c>
      <c r="C527" s="40" t="s">
        <v>1536</v>
      </c>
      <c r="D527" s="40" t="s">
        <v>1537</v>
      </c>
      <c r="E527" s="40" t="s">
        <v>1534</v>
      </c>
      <c r="F527" s="41">
        <v>44012</v>
      </c>
      <c r="G527" s="41">
        <v>44104</v>
      </c>
      <c r="H527" s="43">
        <v>2050000</v>
      </c>
      <c r="I527" s="40" t="s">
        <v>39</v>
      </c>
      <c r="J527" s="40">
        <v>92</v>
      </c>
      <c r="K527" s="40">
        <v>0</v>
      </c>
      <c r="L527" s="42">
        <v>0</v>
      </c>
      <c r="M527" s="51">
        <v>2.75E-2</v>
      </c>
      <c r="N527" s="42">
        <v>-14406.944444444443</v>
      </c>
      <c r="O527" s="42">
        <v>-14406.944444444443</v>
      </c>
      <c r="P527" s="42" t="s">
        <v>20</v>
      </c>
      <c r="Q527" s="42">
        <v>-156.5972222222222</v>
      </c>
      <c r="R527" s="42">
        <v>-14250.347222222221</v>
      </c>
    </row>
    <row r="528" spans="1:18" x14ac:dyDescent="0.25">
      <c r="A528" s="40" t="s">
        <v>19</v>
      </c>
      <c r="B528" s="40" t="s">
        <v>1538</v>
      </c>
      <c r="C528" s="40" t="s">
        <v>1539</v>
      </c>
      <c r="D528" s="40" t="s">
        <v>1540</v>
      </c>
      <c r="E528" s="40" t="s">
        <v>1534</v>
      </c>
      <c r="F528" s="41">
        <v>44012</v>
      </c>
      <c r="G528" s="41">
        <v>44104</v>
      </c>
      <c r="H528" s="43">
        <v>704000</v>
      </c>
      <c r="I528" s="40" t="s">
        <v>39</v>
      </c>
      <c r="J528" s="40">
        <v>92</v>
      </c>
      <c r="K528" s="40">
        <v>0</v>
      </c>
      <c r="L528" s="42">
        <v>0</v>
      </c>
      <c r="M528" s="51">
        <v>2.2499999999999999E-2</v>
      </c>
      <c r="N528" s="42">
        <v>-4047.9999999999995</v>
      </c>
      <c r="O528" s="42">
        <v>-4047.9999999999995</v>
      </c>
      <c r="P528" s="42" t="s">
        <v>20</v>
      </c>
      <c r="Q528" s="42">
        <v>-43.999999999999993</v>
      </c>
      <c r="R528" s="42">
        <v>-4003.9999999999995</v>
      </c>
    </row>
    <row r="529" spans="1:18" x14ac:dyDescent="0.25">
      <c r="A529" s="40" t="s">
        <v>19</v>
      </c>
      <c r="B529" s="40" t="s">
        <v>1541</v>
      </c>
      <c r="C529" s="40" t="s">
        <v>1542</v>
      </c>
      <c r="D529" s="40" t="s">
        <v>1543</v>
      </c>
      <c r="E529" s="40" t="s">
        <v>1534</v>
      </c>
      <c r="F529" s="41">
        <v>43958</v>
      </c>
      <c r="G529" s="41">
        <v>44050</v>
      </c>
      <c r="H529" s="43">
        <v>5507000</v>
      </c>
      <c r="I529" s="40" t="s">
        <v>39</v>
      </c>
      <c r="J529" s="40">
        <v>92</v>
      </c>
      <c r="K529" s="40">
        <v>0</v>
      </c>
      <c r="L529" s="42">
        <v>0</v>
      </c>
      <c r="M529" s="51">
        <v>2.75E-2</v>
      </c>
      <c r="N529" s="42">
        <v>-38701.972222222219</v>
      </c>
      <c r="O529" s="42">
        <v>-38701.972222222219</v>
      </c>
      <c r="P529" s="42" t="s">
        <v>20</v>
      </c>
      <c r="Q529" s="42">
        <v>-23137.048611111109</v>
      </c>
      <c r="R529" s="42">
        <v>-15564.923611111109</v>
      </c>
    </row>
    <row r="530" spans="1:18" x14ac:dyDescent="0.25">
      <c r="A530" s="40" t="s">
        <v>19</v>
      </c>
      <c r="B530" s="40" t="s">
        <v>1544</v>
      </c>
      <c r="C530" s="40" t="s">
        <v>1545</v>
      </c>
      <c r="D530" s="40" t="s">
        <v>1546</v>
      </c>
      <c r="E530" s="40" t="s">
        <v>1534</v>
      </c>
      <c r="F530" s="41">
        <v>44011</v>
      </c>
      <c r="G530" s="41">
        <v>44102</v>
      </c>
      <c r="H530" s="43">
        <v>2340000</v>
      </c>
      <c r="I530" s="40" t="s">
        <v>39</v>
      </c>
      <c r="J530" s="40">
        <v>91</v>
      </c>
      <c r="K530" s="40">
        <v>0</v>
      </c>
      <c r="L530" s="42">
        <v>0</v>
      </c>
      <c r="M530" s="51">
        <v>2.75E-2</v>
      </c>
      <c r="N530" s="42">
        <v>-16266.25</v>
      </c>
      <c r="O530" s="42">
        <v>-16266.25</v>
      </c>
      <c r="P530" s="42" t="s">
        <v>20</v>
      </c>
      <c r="Q530" s="42">
        <v>-357.5</v>
      </c>
      <c r="R530" s="42">
        <v>-15908.75</v>
      </c>
    </row>
    <row r="531" spans="1:18" x14ac:dyDescent="0.25">
      <c r="A531" s="40" t="s">
        <v>19</v>
      </c>
      <c r="B531" s="40" t="s">
        <v>1547</v>
      </c>
      <c r="C531" s="40" t="s">
        <v>1548</v>
      </c>
      <c r="D531" s="40" t="s">
        <v>1549</v>
      </c>
      <c r="E531" s="40" t="s">
        <v>1534</v>
      </c>
      <c r="F531" s="41">
        <v>43951</v>
      </c>
      <c r="G531" s="41">
        <v>44043</v>
      </c>
      <c r="H531" s="43">
        <v>16429998.880000001</v>
      </c>
      <c r="I531" s="40" t="s">
        <v>39</v>
      </c>
      <c r="J531" s="40">
        <v>92</v>
      </c>
      <c r="K531" s="40">
        <v>0</v>
      </c>
      <c r="L531" s="42">
        <v>0</v>
      </c>
      <c r="M531" s="51">
        <v>3.7499999999999999E-2</v>
      </c>
      <c r="N531" s="42">
        <v>-157454.15593333333</v>
      </c>
      <c r="O531" s="42">
        <v>-157454.15593333333</v>
      </c>
      <c r="P531" s="42" t="s">
        <v>20</v>
      </c>
      <c r="Q531" s="42">
        <v>-106110.40943333333</v>
      </c>
      <c r="R531" s="42">
        <v>-51343.746500000001</v>
      </c>
    </row>
    <row r="532" spans="1:18" x14ac:dyDescent="0.25">
      <c r="A532" s="40" t="s">
        <v>19</v>
      </c>
      <c r="B532" s="40" t="s">
        <v>1550</v>
      </c>
      <c r="C532" s="40" t="s">
        <v>1551</v>
      </c>
      <c r="D532" s="40" t="s">
        <v>1552</v>
      </c>
      <c r="E532" s="40" t="s">
        <v>1534</v>
      </c>
      <c r="F532" s="41">
        <v>43986</v>
      </c>
      <c r="G532" s="41">
        <v>44078</v>
      </c>
      <c r="H532" s="43">
        <v>1933295.11</v>
      </c>
      <c r="I532" s="40" t="s">
        <v>39</v>
      </c>
      <c r="J532" s="40">
        <v>92</v>
      </c>
      <c r="K532" s="40">
        <v>0</v>
      </c>
      <c r="L532" s="42">
        <v>0</v>
      </c>
      <c r="M532" s="51">
        <v>3.7499999999999999E-2</v>
      </c>
      <c r="N532" s="42">
        <v>-18527.411470833333</v>
      </c>
      <c r="O532" s="42">
        <v>-18527.411470833333</v>
      </c>
      <c r="P532" s="42" t="s">
        <v>20</v>
      </c>
      <c r="Q532" s="42">
        <v>-5437.3924968750007</v>
      </c>
      <c r="R532" s="42">
        <v>-13090.018973958333</v>
      </c>
    </row>
    <row r="533" spans="1:18" x14ac:dyDescent="0.25">
      <c r="A533" s="40" t="s">
        <v>19</v>
      </c>
      <c r="B533" s="40" t="s">
        <v>1553</v>
      </c>
      <c r="C533" s="40" t="s">
        <v>1554</v>
      </c>
      <c r="D533" s="40" t="s">
        <v>1555</v>
      </c>
      <c r="E533" s="40" t="s">
        <v>1534</v>
      </c>
      <c r="F533" s="41">
        <v>44012</v>
      </c>
      <c r="G533" s="41">
        <v>44104</v>
      </c>
      <c r="H533" s="43">
        <v>7030000</v>
      </c>
      <c r="I533" s="40" t="s">
        <v>39</v>
      </c>
      <c r="J533" s="40">
        <v>92</v>
      </c>
      <c r="K533" s="40">
        <v>0</v>
      </c>
      <c r="L533" s="42">
        <v>0</v>
      </c>
      <c r="M533" s="51">
        <v>1.4999999999999999E-2</v>
      </c>
      <c r="N533" s="42">
        <v>-26948.333333333332</v>
      </c>
      <c r="O533" s="42">
        <v>-26948.333333333332</v>
      </c>
      <c r="P533" s="42" t="s">
        <v>20</v>
      </c>
      <c r="Q533" s="42">
        <v>-292.91666666666663</v>
      </c>
      <c r="R533" s="42">
        <v>-26655.416666666664</v>
      </c>
    </row>
    <row r="534" spans="1:18" x14ac:dyDescent="0.25">
      <c r="A534" s="40" t="s">
        <v>19</v>
      </c>
      <c r="B534" s="40" t="s">
        <v>1556</v>
      </c>
      <c r="C534" s="40" t="s">
        <v>1557</v>
      </c>
      <c r="D534" s="40" t="s">
        <v>1558</v>
      </c>
      <c r="E534" s="40" t="s">
        <v>1534</v>
      </c>
      <c r="F534" s="41">
        <v>44012</v>
      </c>
      <c r="G534" s="41">
        <v>44104</v>
      </c>
      <c r="H534" s="43">
        <v>17650000</v>
      </c>
      <c r="I534" s="40" t="s">
        <v>39</v>
      </c>
      <c r="J534" s="40">
        <v>92</v>
      </c>
      <c r="K534" s="40">
        <v>0</v>
      </c>
      <c r="L534" s="42">
        <v>0</v>
      </c>
      <c r="M534" s="51">
        <v>2.2499999999999999E-2</v>
      </c>
      <c r="N534" s="42">
        <v>-101487.49999999999</v>
      </c>
      <c r="O534" s="42">
        <v>-101487.49999999999</v>
      </c>
      <c r="P534" s="42" t="s">
        <v>20</v>
      </c>
      <c r="Q534" s="42">
        <v>-1103.1249999999998</v>
      </c>
      <c r="R534" s="42">
        <v>-100384.37499999999</v>
      </c>
    </row>
    <row r="535" spans="1:18" x14ac:dyDescent="0.25">
      <c r="A535" s="40" t="s">
        <v>19</v>
      </c>
      <c r="B535" s="40" t="s">
        <v>1559</v>
      </c>
      <c r="C535" s="40" t="s">
        <v>1560</v>
      </c>
      <c r="D535" s="40" t="s">
        <v>1561</v>
      </c>
      <c r="E535" s="40" t="s">
        <v>1534</v>
      </c>
      <c r="F535" s="41">
        <v>43948</v>
      </c>
      <c r="G535" s="41">
        <v>44039</v>
      </c>
      <c r="H535" s="43">
        <v>8650000</v>
      </c>
      <c r="I535" s="40" t="s">
        <v>39</v>
      </c>
      <c r="J535" s="40">
        <v>91</v>
      </c>
      <c r="K535" s="40">
        <v>0</v>
      </c>
      <c r="L535" s="42">
        <v>0</v>
      </c>
      <c r="M535" s="51">
        <v>2.6499999999999999E-2</v>
      </c>
      <c r="N535" s="42">
        <v>-57942.986111111109</v>
      </c>
      <c r="O535" s="42">
        <v>-57942.986111111109</v>
      </c>
      <c r="P535" s="42" t="s">
        <v>20</v>
      </c>
      <c r="Q535" s="42">
        <v>-41387.847222222219</v>
      </c>
      <c r="R535" s="42">
        <v>-16555.138888888887</v>
      </c>
    </row>
    <row r="536" spans="1:18" x14ac:dyDescent="0.25">
      <c r="A536" s="40" t="s">
        <v>19</v>
      </c>
      <c r="B536" s="40" t="s">
        <v>1562</v>
      </c>
      <c r="C536" s="40" t="s">
        <v>1563</v>
      </c>
      <c r="D536" s="40" t="s">
        <v>1564</v>
      </c>
      <c r="E536" s="40" t="s">
        <v>1565</v>
      </c>
      <c r="F536" s="41">
        <v>44012</v>
      </c>
      <c r="G536" s="41">
        <v>44104</v>
      </c>
      <c r="H536" s="43">
        <v>2500000</v>
      </c>
      <c r="I536" s="40" t="s">
        <v>39</v>
      </c>
      <c r="J536" s="40">
        <v>92</v>
      </c>
      <c r="K536" s="40">
        <v>0</v>
      </c>
      <c r="L536" s="42">
        <v>0</v>
      </c>
      <c r="M536" s="51">
        <v>1.7999999999999999E-2</v>
      </c>
      <c r="N536" s="42">
        <v>-11500</v>
      </c>
      <c r="O536" s="42">
        <v>-11500</v>
      </c>
      <c r="P536" s="42" t="s">
        <v>20</v>
      </c>
      <c r="Q536" s="42">
        <v>-125</v>
      </c>
      <c r="R536" s="42">
        <v>-11375</v>
      </c>
    </row>
    <row r="537" spans="1:18" x14ac:dyDescent="0.25">
      <c r="A537" s="40" t="s">
        <v>19</v>
      </c>
      <c r="B537" s="40" t="s">
        <v>1566</v>
      </c>
      <c r="C537" s="40" t="s">
        <v>1567</v>
      </c>
      <c r="D537" s="40" t="s">
        <v>1568</v>
      </c>
      <c r="E537" s="40" t="s">
        <v>1565</v>
      </c>
      <c r="F537" s="41">
        <v>44001</v>
      </c>
      <c r="G537" s="41">
        <v>44093</v>
      </c>
      <c r="H537" s="43">
        <v>25000000</v>
      </c>
      <c r="I537" s="40" t="s">
        <v>39</v>
      </c>
      <c r="J537" s="40">
        <v>92</v>
      </c>
      <c r="K537" s="40">
        <v>0</v>
      </c>
      <c r="L537" s="42">
        <v>0</v>
      </c>
      <c r="M537" s="51">
        <v>1.95E-2</v>
      </c>
      <c r="N537" s="42">
        <v>-124583.33333333333</v>
      </c>
      <c r="O537" s="42">
        <v>-124583.33333333333</v>
      </c>
      <c r="P537" s="42" t="s">
        <v>20</v>
      </c>
      <c r="Q537" s="42">
        <v>-16249.999999999998</v>
      </c>
      <c r="R537" s="42">
        <v>-108333.33333333333</v>
      </c>
    </row>
    <row r="538" spans="1:18" x14ac:dyDescent="0.25">
      <c r="A538" s="40" t="s">
        <v>19</v>
      </c>
      <c r="B538" s="40" t="s">
        <v>1569</v>
      </c>
      <c r="C538" s="40" t="s">
        <v>1570</v>
      </c>
      <c r="D538" s="40" t="s">
        <v>1571</v>
      </c>
      <c r="E538" s="40" t="s">
        <v>1565</v>
      </c>
      <c r="F538" s="41">
        <v>44012</v>
      </c>
      <c r="G538" s="41">
        <v>44104</v>
      </c>
      <c r="H538" s="43">
        <v>6584158.4199999999</v>
      </c>
      <c r="I538" s="40" t="s">
        <v>39</v>
      </c>
      <c r="J538" s="40">
        <v>92</v>
      </c>
      <c r="K538" s="40">
        <v>0</v>
      </c>
      <c r="L538" s="42">
        <v>0</v>
      </c>
      <c r="M538" s="51">
        <v>9.5999999999999992E-3</v>
      </c>
      <c r="N538" s="42">
        <v>-16153.135323733331</v>
      </c>
      <c r="O538" s="42">
        <v>-16153.135323733331</v>
      </c>
      <c r="P538" s="42" t="s">
        <v>20</v>
      </c>
      <c r="Q538" s="42">
        <v>-175.57755786666664</v>
      </c>
      <c r="R538" s="42">
        <v>-15977.557765866664</v>
      </c>
    </row>
    <row r="539" spans="1:18" x14ac:dyDescent="0.25">
      <c r="A539" s="40" t="s">
        <v>19</v>
      </c>
      <c r="B539" s="40" t="s">
        <v>1572</v>
      </c>
      <c r="C539" s="40" t="s">
        <v>1573</v>
      </c>
      <c r="D539" s="40" t="s">
        <v>807</v>
      </c>
      <c r="E539" s="40" t="s">
        <v>1574</v>
      </c>
      <c r="F539" s="41">
        <v>44012</v>
      </c>
      <c r="G539" s="41">
        <v>44104</v>
      </c>
      <c r="H539" s="43">
        <v>7300000</v>
      </c>
      <c r="I539" s="40" t="s">
        <v>39</v>
      </c>
      <c r="J539" s="40">
        <v>90</v>
      </c>
      <c r="K539" s="40">
        <v>1.35E-2</v>
      </c>
      <c r="L539" s="42">
        <v>-24637.5</v>
      </c>
      <c r="M539" s="51">
        <v>0</v>
      </c>
      <c r="N539" s="42">
        <v>0</v>
      </c>
      <c r="O539" s="42">
        <v>-24637.5</v>
      </c>
      <c r="P539" s="42" t="s">
        <v>289</v>
      </c>
      <c r="Q539" s="42">
        <v>-273.75</v>
      </c>
      <c r="R539" s="42">
        <v>-24911.25</v>
      </c>
    </row>
    <row r="540" spans="1:18" x14ac:dyDescent="0.25">
      <c r="A540" s="40" t="s">
        <v>19</v>
      </c>
      <c r="B540" s="40" t="s">
        <v>1575</v>
      </c>
      <c r="C540" s="40" t="s">
        <v>1576</v>
      </c>
      <c r="D540" s="40" t="s">
        <v>1577</v>
      </c>
      <c r="E540" s="40" t="s">
        <v>1578</v>
      </c>
      <c r="F540" s="41">
        <v>44012</v>
      </c>
      <c r="G540" s="41">
        <v>44104</v>
      </c>
      <c r="H540" s="43">
        <v>31435000</v>
      </c>
      <c r="I540" s="40" t="s">
        <v>39</v>
      </c>
      <c r="J540" s="40">
        <v>92</v>
      </c>
      <c r="K540" s="40">
        <v>1.35E-2</v>
      </c>
      <c r="L540" s="42">
        <v>-108450.74999999999</v>
      </c>
      <c r="M540" s="51">
        <v>0</v>
      </c>
      <c r="N540" s="42">
        <v>0</v>
      </c>
      <c r="O540" s="42">
        <v>-108450.74999999999</v>
      </c>
      <c r="P540" s="42" t="s">
        <v>289</v>
      </c>
      <c r="Q540" s="42">
        <v>-1178.8124999999998</v>
      </c>
      <c r="R540" s="42">
        <v>-107271.93749999999</v>
      </c>
    </row>
    <row r="541" spans="1:18" x14ac:dyDescent="0.25">
      <c r="A541" s="40" t="s">
        <v>19</v>
      </c>
      <c r="B541" s="40" t="s">
        <v>1579</v>
      </c>
      <c r="C541" s="40" t="s">
        <v>1580</v>
      </c>
      <c r="D541" s="40" t="s">
        <v>1207</v>
      </c>
      <c r="E541" s="40" t="s">
        <v>1581</v>
      </c>
      <c r="F541" s="41">
        <v>44012</v>
      </c>
      <c r="G541" s="41">
        <v>44043</v>
      </c>
      <c r="H541" s="43">
        <v>10156666.59</v>
      </c>
      <c r="I541" s="40" t="s">
        <v>39</v>
      </c>
      <c r="J541" s="40">
        <v>31</v>
      </c>
      <c r="K541" s="40">
        <v>1.8749999999999999E-2</v>
      </c>
      <c r="L541" s="42">
        <v>-16398.784598437498</v>
      </c>
      <c r="M541" s="51">
        <v>0</v>
      </c>
      <c r="N541" s="42">
        <v>0</v>
      </c>
      <c r="O541" s="42">
        <v>-16398.784598437498</v>
      </c>
      <c r="P541" s="42" t="s">
        <v>20</v>
      </c>
      <c r="Q541" s="42">
        <v>-528.99305156249989</v>
      </c>
      <c r="R541" s="42">
        <v>-15869.791546874998</v>
      </c>
    </row>
    <row r="542" spans="1:18" x14ac:dyDescent="0.25">
      <c r="A542" s="40" t="s">
        <v>19</v>
      </c>
      <c r="B542" s="40" t="s">
        <v>1582</v>
      </c>
      <c r="C542" s="40" t="s">
        <v>1583</v>
      </c>
      <c r="D542" s="40" t="s">
        <v>1584</v>
      </c>
      <c r="E542" s="40" t="s">
        <v>1585</v>
      </c>
      <c r="F542" s="41">
        <v>44012</v>
      </c>
      <c r="G542" s="41">
        <v>44043</v>
      </c>
      <c r="H542" s="43">
        <v>3465000</v>
      </c>
      <c r="I542" s="40" t="s">
        <v>39</v>
      </c>
      <c r="J542" s="40">
        <v>31</v>
      </c>
      <c r="K542" s="40">
        <v>1.2999999999999999E-3</v>
      </c>
      <c r="L542" s="42">
        <v>-387.88749999999999</v>
      </c>
      <c r="M542" s="51">
        <v>1.9E-2</v>
      </c>
      <c r="N542" s="42">
        <v>-5669.125</v>
      </c>
      <c r="O542" s="42">
        <v>-6057.0124999999998</v>
      </c>
      <c r="P542" s="42" t="s">
        <v>385</v>
      </c>
      <c r="Q542" s="42">
        <v>-195.38749999999999</v>
      </c>
      <c r="R542" s="42">
        <v>-5861.625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35" t="s">
        <v>2</v>
      </c>
      <c r="B2" s="36"/>
      <c r="C2" s="36"/>
      <c r="D2" s="18"/>
      <c r="E2" s="18"/>
      <c r="F2" s="17"/>
      <c r="G2" s="19"/>
      <c r="H2" s="19"/>
      <c r="I2" s="19"/>
      <c r="J2" s="19"/>
    </row>
    <row r="3" spans="1:10" s="3" customFormat="1" ht="15.75" x14ac:dyDescent="0.25">
      <c r="A3" s="37"/>
      <c r="B3" s="37"/>
      <c r="C3" s="37"/>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Financing</vt:lpstr>
      <vt:lpstr>Cash Flows - Financing</vt:lpstr>
      <vt:lpstr>Disclaimer</vt:lpstr>
      <vt:lpstr>AI_FIN</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Marius</cp:lastModifiedBy>
  <cp:lastPrinted>2012-08-17T14:13:45Z</cp:lastPrinted>
  <dcterms:created xsi:type="dcterms:W3CDTF">2012-06-01T09:25:17Z</dcterms:created>
  <dcterms:modified xsi:type="dcterms:W3CDTF">2020-07-06T09:37:38Z</dcterms:modified>
</cp:coreProperties>
</file>