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0482B4C-E2C0-436C-A1CB-4D3CF2DE89AB}" xr6:coauthVersionLast="46" xr6:coauthVersionMax="46" xr10:uidLastSave="{00000000-0000-0000-0000-000000000000}"/>
  <bookViews>
    <workbookView xWindow="-120" yWindow="-120" windowWidth="29040" windowHeight="176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Glo'!$A$6:$M$97</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49" i="5" l="1"/>
  <c r="D49" i="5"/>
  <c r="C49" i="5"/>
  <c r="E48" i="5"/>
  <c r="D48" i="5"/>
  <c r="C48" i="5"/>
  <c r="E47" i="5"/>
  <c r="D47" i="5"/>
  <c r="C47" i="5"/>
  <c r="E46" i="5"/>
  <c r="D46" i="5"/>
  <c r="C46" i="5"/>
  <c r="E45" i="5"/>
  <c r="D45" i="5"/>
  <c r="C45" i="5"/>
  <c r="E44" i="5"/>
  <c r="D44" i="5"/>
  <c r="C44" i="5"/>
  <c r="E43" i="5"/>
  <c r="D43" i="5"/>
  <c r="C43" i="5"/>
  <c r="E42" i="5"/>
  <c r="D42" i="5"/>
  <c r="C42" i="5"/>
  <c r="E41" i="5"/>
  <c r="D41" i="5"/>
  <c r="C41" i="5"/>
  <c r="E40" i="5"/>
  <c r="D40" i="5"/>
  <c r="C40" i="5"/>
  <c r="E39" i="5"/>
  <c r="D39" i="5"/>
  <c r="C39" i="5"/>
  <c r="E38" i="5"/>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<sst xmlns="http://schemas.openxmlformats.org/spreadsheetml/2006/main" count="773" uniqueCount="202">
  <si>
    <t>Strategy ID</t>
  </si>
  <si>
    <t>AVERTISSEMENT - DISCLAIMER</t>
  </si>
  <si>
    <t>Value Date: Xxxxx</t>
  </si>
  <si>
    <t>Grand Total</t>
  </si>
  <si>
    <t>Payment</t>
  </si>
  <si>
    <t>Currency</t>
  </si>
  <si>
    <t>Acc. Int prior to 31.12.2020</t>
  </si>
  <si>
    <t>Acc. Int after 31.12.2020</t>
  </si>
  <si>
    <t>Payment Date</t>
  </si>
  <si>
    <t>Kerius ID</t>
  </si>
  <si>
    <t>Trade Description</t>
  </si>
  <si>
    <t>Counterparty</t>
  </si>
  <si>
    <t>Accrual Start</t>
  </si>
  <si>
    <t>Accrual End</t>
  </si>
  <si>
    <t>Notional</t>
  </si>
  <si>
    <t>Product</t>
  </si>
  <si>
    <t>Number of days</t>
  </si>
  <si>
    <t>Coupon</t>
  </si>
  <si>
    <t>Flow</t>
  </si>
  <si>
    <t>END</t>
  </si>
  <si>
    <t>ADKB1-D</t>
  </si>
  <si>
    <t>IRORPEA385P</t>
  </si>
  <si>
    <t>Swap 0,425% vs Euribor 3m</t>
  </si>
  <si>
    <t>ADKB</t>
  </si>
  <si>
    <t>Swap</t>
  </si>
  <si>
    <t>EUR</t>
  </si>
  <si>
    <t>IRORPEA385R</t>
  </si>
  <si>
    <t>ARK1-D</t>
  </si>
  <si>
    <t>IRORPEA291P</t>
  </si>
  <si>
    <t>Arkea</t>
  </si>
  <si>
    <t>IRORPEA291R</t>
  </si>
  <si>
    <t>BNP28-D</t>
  </si>
  <si>
    <t>IRORPEA318P</t>
  </si>
  <si>
    <t>BNP</t>
  </si>
  <si>
    <t>IRORPEA318R</t>
  </si>
  <si>
    <t>BNP29-D</t>
  </si>
  <si>
    <t>IRORPEA329P</t>
  </si>
  <si>
    <t>Swap 0.54% vs Euribor 6m</t>
  </si>
  <si>
    <t>IRORPEA329R</t>
  </si>
  <si>
    <t>BNP37-D</t>
  </si>
  <si>
    <t>IRORPEA352P</t>
  </si>
  <si>
    <t>Swap 0.50% vs Euribor 3m</t>
  </si>
  <si>
    <t>IRORPEA352R</t>
  </si>
  <si>
    <t>BNP38-D</t>
  </si>
  <si>
    <t>IRORPEA353P</t>
  </si>
  <si>
    <t>Swap 0.48% vs Euribor 3m</t>
  </si>
  <si>
    <t>IRORPEA353R</t>
  </si>
  <si>
    <t>BNP39-D</t>
  </si>
  <si>
    <t>IRORPEA360B</t>
  </si>
  <si>
    <t>Cap 0.50% versus Euribor 3m</t>
  </si>
  <si>
    <t>Cap</t>
  </si>
  <si>
    <t>IRORPEA360P</t>
  </si>
  <si>
    <t>Premium</t>
  </si>
  <si>
    <t>BNP40-D</t>
  </si>
  <si>
    <t>IRORPEA362P</t>
  </si>
  <si>
    <t>Swap 0.7275% vs Euribor 3m</t>
  </si>
  <si>
    <t>IRORPEA362R</t>
  </si>
  <si>
    <t>BNP41-D</t>
  </si>
  <si>
    <t>IRORPEA363P</t>
  </si>
  <si>
    <t>Swap 0.7625% vs Euribor 3m</t>
  </si>
  <si>
    <t>IRORPEA363R</t>
  </si>
  <si>
    <t>BNP44-D</t>
  </si>
  <si>
    <t>IRORPEA387P</t>
  </si>
  <si>
    <t>Swap 2,37% vs Moyenne Euribor 3m</t>
  </si>
  <si>
    <t>CACIB10-D</t>
  </si>
  <si>
    <t>IRORPEA347P</t>
  </si>
  <si>
    <t>Swap 0.27% vs Euribor 3m</t>
  </si>
  <si>
    <t>CACIB</t>
  </si>
  <si>
    <t>IRORPEA347R</t>
  </si>
  <si>
    <t>CACIB11-D</t>
  </si>
  <si>
    <t>IRORPEA348P</t>
  </si>
  <si>
    <t>Swap 0.2675% vs Euribor 3m</t>
  </si>
  <si>
    <t>IRORPEA348R</t>
  </si>
  <si>
    <t>CACIB12-D</t>
  </si>
  <si>
    <t>IRORPEA358B</t>
  </si>
  <si>
    <t>IRORPEA358P</t>
  </si>
  <si>
    <t>CACIB3-D</t>
  </si>
  <si>
    <t>IRORPEA261P</t>
  </si>
  <si>
    <t>IRORPEA261R</t>
  </si>
  <si>
    <t>CACIB4-D</t>
  </si>
  <si>
    <t>IRORPEA269P</t>
  </si>
  <si>
    <t>IRORPEA269R</t>
  </si>
  <si>
    <t>CACIB5-D</t>
  </si>
  <si>
    <t>IRORPEA289P</t>
  </si>
  <si>
    <t>IRORPEA289R</t>
  </si>
  <si>
    <t>CACIB6-D</t>
  </si>
  <si>
    <t>IRORPEA310B</t>
  </si>
  <si>
    <t>IRORPEA311P</t>
  </si>
  <si>
    <t>CACIB7-D</t>
  </si>
  <si>
    <t>IRORPEA314B</t>
  </si>
  <si>
    <t>IRORPEA315P</t>
  </si>
  <si>
    <t>CACIB8-D</t>
  </si>
  <si>
    <t>IRORPEA325B</t>
  </si>
  <si>
    <t>IRORPEA326P</t>
  </si>
  <si>
    <t>CACIB9-D</t>
  </si>
  <si>
    <t>IRORPEA330B</t>
  </si>
  <si>
    <t>IRORPEA331P</t>
  </si>
  <si>
    <t>CAG13-D</t>
  </si>
  <si>
    <t>IRORPEA327B</t>
  </si>
  <si>
    <t>CA</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</si>
  <si>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</si>
  <si>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</si>
  <si>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</si>
  <si>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</si>
  <si>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</si>
  <si>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</si>
  <si>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</si>
  <si>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</si>
  <si>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</si>
  <si>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</si>
  <si>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</si>
  <si>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</si>
  <si>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</si>
  <si>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</si>
  <si>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CAG7-D</t>
  </si>
  <si>
    <t>IRORPEA283P</t>
  </si>
  <si>
    <t>IRORPEA283R</t>
  </si>
  <si>
    <t>CB1-D</t>
  </si>
  <si>
    <t>IRORPEA305P</t>
  </si>
  <si>
    <t>Swap (Ex Verdello)</t>
  </si>
  <si>
    <t>CREDITO BERGAMASCO</t>
  </si>
  <si>
    <t>IRORPEA305R</t>
  </si>
  <si>
    <t>CURAT01-D</t>
  </si>
  <si>
    <t>IRORPEA374B</t>
  </si>
  <si>
    <t>Cap 3% paye 0.17% versus Euribor 3m (premium 119,000EUR)</t>
  </si>
  <si>
    <t>CURAT</t>
  </si>
  <si>
    <t>ING1-D</t>
  </si>
  <si>
    <t>IRORPEA308B</t>
  </si>
  <si>
    <t>ING</t>
  </si>
  <si>
    <t>IRORPEA309P</t>
  </si>
  <si>
    <t>ING4-D</t>
  </si>
  <si>
    <t>IRORPEA323B</t>
  </si>
  <si>
    <t>IRORPEA324P</t>
  </si>
  <si>
    <t>KBC2-D</t>
  </si>
  <si>
    <t>IRORPEA383P</t>
  </si>
  <si>
    <t>Swap 4,56% vs Euribor 3m avec spread 2%</t>
  </si>
  <si>
    <t>KBC</t>
  </si>
  <si>
    <t>IRORPEA383R</t>
  </si>
  <si>
    <t>KBC3-D</t>
  </si>
  <si>
    <t>IRORPEA384P</t>
  </si>
  <si>
    <t>IRORPEA384R</t>
  </si>
  <si>
    <t>LC31-D</t>
  </si>
  <si>
    <t>IRORPEA263P</t>
  </si>
  <si>
    <t>Swap 1.2280% vs Euribor 3m</t>
  </si>
  <si>
    <t>LCL</t>
  </si>
  <si>
    <t>IRORPEA263R</t>
  </si>
  <si>
    <t>LC32-D</t>
  </si>
  <si>
    <t>IRORPEA264P</t>
  </si>
  <si>
    <t>Swap 1.0530% vs Euribor 3m</t>
  </si>
  <si>
    <t>IRORPEA264R</t>
  </si>
  <si>
    <t>LC33-D</t>
  </si>
  <si>
    <t>IRORPEA265P</t>
  </si>
  <si>
    <t>IRORPEA265R</t>
  </si>
  <si>
    <t>LC34-D</t>
  </si>
  <si>
    <t>IRORPEA270P</t>
  </si>
  <si>
    <t>IRORPEA270R</t>
  </si>
  <si>
    <t>LC35-D</t>
  </si>
  <si>
    <t>IRORPEA271P</t>
  </si>
  <si>
    <t>IRORPEA271R</t>
  </si>
  <si>
    <t>LC36-D</t>
  </si>
  <si>
    <t>IRORPEA272P</t>
  </si>
  <si>
    <t>IRORPEA272R</t>
  </si>
  <si>
    <t>LC37-D</t>
  </si>
  <si>
    <t>IRORPEA275P</t>
  </si>
  <si>
    <t>IRORPEA275R</t>
  </si>
  <si>
    <t>LC38-D</t>
  </si>
  <si>
    <t>IRORPEA290P</t>
  </si>
  <si>
    <t>IRORPEA290R</t>
  </si>
  <si>
    <t>LC39-D</t>
  </si>
  <si>
    <t>IRORPEA292P</t>
  </si>
  <si>
    <t>IRORPEA292R</t>
  </si>
  <si>
    <t>LC50-D</t>
  </si>
  <si>
    <t>IRORPEA349P</t>
  </si>
  <si>
    <t>Swap 0.6420% vs Euribor 3m</t>
  </si>
  <si>
    <t>IRORPEA349R</t>
  </si>
  <si>
    <t>LC51-D</t>
  </si>
  <si>
    <t>IRORPEA350P</t>
  </si>
  <si>
    <t>Swap 0.62% vs Euribor 3m</t>
  </si>
  <si>
    <t>IRORPEA350R</t>
  </si>
  <si>
    <t>LC58-D</t>
  </si>
  <si>
    <t>IRORPEA388P</t>
  </si>
  <si>
    <t>Swap 0,889% vs Euribor 3m</t>
  </si>
  <si>
    <t>IRORPEA388R</t>
  </si>
  <si>
    <t>N27-D</t>
  </si>
  <si>
    <t>IRORPEA266P</t>
  </si>
  <si>
    <t>IRORPEA266R</t>
  </si>
  <si>
    <t>N28-D</t>
  </si>
  <si>
    <t>IRORPEA268P</t>
  </si>
  <si>
    <t>IRORPEA268R</t>
  </si>
  <si>
    <t>RAXBLICK01-D</t>
  </si>
  <si>
    <t>IRORPEA372B</t>
  </si>
  <si>
    <t>Cap 3% paye 0.17% versus Euribor 3m (premium 102,000 EUR)</t>
  </si>
  <si>
    <t>RAXBLICK</t>
  </si>
  <si>
    <t>SOGE1-D</t>
  </si>
  <si>
    <t>IRORPEA294P</t>
  </si>
  <si>
    <t>SOCGEN</t>
  </si>
  <si>
    <t>IRORPEA294R</t>
  </si>
  <si>
    <t>Value Date: 31.12.2020</t>
  </si>
  <si>
    <t>Calculation Date: 25.01.2021</t>
  </si>
  <si>
    <t>IR Accrued Interests - Derivatives - Global - ORPEA</t>
  </si>
  <si>
    <t>Acc. after 31.12.2020</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</si>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</sst>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F24BC9F-1158-4693-BFE4-E060F35B594F}"/>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50" sqref="A50:XFD50"/>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8554687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-61.877951270000011</v>
      </c>
      <c r="D2" s="33">
        <f ca="1">SUMIF('Cash Flows - Derivatives - Glo'!B:B,'Payments - Derivatives - Global'!B2,'Cash Flows - Derivatives - Glo'!O:O)</f>
        <v>-5507.1376630300001</v>
      </c>
      <c r="E2" s="33">
        <f t="shared" ref="E2:E48" ca="1" si="0">C2+D2</f>
        <v>-5569.0156143000004</v>
      </c>
      <c r="F2" s="36" t="s">
        <v>25</v>
      </c>
    </row>
    <row r="3" spans="1:6" ht="15" x14ac:dyDescent="0.25">
      <c r="A3" s="37" t="s">
        <v>19</v>
      </c>
      <c r="B3" s="37" t="s">
        <v>27</v>
      </c>
      <c r="C3" s="33">
        <f ca="1">SUMIF('Cash Flows - Derivatives - Glo'!B:B,'Payments - Derivatives - Global'!B3,'Cash Flows - Derivatives - Glo'!N:N)</f>
        <v>-4038.8888888888891</v>
      </c>
      <c r="D3" s="33">
        <f ca="1">SUMIF('Cash Flows - Derivatives - Glo'!B:B,'Payments - Derivatives - Global'!B3,'Cash Flows - Derivatives - Glo'!O:O)</f>
        <v>-177711.11111111109</v>
      </c>
      <c r="E3" s="33">
        <f t="shared" ca="1" si="0"/>
        <v>-181749.99999999997</v>
      </c>
      <c r="F3" s="36" t="s">
        <v>25</v>
      </c>
    </row>
    <row r="4" spans="1:6" ht="15" x14ac:dyDescent="0.25">
      <c r="A4" s="37" t="s">
        <v>19</v>
      </c>
      <c r="B4" s="37" t="s">
        <v>31</v>
      </c>
      <c r="C4" s="33">
        <f ca="1">SUMIF('Cash Flows - Derivatives - Glo'!B:B,'Payments - Derivatives - Global'!B4,'Cash Flows - Derivatives - Glo'!N:N)</f>
        <v>-3320.8333333333335</v>
      </c>
      <c r="D4" s="33">
        <f ca="1">SUMIF('Cash Flows - Derivatives - Glo'!B:B,'Payments - Derivatives - Global'!B4,'Cash Flows - Derivatives - Glo'!O:O)</f>
        <v>-295554.16666666669</v>
      </c>
      <c r="E4" s="33">
        <f t="shared" ca="1" si="0"/>
        <v>-298875</v>
      </c>
      <c r="F4" s="36" t="s">
        <v>25</v>
      </c>
    </row>
    <row r="5" spans="1:6" ht="15" x14ac:dyDescent="0.25">
      <c r="A5" s="37" t="s">
        <v>19</v>
      </c>
      <c r="B5" s="37" t="s">
        <v>35</v>
      </c>
      <c r="C5" s="33">
        <f ca="1">SUMIF('Cash Flows - Derivatives - Glo'!B:B,'Payments - Derivatives - Global'!B5,'Cash Flows - Derivatives - Glo'!N:N)</f>
        <v>-1476.3888888888887</v>
      </c>
      <c r="D5" s="33">
        <f ca="1">SUMIF('Cash Flows - Derivatives - Glo'!B:B,'Payments - Derivatives - Global'!B5,'Cash Flows - Derivatives - Glo'!O:O)</f>
        <v>-265750</v>
      </c>
      <c r="E5" s="33">
        <f t="shared" ca="1" si="0"/>
        <v>-267226.38888888888</v>
      </c>
      <c r="F5" s="36" t="s">
        <v>25</v>
      </c>
    </row>
    <row r="6" spans="1:6" ht="15" x14ac:dyDescent="0.25">
      <c r="A6" s="37" t="s">
        <v>19</v>
      </c>
      <c r="B6" s="37" t="s">
        <v>39</v>
      </c>
      <c r="C6" s="33">
        <f ca="1">SUMIF('Cash Flows - Derivatives - Glo'!B:B,'Payments - Derivatives - Global'!B6,'Cash Flows - Derivatives - Glo'!N:N)</f>
        <v>-5788.8888888888887</v>
      </c>
      <c r="D6" s="33">
        <f ca="1">SUMIF('Cash Flows - Derivatives - Glo'!B:B,'Payments - Derivatives - Global'!B6,'Cash Flows - Derivatives - Glo'!O:O)</f>
        <v>-254711.11111111109</v>
      </c>
      <c r="E6" s="33">
        <f t="shared" ca="1" si="0"/>
        <v>-260499.99999999997</v>
      </c>
      <c r="F6" s="36" t="s">
        <v>25</v>
      </c>
    </row>
    <row r="7" spans="1:6" ht="15" x14ac:dyDescent="0.25">
      <c r="A7" s="37" t="s">
        <v>19</v>
      </c>
      <c r="B7" s="37" t="s">
        <v>43</v>
      </c>
      <c r="C7" s="33">
        <f ca="1">SUMIF('Cash Flows - Derivatives - Glo'!B:B,'Payments - Derivatives - Global'!B7,'Cash Flows - Derivatives - Glo'!N:N)</f>
        <v>-5677.7777777777774</v>
      </c>
      <c r="D7" s="33">
        <f ca="1">SUMIF('Cash Flows - Derivatives - Glo'!B:B,'Payments - Derivatives - Global'!B7,'Cash Flows - Derivatives - Glo'!O:O)</f>
        <v>-249822.22222222219</v>
      </c>
      <c r="E7" s="33">
        <f t="shared" ca="1" si="0"/>
        <v>-255499.99999999997</v>
      </c>
      <c r="F7" s="36" t="s">
        <v>25</v>
      </c>
    </row>
    <row r="8" spans="1:6" ht="15" x14ac:dyDescent="0.25">
      <c r="A8" s="37" t="s">
        <v>19</v>
      </c>
      <c r="B8" s="37" t="s">
        <v>47</v>
      </c>
      <c r="C8" s="33">
        <f ca="1">SUMIF('Cash Flows - Derivatives - Glo'!B:B,'Payments - Derivatives - Global'!B8,'Cash Flows - Derivatives - Glo'!N:N)</f>
        <v>-124303.47222222222</v>
      </c>
      <c r="D8" s="33">
        <f ca="1">SUMIF('Cash Flows - Derivatives - Glo'!B:B,'Payments - Derivatives - Global'!B8,'Cash Flows - Derivatives - Glo'!O:O)</f>
        <v>-4097.9166666666661</v>
      </c>
      <c r="E8" s="33">
        <f t="shared" ca="1" si="0"/>
        <v>-128401.38888888889</v>
      </c>
      <c r="F8" s="36" t="s">
        <v>25</v>
      </c>
    </row>
    <row r="9" spans="1:6" ht="15" x14ac:dyDescent="0.25">
      <c r="A9" s="37" t="s">
        <v>19</v>
      </c>
      <c r="B9" s="37" t="s">
        <v>53</v>
      </c>
      <c r="C9" s="33">
        <f ca="1">SUMIF('Cash Flows - Derivatives - Glo'!B:B,'Payments - Derivatives - Global'!B9,'Cash Flows - Derivatives - Glo'!N:N)</f>
        <v>-309779.16666666669</v>
      </c>
      <c r="D9" s="33">
        <f ca="1">SUMIF('Cash Flows - Derivatives - Glo'!B:B,'Payments - Derivatives - Global'!B9,'Cash Flows - Derivatives - Glo'!O:O)</f>
        <v>-10212.5</v>
      </c>
      <c r="E9" s="33">
        <f t="shared" ca="1" si="0"/>
        <v>-319991.66666666669</v>
      </c>
      <c r="F9" s="36" t="s">
        <v>25</v>
      </c>
    </row>
    <row r="10" spans="1:6" ht="15" x14ac:dyDescent="0.25">
      <c r="A10" s="37" t="s">
        <v>19</v>
      </c>
      <c r="B10" s="37" t="s">
        <v>57</v>
      </c>
      <c r="C10" s="33">
        <f ca="1">SUMIF('Cash Flows - Derivatives - Glo'!B:B,'Payments - Derivatives - Global'!B10,'Cash Flows - Derivatives - Glo'!N:N)</f>
        <v>-382351.66666666669</v>
      </c>
      <c r="D10" s="33">
        <f ca="1">SUMIF('Cash Flows - Derivatives - Glo'!B:B,'Payments - Derivatives - Global'!B10,'Cash Flows - Derivatives - Glo'!O:O)</f>
        <v>-12605</v>
      </c>
      <c r="E10" s="33">
        <f t="shared" ca="1" si="0"/>
        <v>-394956.66666666669</v>
      </c>
      <c r="F10" s="36" t="s">
        <v>25</v>
      </c>
    </row>
    <row r="11" spans="1:6" ht="15" x14ac:dyDescent="0.25">
      <c r="A11" s="37" t="s">
        <v>19</v>
      </c>
      <c r="B11" s="37" t="s">
        <v>61</v>
      </c>
      <c r="C11" s="33">
        <f ca="1">SUMIF('Cash Flows - Derivatives - Glo'!B:B,'Payments - Derivatives - Global'!B11,'Cash Flows - Derivatives - Glo'!N:N)</f>
        <v>-48553.715920999995</v>
      </c>
      <c r="D11" s="33">
        <f ca="1">SUMIF('Cash Flows - Derivatives - Glo'!B:B,'Payments - Derivatives - Global'!B11,'Cash Flows - Derivatives - Glo'!O:O)</f>
        <v>0</v>
      </c>
      <c r="E11" s="33">
        <f t="shared" ca="1" si="0"/>
        <v>-48553.715920999995</v>
      </c>
      <c r="F11" s="36" t="s">
        <v>25</v>
      </c>
    </row>
    <row r="12" spans="1:6" ht="15" x14ac:dyDescent="0.25">
      <c r="A12" s="37" t="s">
        <v>19</v>
      </c>
      <c r="B12" s="37" t="s">
        <v>64</v>
      </c>
      <c r="C12" s="33">
        <f ca="1">SUMIF('Cash Flows - Derivatives - Glo'!B:B,'Payments - Derivatives - Global'!B12,'Cash Flows - Derivatives - Glo'!N:N)</f>
        <v>-97066.666666666672</v>
      </c>
      <c r="D12" s="33">
        <f ca="1">SUMIF('Cash Flows - Derivatives - Glo'!B:B,'Payments - Derivatives - Global'!B12,'Cash Flows - Derivatives - Glo'!O:O)</f>
        <v>-3200</v>
      </c>
      <c r="E12" s="33">
        <f t="shared" ca="1" si="0"/>
        <v>-100266.66666666667</v>
      </c>
      <c r="F12" s="36" t="s">
        <v>25</v>
      </c>
    </row>
    <row r="13" spans="1:6" ht="15" x14ac:dyDescent="0.25">
      <c r="A13" s="37" t="s">
        <v>19</v>
      </c>
      <c r="B13" s="37" t="s">
        <v>69</v>
      </c>
      <c r="C13" s="33">
        <f ca="1">SUMIF('Cash Flows - Derivatives - Glo'!B:B,'Payments - Derivatives - Global'!B13,'Cash Flows - Derivatives - Glo'!N:N)</f>
        <v>-96750.694444444453</v>
      </c>
      <c r="D13" s="33">
        <f ca="1">SUMIF('Cash Flows - Derivatives - Glo'!B:B,'Payments - Derivatives - Global'!B13,'Cash Flows - Derivatives - Glo'!O:O)</f>
        <v>-3189.5833333333335</v>
      </c>
      <c r="E13" s="33">
        <f t="shared" ca="1" si="0"/>
        <v>-99940.277777777781</v>
      </c>
      <c r="F13" s="36" t="s">
        <v>25</v>
      </c>
    </row>
    <row r="14" spans="1:6" ht="15" x14ac:dyDescent="0.25">
      <c r="A14" s="37" t="s">
        <v>19</v>
      </c>
      <c r="B14" s="37" t="s">
        <v>73</v>
      </c>
      <c r="C14" s="33">
        <f ca="1">SUMIF('Cash Flows - Derivatives - Glo'!B:B,'Payments - Derivatives - Global'!B14,'Cash Flows - Derivatives - Glo'!N:N)</f>
        <v>-187813.88888888891</v>
      </c>
      <c r="D14" s="33">
        <f ca="1">SUMIF('Cash Flows - Derivatives - Glo'!B:B,'Payments - Derivatives - Global'!B14,'Cash Flows - Derivatives - Glo'!O:O)</f>
        <v>-6191.6666666666661</v>
      </c>
      <c r="E14" s="33">
        <f t="shared" ca="1" si="0"/>
        <v>-194005.55555555556</v>
      </c>
      <c r="F14" s="36" t="s">
        <v>25</v>
      </c>
    </row>
    <row r="15" spans="1:6" ht="15" x14ac:dyDescent="0.25">
      <c r="A15" s="37" t="s">
        <v>19</v>
      </c>
      <c r="B15" s="37" t="s">
        <v>76</v>
      </c>
      <c r="C15" s="33">
        <f ca="1">SUMIF('Cash Flows - Derivatives - Glo'!B:B,'Payments - Derivatives - Global'!B15,'Cash Flows - Derivatives - Glo'!N:N)</f>
        <v>-380401.38888888893</v>
      </c>
      <c r="D15" s="33">
        <f ca="1">SUMIF('Cash Flows - Derivatives - Glo'!B:B,'Payments - Derivatives - Global'!B15,'Cash Flows - Derivatives - Glo'!O:O)</f>
        <v>-83984.722222222234</v>
      </c>
      <c r="E15" s="33">
        <f t="shared" ca="1" si="0"/>
        <v>-464386.11111111118</v>
      </c>
      <c r="F15" s="36" t="s">
        <v>25</v>
      </c>
    </row>
    <row r="16" spans="1:6" ht="15" x14ac:dyDescent="0.25">
      <c r="A16" s="37" t="s">
        <v>19</v>
      </c>
      <c r="B16" s="37" t="s">
        <v>79</v>
      </c>
      <c r="C16" s="33">
        <f ca="1">SUMIF('Cash Flows - Derivatives - Glo'!B:B,'Payments - Derivatives - Global'!B16,'Cash Flows - Derivatives - Glo'!N:N)</f>
        <v>-143155.83333333331</v>
      </c>
      <c r="D16" s="33">
        <f ca="1">SUMIF('Cash Flows - Derivatives - Glo'!B:B,'Payments - Derivatives - Global'!B16,'Cash Flows - Derivatives - Glo'!O:O)</f>
        <v>-140043.75</v>
      </c>
      <c r="E16" s="33">
        <f t="shared" ca="1" si="0"/>
        <v>-283199.58333333331</v>
      </c>
      <c r="F16" s="36" t="s">
        <v>25</v>
      </c>
    </row>
    <row r="17" spans="1:6" ht="15" x14ac:dyDescent="0.25">
      <c r="A17" s="37" t="s">
        <v>19</v>
      </c>
      <c r="B17" s="37" t="s">
        <v>82</v>
      </c>
      <c r="C17" s="33">
        <f ca="1">SUMIF('Cash Flows - Derivatives - Glo'!B:B,'Payments - Derivatives - Global'!B17,'Cash Flows - Derivatives - Glo'!N:N)</f>
        <v>-205900.13888888888</v>
      </c>
      <c r="D17" s="33">
        <f ca="1">SUMIF('Cash Flows - Derivatives - Glo'!B:B,'Payments - Derivatives - Global'!B17,'Cash Flows - Derivatives - Glo'!O:O)</f>
        <v>-45458.472222222226</v>
      </c>
      <c r="E17" s="33">
        <f t="shared" ca="1" si="0"/>
        <v>-251358.61111111109</v>
      </c>
      <c r="F17" s="36" t="s">
        <v>25</v>
      </c>
    </row>
    <row r="18" spans="1:6" ht="15" x14ac:dyDescent="0.25">
      <c r="A18" s="37" t="s">
        <v>19</v>
      </c>
      <c r="B18" s="37" t="s">
        <v>85</v>
      </c>
      <c r="C18" s="33">
        <f ca="1">SUMIF('Cash Flows - Derivatives - Glo'!B:B,'Payments - Derivatives - Global'!B18,'Cash Flows - Derivatives - Glo'!N:N)</f>
        <v>-30555.555555555551</v>
      </c>
      <c r="D18" s="33">
        <f ca="1">SUMIF('Cash Flows - Derivatives - Glo'!B:B,'Payments - Derivatives - Global'!B18,'Cash Flows - Derivatives - Glo'!O:O)</f>
        <v>-25666.666666666664</v>
      </c>
      <c r="E18" s="33">
        <f t="shared" ca="1" si="0"/>
        <v>-56222.222222222219</v>
      </c>
      <c r="F18" s="36" t="s">
        <v>25</v>
      </c>
    </row>
    <row r="19" spans="1:6" ht="15" x14ac:dyDescent="0.25">
      <c r="A19" s="37" t="s">
        <v>19</v>
      </c>
      <c r="B19" s="37" t="s">
        <v>88</v>
      </c>
      <c r="C19" s="33">
        <f ca="1">SUMIF('Cash Flows - Derivatives - Glo'!B:B,'Payments - Derivatives - Global'!B19,'Cash Flows - Derivatives - Glo'!N:N)</f>
        <v>-17400</v>
      </c>
      <c r="D19" s="33">
        <f ca="1">SUMIF('Cash Flows - Derivatives - Glo'!B:B,'Payments - Derivatives - Global'!B19,'Cash Flows - Derivatives - Glo'!O:O)</f>
        <v>-36600</v>
      </c>
      <c r="E19" s="33">
        <f t="shared" ca="1" si="0"/>
        <v>-54000</v>
      </c>
      <c r="F19" s="36" t="s">
        <v>25</v>
      </c>
    </row>
    <row r="20" spans="1:6" ht="15" x14ac:dyDescent="0.25">
      <c r="A20" s="37" t="s">
        <v>19</v>
      </c>
      <c r="B20" s="37" t="s">
        <v>91</v>
      </c>
      <c r="C20" s="33">
        <f ca="1">SUMIF('Cash Flows - Derivatives - Glo'!B:B,'Payments - Derivatives - Global'!B20,'Cash Flows - Derivatives - Glo'!N:N)</f>
        <v>-57444.444444444438</v>
      </c>
      <c r="D20" s="33">
        <f ca="1">SUMIF('Cash Flows - Derivatives - Glo'!B:B,'Payments - Derivatives - Global'!B20,'Cash Flows - Derivatives - Glo'!O:O)</f>
        <v>-2611.1111111111109</v>
      </c>
      <c r="E20" s="33">
        <f t="shared" ca="1" si="0"/>
        <v>-60055.555555555547</v>
      </c>
      <c r="F20" s="36" t="s">
        <v>25</v>
      </c>
    </row>
    <row r="21" spans="1:6" ht="15" x14ac:dyDescent="0.25">
      <c r="A21" s="37" t="s">
        <v>19</v>
      </c>
      <c r="B21" s="37" t="s">
        <v>94</v>
      </c>
      <c r="C21" s="33">
        <f ca="1">SUMIF('Cash Flows - Derivatives - Glo'!B:B,'Payments - Derivatives - Global'!B21,'Cash Flows - Derivatives - Glo'!N:N)</f>
        <v>-47272.222222222226</v>
      </c>
      <c r="D21" s="33">
        <f ca="1">SUMIF('Cash Flows - Derivatives - Glo'!B:B,'Payments - Derivatives - Global'!B21,'Cash Flows - Derivatives - Glo'!O:O)</f>
        <v>-17638.888888888891</v>
      </c>
      <c r="E21" s="33">
        <f t="shared" ca="1" si="0"/>
        <v>-64911.111111111117</v>
      </c>
      <c r="F21" s="36" t="s">
        <v>25</v>
      </c>
    </row>
    <row r="22" spans="1:6" ht="15" x14ac:dyDescent="0.25">
      <c r="A22" s="37" t="s">
        <v>19</v>
      </c>
      <c r="B22" s="37" t="s">
        <v>97</v>
      </c>
      <c r="C22" s="33">
        <f ca="1">SUMIF('Cash Flows - Derivatives - Glo'!B:B,'Payments - Derivatives - Global'!B22,'Cash Flows - Derivatives - Glo'!N:N)</f>
        <v>-72540</v>
      </c>
      <c r="D22" s="33">
        <f ca="1">SUMIF('Cash Flows - Derivatives - Glo'!B:B,'Payments - Derivatives - Global'!B22,'Cash Flows - Derivatives - Glo'!O:O)</f>
        <v>-69420</v>
      </c>
      <c r="E22" s="33">
        <f t="shared" ca="1" si="0"/>
        <v>-141960</v>
      </c>
      <c r="F22" s="36" t="s">
        <v>25</v>
      </c>
    </row>
    <row r="23" spans="1:6" ht="15" x14ac:dyDescent="0.25">
      <c r="A23" s="37" t="s">
        <v>19</v>
      </c>
      <c r="B23" s="37" t="s">
        <v>101</v>
      </c>
      <c r="C23" s="33">
        <f ca="1">SUMIF('Cash Flows - Derivatives - Glo'!B:B,'Payments - Derivatives - Global'!B23,'Cash Flows - Derivatives - Glo'!N:N)</f>
        <v>-39808.333333333336</v>
      </c>
      <c r="D23" s="33">
        <f ca="1">SUMIF('Cash Flows - Derivatives - Glo'!B:B,'Payments - Derivatives - Global'!B23,'Cash Flows - Derivatives - Glo'!O:O)</f>
        <v>-170941.66666666669</v>
      </c>
      <c r="E23" s="33">
        <f t="shared" ca="1" si="0"/>
        <v>-210750.00000000003</v>
      </c>
      <c r="F23" s="36" t="s">
        <v>25</v>
      </c>
    </row>
    <row r="24" spans="1:6" ht="15" x14ac:dyDescent="0.25">
      <c r="A24" s="37" t="s">
        <v>19</v>
      </c>
      <c r="B24" s="37" t="s">
        <v>105</v>
      </c>
      <c r="C24" s="33">
        <f ca="1">SUMIF('Cash Flows - Derivatives - Glo'!B:B,'Payments - Derivatives - Global'!B24,'Cash Flows - Derivatives - Glo'!N:N)</f>
        <v>-3236.1111111111113</v>
      </c>
      <c r="D24" s="33">
        <f ca="1">SUMIF('Cash Flows - Derivatives - Glo'!B:B,'Payments - Derivatives - Global'!B24,'Cash Flows - Derivatives - Glo'!O:O)</f>
        <v>-142388.88888888888</v>
      </c>
      <c r="E24" s="33">
        <f t="shared" ca="1" si="0"/>
        <v>-145625</v>
      </c>
      <c r="F24" s="36" t="s">
        <v>25</v>
      </c>
    </row>
    <row r="25" spans="1:6" ht="15" x14ac:dyDescent="0.25">
      <c r="A25" s="37" t="s">
        <v>19</v>
      </c>
      <c r="B25" s="37" t="s">
        <v>110</v>
      </c>
      <c r="C25" s="33">
        <f ca="1">SUMIF('Cash Flows - Derivatives - Glo'!B:B,'Payments - Derivatives - Global'!B25,'Cash Flows - Derivatives - Glo'!N:N)</f>
        <v>-14975.643599999999</v>
      </c>
      <c r="D25" s="33">
        <f ca="1">SUMIF('Cash Flows - Derivatives - Glo'!B:B,'Payments - Derivatives - Global'!B25,'Cash Flows - Derivatives - Glo'!O:O)</f>
        <v>-1848.844888888889</v>
      </c>
      <c r="E25" s="33">
        <f t="shared" ca="1" si="0"/>
        <v>-16824.488488888888</v>
      </c>
      <c r="F25" s="36" t="s">
        <v>25</v>
      </c>
    </row>
    <row r="26" spans="1:6" ht="15" x14ac:dyDescent="0.25">
      <c r="A26" s="37" t="s">
        <v>19</v>
      </c>
      <c r="B26" s="37" t="s">
        <v>114</v>
      </c>
      <c r="C26" s="33">
        <f ca="1">SUMIF('Cash Flows - Derivatives - Glo'!B:B,'Payments - Derivatives - Global'!B26,'Cash Flows - Derivatives - Glo'!N:N)</f>
        <v>-180483.33333333331</v>
      </c>
      <c r="D26" s="33">
        <f ca="1">SUMIF('Cash Flows - Derivatives - Glo'!B:B,'Payments - Derivatives - Global'!B26,'Cash Flows - Derivatives - Glo'!O:O)</f>
        <v>-5950</v>
      </c>
      <c r="E26" s="33">
        <f t="shared" ca="1" si="0"/>
        <v>-186433.33333333331</v>
      </c>
      <c r="F26" s="36" t="s">
        <v>25</v>
      </c>
    </row>
    <row r="27" spans="1:6" ht="15" x14ac:dyDescent="0.25">
      <c r="A27" s="37" t="s">
        <v>19</v>
      </c>
      <c r="B27" s="37" t="s">
        <v>117</v>
      </c>
      <c r="C27" s="33">
        <f ca="1">SUMIF('Cash Flows - Derivatives - Glo'!B:B,'Payments - Derivatives - Global'!B27,'Cash Flows - Derivatives - Glo'!N:N)</f>
        <v>-233.58807733333336</v>
      </c>
      <c r="D27" s="33">
        <f ca="1">SUMIF('Cash Flows - Derivatives - Glo'!B:B,'Payments - Derivatives - Global'!B27,'Cash Flows - Derivatives - Glo'!O:O)</f>
        <v>-20789.338882666671</v>
      </c>
      <c r="E27" s="33">
        <f t="shared" ca="1" si="0"/>
        <v>-21022.926960000004</v>
      </c>
      <c r="F27" s="36" t="s">
        <v>25</v>
      </c>
    </row>
    <row r="28" spans="1:6" ht="15" x14ac:dyDescent="0.25">
      <c r="A28" s="37" t="s">
        <v>19</v>
      </c>
      <c r="B28" s="37" t="s">
        <v>122</v>
      </c>
      <c r="C28" s="33">
        <f ca="1">SUMIF('Cash Flows - Derivatives - Glo'!B:B,'Payments - Derivatives - Global'!B28,'Cash Flows - Derivatives - Glo'!N:N)</f>
        <v>0</v>
      </c>
      <c r="D28" s="33">
        <f ca="1">SUMIF('Cash Flows - Derivatives - Glo'!B:B,'Payments - Derivatives - Global'!B28,'Cash Flows - Derivatives - Glo'!O:O)</f>
        <v>0</v>
      </c>
      <c r="E28" s="33">
        <f t="shared" ca="1" si="0"/>
        <v>0</v>
      </c>
      <c r="F28" s="36" t="s">
        <v>25</v>
      </c>
    </row>
    <row r="29" spans="1:6" ht="15" x14ac:dyDescent="0.25">
      <c r="A29" s="37" t="s">
        <v>19</v>
      </c>
      <c r="B29" s="37" t="s">
        <v>126</v>
      </c>
      <c r="C29" s="33">
        <f ca="1">SUMIF('Cash Flows - Derivatives - Glo'!B:B,'Payments - Derivatives - Global'!B29,'Cash Flows - Derivatives - Glo'!N:N)</f>
        <v>-48598.333333333336</v>
      </c>
      <c r="D29" s="33">
        <f ca="1">SUMIF('Cash Flows - Derivatives - Glo'!B:B,'Payments - Derivatives - Global'!B29,'Cash Flows - Derivatives - Glo'!O:O)</f>
        <v>-8722.7777777777792</v>
      </c>
      <c r="E29" s="33">
        <f t="shared" ca="1" si="0"/>
        <v>-57321.111111111117</v>
      </c>
      <c r="F29" s="36" t="s">
        <v>25</v>
      </c>
    </row>
    <row r="30" spans="1:6" ht="15" x14ac:dyDescent="0.25">
      <c r="A30" s="37" t="s">
        <v>19</v>
      </c>
      <c r="B30" s="37" t="s">
        <v>130</v>
      </c>
      <c r="C30" s="33">
        <f ca="1">SUMIF('Cash Flows - Derivatives - Glo'!B:B,'Payments - Derivatives - Global'!B30,'Cash Flows - Derivatives - Glo'!N:N)</f>
        <v>-2566.666666666667</v>
      </c>
      <c r="D30" s="33">
        <f ca="1">SUMIF('Cash Flows - Derivatives - Glo'!B:B,'Payments - Derivatives - Global'!B30,'Cash Flows - Derivatives - Glo'!O:O)</f>
        <v>-55825</v>
      </c>
      <c r="E30" s="33">
        <f t="shared" ca="1" si="0"/>
        <v>-58391.666666666664</v>
      </c>
      <c r="F30" s="36" t="s">
        <v>25</v>
      </c>
    </row>
    <row r="31" spans="1:6" ht="15" x14ac:dyDescent="0.25">
      <c r="A31" s="37" t="s">
        <v>19</v>
      </c>
      <c r="B31" s="37" t="s">
        <v>133</v>
      </c>
      <c r="C31" s="33">
        <f ca="1">SUMIF('Cash Flows - Derivatives - Glo'!B:B,'Payments - Derivatives - Global'!B31,'Cash Flows - Derivatives - Glo'!N:N)</f>
        <v>-1006.1091942</v>
      </c>
      <c r="D31" s="33">
        <f ca="1">SUMIF('Cash Flows - Derivatives - Glo'!B:B,'Payments - Derivatives - Global'!B31,'Cash Flows - Derivatives - Glo'!O:O)</f>
        <v>-44268.804544800005</v>
      </c>
      <c r="E31" s="33">
        <f t="shared" ca="1" si="0"/>
        <v>-45274.913739000003</v>
      </c>
      <c r="F31" s="36" t="s">
        <v>25</v>
      </c>
    </row>
    <row r="32" spans="1:6" ht="15" x14ac:dyDescent="0.25">
      <c r="A32" s="37" t="s">
        <v>19</v>
      </c>
      <c r="B32" s="37" t="s">
        <v>138</v>
      </c>
      <c r="C32" s="33">
        <f ca="1">SUMIF('Cash Flows - Derivatives - Glo'!B:B,'Payments - Derivatives - Global'!B32,'Cash Flows - Derivatives - Glo'!N:N)</f>
        <v>-2061.5374999999999</v>
      </c>
      <c r="D32" s="33">
        <f ca="1">SUMIF('Cash Flows - Derivatives - Glo'!B:B,'Payments - Derivatives - Global'!B32,'Cash Flows - Derivatives - Glo'!O:O)</f>
        <v>-90707.65</v>
      </c>
      <c r="E32" s="33">
        <f t="shared" ca="1" si="0"/>
        <v>-92769.1875</v>
      </c>
      <c r="F32" s="36" t="s">
        <v>25</v>
      </c>
    </row>
    <row r="33" spans="1:6" ht="15" x14ac:dyDescent="0.25">
      <c r="A33" s="37" t="s">
        <v>19</v>
      </c>
      <c r="B33" s="37" t="s">
        <v>141</v>
      </c>
      <c r="C33" s="33">
        <f ca="1">SUMIF('Cash Flows - Derivatives - Glo'!B:B,'Payments - Derivatives - Global'!B33,'Cash Flows - Derivatives - Glo'!N:N)</f>
        <v>-48128.888888888891</v>
      </c>
      <c r="D33" s="33">
        <f ca="1">SUMIF('Cash Flows - Derivatives - Glo'!B:B,'Payments - Derivatives - Global'!B33,'Cash Flows - Derivatives - Glo'!O:O)</f>
        <v>-261271.11111111112</v>
      </c>
      <c r="E33" s="33">
        <f t="shared" ca="1" si="0"/>
        <v>-309400</v>
      </c>
      <c r="F33" s="36" t="s">
        <v>25</v>
      </c>
    </row>
    <row r="34" spans="1:6" ht="15" x14ac:dyDescent="0.25">
      <c r="A34" s="37" t="s">
        <v>19</v>
      </c>
      <c r="B34" s="37" t="s">
        <v>146</v>
      </c>
      <c r="C34" s="33">
        <f ca="1">SUMIF('Cash Flows - Derivatives - Glo'!B:B,'Payments - Derivatives - Global'!B34,'Cash Flows - Derivatives - Glo'!N:N)</f>
        <v>-294288.88888888888</v>
      </c>
      <c r="D34" s="33">
        <f ca="1">SUMIF('Cash Flows - Derivatives - Glo'!B:B,'Payments - Derivatives - Global'!B34,'Cash Flows - Derivatives - Glo'!O:O)</f>
        <v>-24235.555555555555</v>
      </c>
      <c r="E34" s="33">
        <f t="shared" ca="1" si="0"/>
        <v>-318524.44444444444</v>
      </c>
      <c r="F34" s="36" t="s">
        <v>25</v>
      </c>
    </row>
    <row r="35" spans="1:6" ht="15" x14ac:dyDescent="0.25">
      <c r="A35" s="37" t="s">
        <v>19</v>
      </c>
      <c r="B35" s="37" t="s">
        <v>150</v>
      </c>
      <c r="C35" s="33">
        <f ca="1">SUMIF('Cash Flows - Derivatives - Glo'!B:B,'Payments - Derivatives - Global'!B35,'Cash Flows - Derivatives - Glo'!N:N)</f>
        <v>-219049.99999999997</v>
      </c>
      <c r="D35" s="33">
        <f ca="1">SUMIF('Cash Flows - Derivatives - Glo'!B:B,'Payments - Derivatives - Global'!B35,'Cash Flows - Derivatives - Glo'!O:O)</f>
        <v>-39316.666666666664</v>
      </c>
      <c r="E35" s="33">
        <f t="shared" ca="1" si="0"/>
        <v>-258366.66666666663</v>
      </c>
      <c r="F35" s="36" t="s">
        <v>25</v>
      </c>
    </row>
    <row r="36" spans="1:6" ht="15" x14ac:dyDescent="0.25">
      <c r="A36" s="37" t="s">
        <v>19</v>
      </c>
      <c r="B36" s="37" t="s">
        <v>153</v>
      </c>
      <c r="C36" s="33">
        <f ca="1">SUMIF('Cash Flows - Derivatives - Glo'!B:B,'Payments - Derivatives - Global'!B36,'Cash Flows - Derivatives - Glo'!N:N)</f>
        <v>-75146.666666666657</v>
      </c>
      <c r="D36" s="33">
        <f ca="1">SUMIF('Cash Flows - Derivatives - Glo'!B:B,'Payments - Derivatives - Global'!B36,'Cash Flows - Derivatives - Glo'!O:O)</f>
        <v>-131506.66666666666</v>
      </c>
      <c r="E36" s="33">
        <f t="shared" ca="1" si="0"/>
        <v>-206653.33333333331</v>
      </c>
      <c r="F36" s="36" t="s">
        <v>25</v>
      </c>
    </row>
    <row r="37" spans="1:6" ht="15" x14ac:dyDescent="0.25">
      <c r="A37" s="37" t="s">
        <v>19</v>
      </c>
      <c r="B37" s="37" t="s">
        <v>156</v>
      </c>
      <c r="C37" s="33">
        <f ca="1">SUMIF('Cash Flows - Derivatives - Glo'!B:B,'Payments - Derivatives - Global'!B37,'Cash Flows - Derivatives - Glo'!N:N)</f>
        <v>-6408.8888888888896</v>
      </c>
      <c r="D37" s="33">
        <f ca="1">SUMIF('Cash Flows - Derivatives - Glo'!B:B,'Payments - Derivatives - Global'!B37,'Cash Flows - Derivatives - Glo'!O:O)</f>
        <v>-139393.33333333334</v>
      </c>
      <c r="E37" s="33">
        <f t="shared" ca="1" si="0"/>
        <v>-145802.22222222222</v>
      </c>
      <c r="F37" s="36" t="s">
        <v>25</v>
      </c>
    </row>
    <row r="38" spans="1:6" ht="15" x14ac:dyDescent="0.25">
      <c r="A38" s="37" t="s">
        <v>19</v>
      </c>
      <c r="B38" s="37" t="s">
        <v>159</v>
      </c>
      <c r="C38" s="33">
        <f ca="1">SUMIF('Cash Flows - Derivatives - Glo'!B:B,'Payments - Derivatives - Global'!B38,'Cash Flows - Derivatives - Glo'!N:N)</f>
        <v>-452433.33333333331</v>
      </c>
      <c r="D38" s="33">
        <f ca="1">SUMIF('Cash Flows - Derivatives - Glo'!B:B,'Payments - Derivatives - Global'!B38,'Cash Flows - Derivatives - Glo'!O:O)</f>
        <v>-53861.111111111109</v>
      </c>
      <c r="E38" s="33">
        <f t="shared" ca="1" si="0"/>
        <v>-506294.44444444444</v>
      </c>
      <c r="F38" s="36" t="s">
        <v>25</v>
      </c>
    </row>
    <row r="39" spans="1:6" ht="15" x14ac:dyDescent="0.25">
      <c r="A39" s="37" t="s">
        <v>19</v>
      </c>
      <c r="B39" s="37" t="s">
        <v>162</v>
      </c>
      <c r="C39" s="33">
        <f ca="1">SUMIF('Cash Flows - Derivatives - Glo'!B:B,'Payments - Derivatives - Global'!B39,'Cash Flows - Derivatives - Glo'!N:N)</f>
        <v>-80410</v>
      </c>
      <c r="D39" s="33">
        <f ca="1">SUMIF('Cash Flows - Derivatives - Glo'!B:B,'Payments - Derivatives - Global'!B39,'Cash Flows - Derivatives - Glo'!O:O)</f>
        <v>-91630</v>
      </c>
      <c r="E39" s="33">
        <f t="shared" ca="1" si="0"/>
        <v>-172040</v>
      </c>
      <c r="F39" s="36" t="s">
        <v>25</v>
      </c>
    </row>
    <row r="40" spans="1:6" ht="15" x14ac:dyDescent="0.25">
      <c r="A40" s="37" t="s">
        <v>19</v>
      </c>
      <c r="B40" s="37" t="s">
        <v>165</v>
      </c>
      <c r="C40" s="33">
        <f ca="1">SUMIF('Cash Flows - Derivatives - Glo'!B:B,'Payments - Derivatives - Global'!B40,'Cash Flows - Derivatives - Glo'!N:N)</f>
        <v>-2443.3333333333335</v>
      </c>
      <c r="D40" s="33">
        <f ca="1">SUMIF('Cash Flows - Derivatives - Glo'!B:B,'Payments - Derivatives - Global'!B40,'Cash Flows - Derivatives - Glo'!O:O)</f>
        <v>-217456.66666666669</v>
      </c>
      <c r="E40" s="33">
        <f t="shared" ca="1" si="0"/>
        <v>-219900.00000000003</v>
      </c>
      <c r="F40" s="36" t="s">
        <v>25</v>
      </c>
    </row>
    <row r="41" spans="1:6" ht="15" x14ac:dyDescent="0.25">
      <c r="A41" s="37" t="s">
        <v>19</v>
      </c>
      <c r="B41" s="37" t="s">
        <v>168</v>
      </c>
      <c r="C41" s="33">
        <f ca="1">SUMIF('Cash Flows - Derivatives - Glo'!B:B,'Payments - Derivatives - Global'!B41,'Cash Flows - Derivatives - Glo'!N:N)</f>
        <v>-76475</v>
      </c>
      <c r="D41" s="33">
        <f ca="1">SUMIF('Cash Flows - Derivatives - Glo'!B:B,'Payments - Derivatives - Global'!B41,'Cash Flows - Derivatives - Glo'!O:O)</f>
        <v>-169337.5</v>
      </c>
      <c r="E41" s="33">
        <f t="shared" ca="1" si="0"/>
        <v>-245812.5</v>
      </c>
      <c r="F41" s="36" t="s">
        <v>25</v>
      </c>
    </row>
    <row r="42" spans="1:6" ht="15" x14ac:dyDescent="0.25">
      <c r="A42" s="37" t="s">
        <v>19</v>
      </c>
      <c r="B42" s="37" t="s">
        <v>171</v>
      </c>
      <c r="C42" s="33">
        <f ca="1">SUMIF('Cash Flows - Derivatives - Glo'!B:B,'Payments - Derivatives - Global'!B42,'Cash Flows - Derivatives - Glo'!N:N)</f>
        <v>-3277.7777777777783</v>
      </c>
      <c r="D42" s="33">
        <f ca="1">SUMIF('Cash Flows - Derivatives - Glo'!B:B,'Payments - Derivatives - Global'!B42,'Cash Flows - Derivatives - Glo'!O:O)</f>
        <v>-291722.22222222225</v>
      </c>
      <c r="E42" s="33">
        <f t="shared" ca="1" si="0"/>
        <v>-295000</v>
      </c>
      <c r="F42" s="36" t="s">
        <v>25</v>
      </c>
    </row>
    <row r="43" spans="1:6" ht="15" x14ac:dyDescent="0.25">
      <c r="A43" s="37" t="s">
        <v>19</v>
      </c>
      <c r="B43" s="37" t="s">
        <v>175</v>
      </c>
      <c r="C43" s="33">
        <f ca="1">SUMIF('Cash Flows - Derivatives - Glo'!B:B,'Payments - Derivatives - Global'!B43,'Cash Flows - Derivatives - Glo'!N:N)</f>
        <v>-1608.3333333333335</v>
      </c>
      <c r="D43" s="33">
        <f ca="1">SUMIF('Cash Flows - Derivatives - Glo'!B:B,'Payments - Derivatives - Global'!B43,'Cash Flows - Derivatives - Glo'!O:O)</f>
        <v>-143141.66666666669</v>
      </c>
      <c r="E43" s="33">
        <f t="shared" ca="1" si="0"/>
        <v>-144750.00000000003</v>
      </c>
      <c r="F43" s="36" t="s">
        <v>25</v>
      </c>
    </row>
    <row r="44" spans="1:6" ht="15" x14ac:dyDescent="0.25">
      <c r="A44" s="37" t="s">
        <v>19</v>
      </c>
      <c r="B44" s="37" t="s">
        <v>179</v>
      </c>
      <c r="C44" s="33">
        <f ca="1">SUMIF('Cash Flows - Derivatives - Glo'!B:B,'Payments - Derivatives - Global'!B44,'Cash Flows - Derivatives - Glo'!N:N)</f>
        <v>-1861.3833333333337</v>
      </c>
      <c r="D44" s="33">
        <f ca="1">SUMIF('Cash Flows - Derivatives - Glo'!B:B,'Payments - Derivatives - Global'!B44,'Cash Flows - Derivatives - Glo'!O:O)</f>
        <v>-13537.333333333334</v>
      </c>
      <c r="E44" s="33">
        <f t="shared" ca="1" si="0"/>
        <v>-15398.716666666667</v>
      </c>
      <c r="F44" s="36" t="s">
        <v>25</v>
      </c>
    </row>
    <row r="45" spans="1:6" ht="15" x14ac:dyDescent="0.25">
      <c r="A45" s="37" t="s">
        <v>19</v>
      </c>
      <c r="B45" s="37" t="s">
        <v>183</v>
      </c>
      <c r="C45" s="33">
        <f ca="1">SUMIF('Cash Flows - Derivatives - Glo'!B:B,'Payments - Derivatives - Global'!B45,'Cash Flows - Derivatives - Glo'!N:N)</f>
        <v>-220740</v>
      </c>
      <c r="D45" s="33">
        <f ca="1">SUMIF('Cash Flows - Derivatives - Glo'!B:B,'Payments - Derivatives - Global'!B45,'Cash Flows - Derivatives - Glo'!O:O)</f>
        <v>-39620</v>
      </c>
      <c r="E45" s="33">
        <f t="shared" ca="1" si="0"/>
        <v>-260360</v>
      </c>
      <c r="F45" s="36" t="s">
        <v>25</v>
      </c>
    </row>
    <row r="46" spans="1:6" ht="15" x14ac:dyDescent="0.25">
      <c r="A46" s="37" t="s">
        <v>19</v>
      </c>
      <c r="B46" s="37" t="s">
        <v>186</v>
      </c>
      <c r="C46" s="33">
        <f ca="1">SUMIF('Cash Flows - Derivatives - Glo'!B:B,'Payments - Derivatives - Global'!B46,'Cash Flows - Derivatives - Glo'!N:N)</f>
        <v>-153333.33333333334</v>
      </c>
      <c r="D46" s="33">
        <f ca="1">SUMIF('Cash Flows - Derivatives - Glo'!B:B,'Payments - Derivatives - Global'!B46,'Cash Flows - Derivatives - Glo'!O:O)</f>
        <v>-67083.333333333343</v>
      </c>
      <c r="E46" s="33">
        <f t="shared" ca="1" si="0"/>
        <v>-220416.66666666669</v>
      </c>
      <c r="F46" s="36" t="s">
        <v>25</v>
      </c>
    </row>
    <row r="47" spans="1:6" ht="15" x14ac:dyDescent="0.25">
      <c r="A47" s="37" t="s">
        <v>19</v>
      </c>
      <c r="B47" s="37" t="s">
        <v>189</v>
      </c>
      <c r="C47" s="33">
        <f ca="1">SUMIF('Cash Flows - Derivatives - Glo'!B:B,'Payments - Derivatives - Global'!B47,'Cash Flows - Derivatives - Glo'!N:N)</f>
        <v>0</v>
      </c>
      <c r="D47" s="33">
        <f ca="1">SUMIF('Cash Flows - Derivatives - Glo'!B:B,'Payments - Derivatives - Global'!B47,'Cash Flows - Derivatives - Glo'!O:O)</f>
        <v>0</v>
      </c>
      <c r="E47" s="33">
        <f t="shared" ca="1" si="0"/>
        <v>0</v>
      </c>
      <c r="F47" s="36" t="s">
        <v>25</v>
      </c>
    </row>
    <row r="48" spans="1:6" ht="15" x14ac:dyDescent="0.25">
      <c r="A48" s="37" t="s">
        <v>19</v>
      </c>
      <c r="B48" s="37" t="s">
        <v>193</v>
      </c>
      <c r="C48" s="33">
        <f ca="1">SUMIF('Cash Flows - Derivatives - Glo'!B:B,'Payments - Derivatives - Global'!B48,'Cash Flows - Derivatives - Glo'!N:N)</f>
        <v>-3563.8888888888891</v>
      </c>
      <c r="D48" s="33">
        <f ca="1">SUMIF('Cash Flows - Derivatives - Glo'!B:B,'Payments - Derivatives - Global'!B48,'Cash Flows - Derivatives - Glo'!O:O)</f>
        <v>-156811.11111111109</v>
      </c>
      <c r="E48" s="33">
        <f t="shared" ca="1" si="0"/>
        <v>-160374.99999999997</v>
      </c>
      <c r="F48" s="36" t="s">
        <v>25</v>
      </c>
    </row>
    <row r="49" spans="1:6" ht="15" x14ac:dyDescent="0.25">
      <c r="A49" s="45"/>
      <c r="B49" s="45" t="s">
        <v>201</v>
      </c>
      <c r="C49" s="46">
        <f ca="1">SUM(C2:C48)</f>
        <v>-4153792.8833549158</v>
      </c>
      <c r="D49" s="46">
        <f ca="1">SUM(D2:D48)</f>
        <v>-4091343.2759793852</v>
      </c>
      <c r="E49" s="46">
        <f ca="1">SUM(E2:E48)</f>
        <v>-8245136.1593342992</v>
      </c>
      <c r="F49" s="47"/>
    </row>
    <row r="50" spans="1:6" ht="15" x14ac:dyDescent="0.25">
      <c r="A50" s="42"/>
      <c r="B50" s="42"/>
      <c r="C50" s="43"/>
      <c r="D50" s="43"/>
      <c r="E50" s="43"/>
      <c r="F50" s="44"/>
    </row>
    <row r="51" spans="1:6" x14ac:dyDescent="0.2">
      <c r="D51" s="5"/>
      <c r="E51" s="5"/>
    </row>
    <row r="52" spans="1:6" x14ac:dyDescent="0.2">
      <c r="D52" s="5"/>
      <c r="E52" s="5"/>
      <c r="F52"/>
    </row>
    <row r="53" spans="1:6" x14ac:dyDescent="0.2">
      <c r="D53" s="5"/>
      <c r="E53" s="5"/>
      <c r="F53"/>
    </row>
    <row r="54" spans="1:6" x14ac:dyDescent="0.2">
      <c r="D54" s="5"/>
      <c r="E54" s="5"/>
      <c r="F54"/>
    </row>
    <row r="55" spans="1:6" x14ac:dyDescent="0.2">
      <c r="D55" s="5"/>
      <c r="E55" s="5"/>
      <c r="F55"/>
    </row>
    <row r="56" spans="1:6" x14ac:dyDescent="0.2">
      <c r="D56" s="5"/>
      <c r="E56" s="5"/>
      <c r="F56"/>
    </row>
    <row r="57" spans="1:6" x14ac:dyDescent="0.2">
      <c r="D57" s="5"/>
      <c r="E57" s="5"/>
      <c r="F57"/>
    </row>
    <row r="58" spans="1:6" x14ac:dyDescent="0.2">
      <c r="D58" s="5"/>
      <c r="E58" s="5"/>
      <c r="F58"/>
    </row>
    <row r="59" spans="1:6" x14ac:dyDescent="0.2">
      <c r="D59" s="5"/>
      <c r="E59" s="5"/>
      <c r="F59"/>
    </row>
    <row r="60" spans="1:6" x14ac:dyDescent="0.2">
      <c r="D60" s="5"/>
      <c r="E60" s="5"/>
      <c r="F60"/>
    </row>
    <row r="61" spans="1:6" x14ac:dyDescent="0.2">
      <c r="D61" s="5"/>
      <c r="E61" s="5"/>
      <c r="F61"/>
    </row>
    <row r="62" spans="1:6" x14ac:dyDescent="0.2">
      <c r="D62" s="5"/>
      <c r="E62" s="5"/>
      <c r="F62"/>
    </row>
    <row r="63" spans="1:6" x14ac:dyDescent="0.2">
      <c r="D63" s="5"/>
      <c r="E63" s="5"/>
      <c r="F63"/>
    </row>
    <row r="64" spans="1: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F497-554E-49D2-BCD1-266F08BD1157}">
  <dimension ref="A1:O97"/>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55.710937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199</v>
      </c>
    </row>
    <row r="2" spans="1:15" x14ac:dyDescent="0.25">
      <c r="A2" s="35" t="s">
        <v>197</v>
      </c>
    </row>
    <row r="3" spans="1:15" x14ac:dyDescent="0.25">
      <c r="A3" s="35" t="s">
        <v>198</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200</v>
      </c>
    </row>
    <row r="7" spans="1:15" x14ac:dyDescent="0.25">
      <c r="A7" s="37" t="s">
        <v>19</v>
      </c>
      <c r="B7" s="37" t="s">
        <v>20</v>
      </c>
      <c r="C7" s="37" t="s">
        <v>21</v>
      </c>
      <c r="D7" s="37" t="s">
        <v>22</v>
      </c>
      <c r="E7" s="37" t="s">
        <v>23</v>
      </c>
      <c r="F7" s="38">
        <v>44196</v>
      </c>
      <c r="G7" s="38">
        <v>44286</v>
      </c>
      <c r="H7" s="40">
        <v>2313194.44</v>
      </c>
      <c r="I7" s="37" t="s">
        <v>24</v>
      </c>
      <c r="J7" s="37">
        <v>90</v>
      </c>
      <c r="K7" s="37">
        <v>4.2500000000000003E-3</v>
      </c>
      <c r="L7" s="39">
        <v>-2457.7690925000002</v>
      </c>
      <c r="M7" s="39" t="s">
        <v>25</v>
      </c>
      <c r="N7" s="39">
        <v>-27.308545472222225</v>
      </c>
      <c r="O7" s="39">
        <v>-2430.4605470277779</v>
      </c>
    </row>
    <row r="8" spans="1:15" x14ac:dyDescent="0.25">
      <c r="A8" s="37" t="s">
        <v>19</v>
      </c>
      <c r="B8" s="37" t="s">
        <v>20</v>
      </c>
      <c r="C8" s="37" t="s">
        <v>26</v>
      </c>
      <c r="D8" s="37" t="s">
        <v>22</v>
      </c>
      <c r="E8" s="37" t="s">
        <v>23</v>
      </c>
      <c r="F8" s="38">
        <v>44196</v>
      </c>
      <c r="G8" s="38">
        <v>44286</v>
      </c>
      <c r="H8" s="40">
        <v>2313194.44</v>
      </c>
      <c r="I8" s="37" t="s">
        <v>24</v>
      </c>
      <c r="J8" s="37">
        <v>90</v>
      </c>
      <c r="K8" s="37">
        <v>-5.3800000000000002E-3</v>
      </c>
      <c r="L8" s="39">
        <v>-3111.2465218000002</v>
      </c>
      <c r="M8" s="39" t="s">
        <v>25</v>
      </c>
      <c r="N8" s="39">
        <v>-34.569405797777783</v>
      </c>
      <c r="O8" s="39">
        <v>-3076.6771160022226</v>
      </c>
    </row>
    <row r="9" spans="1:15" x14ac:dyDescent="0.25">
      <c r="A9" s="37" t="s">
        <v>19</v>
      </c>
      <c r="B9" s="37" t="s">
        <v>27</v>
      </c>
      <c r="C9" s="37" t="s">
        <v>28</v>
      </c>
      <c r="D9" s="37"/>
      <c r="E9" s="37" t="s">
        <v>29</v>
      </c>
      <c r="F9" s="38">
        <v>44195</v>
      </c>
      <c r="G9" s="38">
        <v>44285</v>
      </c>
      <c r="H9" s="40">
        <v>50000000</v>
      </c>
      <c r="I9" s="37" t="s">
        <v>24</v>
      </c>
      <c r="J9" s="37">
        <v>90</v>
      </c>
      <c r="K9" s="37">
        <v>9.1199999999999996E-3</v>
      </c>
      <c r="L9" s="39">
        <v>-114000</v>
      </c>
      <c r="M9" s="39" t="s">
        <v>25</v>
      </c>
      <c r="N9" s="39">
        <v>-2533.3333333333335</v>
      </c>
      <c r="O9" s="39">
        <v>-111466.66666666666</v>
      </c>
    </row>
    <row r="10" spans="1:15" x14ac:dyDescent="0.25">
      <c r="A10" s="37" t="s">
        <v>19</v>
      </c>
      <c r="B10" s="37" t="s">
        <v>27</v>
      </c>
      <c r="C10" s="37" t="s">
        <v>30</v>
      </c>
      <c r="D10" s="37"/>
      <c r="E10" s="37" t="s">
        <v>29</v>
      </c>
      <c r="F10" s="38">
        <v>44195</v>
      </c>
      <c r="G10" s="38">
        <v>44285</v>
      </c>
      <c r="H10" s="40">
        <v>50000000</v>
      </c>
      <c r="I10" s="37" t="s">
        <v>24</v>
      </c>
      <c r="J10" s="37">
        <v>90</v>
      </c>
      <c r="K10" s="37">
        <v>-5.4200000000000003E-3</v>
      </c>
      <c r="L10" s="39">
        <v>-67750</v>
      </c>
      <c r="M10" s="39" t="s">
        <v>25</v>
      </c>
      <c r="N10" s="39">
        <v>-1505.5555555555557</v>
      </c>
      <c r="O10" s="39">
        <v>-66244.444444444438</v>
      </c>
    </row>
    <row r="11" spans="1:15" x14ac:dyDescent="0.25">
      <c r="A11" s="37" t="s">
        <v>19</v>
      </c>
      <c r="B11" s="37" t="s">
        <v>31</v>
      </c>
      <c r="C11" s="37" t="s">
        <v>32</v>
      </c>
      <c r="D11" s="37"/>
      <c r="E11" s="37" t="s">
        <v>33</v>
      </c>
      <c r="F11" s="38">
        <v>44196</v>
      </c>
      <c r="G11" s="38">
        <v>44286</v>
      </c>
      <c r="H11" s="40">
        <v>100000000</v>
      </c>
      <c r="I11" s="37" t="s">
        <v>24</v>
      </c>
      <c r="J11" s="37">
        <v>90</v>
      </c>
      <c r="K11" s="37">
        <v>6.5750000000000001E-3</v>
      </c>
      <c r="L11" s="39">
        <v>-164375</v>
      </c>
      <c r="M11" s="39" t="s">
        <v>25</v>
      </c>
      <c r="N11" s="39">
        <v>-1826.3888888888889</v>
      </c>
      <c r="O11" s="39">
        <v>-162548.61111111112</v>
      </c>
    </row>
    <row r="12" spans="1:15" x14ac:dyDescent="0.25">
      <c r="A12" s="37" t="s">
        <v>19</v>
      </c>
      <c r="B12" s="37" t="s">
        <v>31</v>
      </c>
      <c r="C12" s="37" t="s">
        <v>34</v>
      </c>
      <c r="D12" s="37"/>
      <c r="E12" s="37" t="s">
        <v>33</v>
      </c>
      <c r="F12" s="38">
        <v>44196</v>
      </c>
      <c r="G12" s="38">
        <v>44286</v>
      </c>
      <c r="H12" s="40">
        <v>100000000</v>
      </c>
      <c r="I12" s="37" t="s">
        <v>24</v>
      </c>
      <c r="J12" s="37">
        <v>90</v>
      </c>
      <c r="K12" s="37">
        <v>-5.3800000000000002E-3</v>
      </c>
      <c r="L12" s="39">
        <v>-134500</v>
      </c>
      <c r="M12" s="39" t="s">
        <v>25</v>
      </c>
      <c r="N12" s="39">
        <v>-1494.4444444444446</v>
      </c>
      <c r="O12" s="39">
        <v>-133005.55555555556</v>
      </c>
    </row>
    <row r="13" spans="1:15" x14ac:dyDescent="0.25">
      <c r="A13" s="37" t="s">
        <v>19</v>
      </c>
      <c r="B13" s="37" t="s">
        <v>35</v>
      </c>
      <c r="C13" s="37" t="s">
        <v>36</v>
      </c>
      <c r="D13" s="37" t="s">
        <v>37</v>
      </c>
      <c r="E13" s="37" t="s">
        <v>33</v>
      </c>
      <c r="F13" s="38">
        <v>44196</v>
      </c>
      <c r="G13" s="38">
        <v>44377</v>
      </c>
      <c r="H13" s="40">
        <v>50000000</v>
      </c>
      <c r="I13" s="37" t="s">
        <v>24</v>
      </c>
      <c r="J13" s="37">
        <v>181</v>
      </c>
      <c r="K13" s="37">
        <v>5.4000000000000003E-3</v>
      </c>
      <c r="L13" s="39">
        <v>-135750</v>
      </c>
      <c r="M13" s="39" t="s">
        <v>25</v>
      </c>
      <c r="N13" s="39">
        <v>-750</v>
      </c>
      <c r="O13" s="39">
        <v>-135000</v>
      </c>
    </row>
    <row r="14" spans="1:15" x14ac:dyDescent="0.25">
      <c r="A14" s="37" t="s">
        <v>19</v>
      </c>
      <c r="B14" s="37" t="s">
        <v>35</v>
      </c>
      <c r="C14" s="37" t="s">
        <v>38</v>
      </c>
      <c r="D14" s="37" t="s">
        <v>37</v>
      </c>
      <c r="E14" s="37" t="s">
        <v>33</v>
      </c>
      <c r="F14" s="38">
        <v>44196</v>
      </c>
      <c r="G14" s="38">
        <v>44377</v>
      </c>
      <c r="H14" s="40">
        <v>50000000</v>
      </c>
      <c r="I14" s="37" t="s">
        <v>24</v>
      </c>
      <c r="J14" s="37">
        <v>181</v>
      </c>
      <c r="K14" s="37">
        <v>-5.2300000000000003E-3</v>
      </c>
      <c r="L14" s="39">
        <v>-131476.38888888888</v>
      </c>
      <c r="M14" s="39" t="s">
        <v>25</v>
      </c>
      <c r="N14" s="39">
        <v>-726.3888888888888</v>
      </c>
      <c r="O14" s="39">
        <v>-130749.99999999999</v>
      </c>
    </row>
    <row r="15" spans="1:15" x14ac:dyDescent="0.25">
      <c r="A15" s="37" t="s">
        <v>19</v>
      </c>
      <c r="B15" s="37" t="s">
        <v>39</v>
      </c>
      <c r="C15" s="37" t="s">
        <v>40</v>
      </c>
      <c r="D15" s="37" t="s">
        <v>41</v>
      </c>
      <c r="E15" s="37" t="s">
        <v>33</v>
      </c>
      <c r="F15" s="38">
        <v>44195</v>
      </c>
      <c r="G15" s="38">
        <v>44285</v>
      </c>
      <c r="H15" s="40">
        <v>100000000</v>
      </c>
      <c r="I15" s="37" t="s">
        <v>24</v>
      </c>
      <c r="J15" s="37">
        <v>90</v>
      </c>
      <c r="K15" s="37">
        <v>5.0000000000000001E-3</v>
      </c>
      <c r="L15" s="39">
        <v>-125000</v>
      </c>
      <c r="M15" s="39" t="s">
        <v>25</v>
      </c>
      <c r="N15" s="39">
        <v>-2777.7777777777778</v>
      </c>
      <c r="O15" s="39">
        <v>-122222.22222222222</v>
      </c>
    </row>
    <row r="16" spans="1:15" x14ac:dyDescent="0.25">
      <c r="A16" s="37" t="s">
        <v>19</v>
      </c>
      <c r="B16" s="37" t="s">
        <v>39</v>
      </c>
      <c r="C16" s="37" t="s">
        <v>42</v>
      </c>
      <c r="D16" s="37" t="s">
        <v>41</v>
      </c>
      <c r="E16" s="37" t="s">
        <v>33</v>
      </c>
      <c r="F16" s="38">
        <v>44195</v>
      </c>
      <c r="G16" s="38">
        <v>44285</v>
      </c>
      <c r="H16" s="40">
        <v>100000000</v>
      </c>
      <c r="I16" s="37" t="s">
        <v>24</v>
      </c>
      <c r="J16" s="37">
        <v>90</v>
      </c>
      <c r="K16" s="37">
        <v>-5.4200000000000003E-3</v>
      </c>
      <c r="L16" s="39">
        <v>-135500</v>
      </c>
      <c r="M16" s="39" t="s">
        <v>25</v>
      </c>
      <c r="N16" s="39">
        <v>-3011.1111111111113</v>
      </c>
      <c r="O16" s="39">
        <v>-132488.88888888888</v>
      </c>
    </row>
    <row r="17" spans="1:15" x14ac:dyDescent="0.25">
      <c r="A17" s="37" t="s">
        <v>19</v>
      </c>
      <c r="B17" s="37" t="s">
        <v>43</v>
      </c>
      <c r="C17" s="37" t="s">
        <v>44</v>
      </c>
      <c r="D17" s="37" t="s">
        <v>45</v>
      </c>
      <c r="E17" s="37" t="s">
        <v>33</v>
      </c>
      <c r="F17" s="38">
        <v>44195</v>
      </c>
      <c r="G17" s="38">
        <v>44285</v>
      </c>
      <c r="H17" s="40">
        <v>100000000</v>
      </c>
      <c r="I17" s="37" t="s">
        <v>24</v>
      </c>
      <c r="J17" s="37">
        <v>90</v>
      </c>
      <c r="K17" s="37">
        <v>4.7999999999999996E-3</v>
      </c>
      <c r="L17" s="39">
        <v>-119999.99999999999</v>
      </c>
      <c r="M17" s="39" t="s">
        <v>25</v>
      </c>
      <c r="N17" s="39">
        <v>-2666.6666666666665</v>
      </c>
      <c r="O17" s="39">
        <v>-117333.33333333331</v>
      </c>
    </row>
    <row r="18" spans="1:15" x14ac:dyDescent="0.25">
      <c r="A18" s="37" t="s">
        <v>19</v>
      </c>
      <c r="B18" s="37" t="s">
        <v>43</v>
      </c>
      <c r="C18" s="37" t="s">
        <v>46</v>
      </c>
      <c r="D18" s="37" t="s">
        <v>45</v>
      </c>
      <c r="E18" s="37" t="s">
        <v>33</v>
      </c>
      <c r="F18" s="38">
        <v>44195</v>
      </c>
      <c r="G18" s="38">
        <v>44285</v>
      </c>
      <c r="H18" s="40">
        <v>100000000</v>
      </c>
      <c r="I18" s="37" t="s">
        <v>24</v>
      </c>
      <c r="J18" s="37">
        <v>90</v>
      </c>
      <c r="K18" s="37">
        <v>-5.4200000000000003E-3</v>
      </c>
      <c r="L18" s="39">
        <v>-135500</v>
      </c>
      <c r="M18" s="39" t="s">
        <v>25</v>
      </c>
      <c r="N18" s="39">
        <v>-3011.1111111111113</v>
      </c>
      <c r="O18" s="39">
        <v>-132488.88888888888</v>
      </c>
    </row>
    <row r="19" spans="1:15" x14ac:dyDescent="0.25">
      <c r="A19" s="37" t="s">
        <v>19</v>
      </c>
      <c r="B19" s="37" t="s">
        <v>47</v>
      </c>
      <c r="C19" s="37" t="s">
        <v>48</v>
      </c>
      <c r="D19" s="37" t="s">
        <v>49</v>
      </c>
      <c r="E19" s="37" t="s">
        <v>33</v>
      </c>
      <c r="F19" s="38">
        <v>44106</v>
      </c>
      <c r="G19" s="38">
        <v>44200</v>
      </c>
      <c r="H19" s="40">
        <v>70000000</v>
      </c>
      <c r="I19" s="37" t="s">
        <v>50</v>
      </c>
      <c r="J19" s="37">
        <v>94</v>
      </c>
      <c r="K19" s="37">
        <v>0</v>
      </c>
      <c r="L19" s="39">
        <v>0</v>
      </c>
      <c r="M19" s="39" t="s">
        <v>25</v>
      </c>
      <c r="N19" s="39">
        <v>0</v>
      </c>
      <c r="O19" s="39">
        <v>0</v>
      </c>
    </row>
    <row r="20" spans="1:15" x14ac:dyDescent="0.25">
      <c r="A20" s="37" t="s">
        <v>19</v>
      </c>
      <c r="B20" s="37" t="s">
        <v>47</v>
      </c>
      <c r="C20" s="37" t="s">
        <v>51</v>
      </c>
      <c r="D20" s="37" t="s">
        <v>49</v>
      </c>
      <c r="E20" s="37" t="s">
        <v>33</v>
      </c>
      <c r="F20" s="38">
        <v>44106</v>
      </c>
      <c r="G20" s="38">
        <v>44200</v>
      </c>
      <c r="H20" s="40">
        <v>70000000</v>
      </c>
      <c r="I20" s="37" t="s">
        <v>52</v>
      </c>
      <c r="J20" s="37">
        <v>94</v>
      </c>
      <c r="K20" s="37">
        <v>7.025E-3</v>
      </c>
      <c r="L20" s="39">
        <v>-128401.38888888889</v>
      </c>
      <c r="M20" s="39" t="s">
        <v>25</v>
      </c>
      <c r="N20" s="39">
        <v>-124303.47222222222</v>
      </c>
      <c r="O20" s="39">
        <v>-4097.9166666666661</v>
      </c>
    </row>
    <row r="21" spans="1:15" x14ac:dyDescent="0.25">
      <c r="A21" s="37" t="s">
        <v>19</v>
      </c>
      <c r="B21" s="37" t="s">
        <v>53</v>
      </c>
      <c r="C21" s="37" t="s">
        <v>54</v>
      </c>
      <c r="D21" s="37" t="s">
        <v>55</v>
      </c>
      <c r="E21" s="37" t="s">
        <v>33</v>
      </c>
      <c r="F21" s="38">
        <v>44106</v>
      </c>
      <c r="G21" s="38">
        <v>44200</v>
      </c>
      <c r="H21" s="40">
        <v>100000000</v>
      </c>
      <c r="I21" s="37" t="s">
        <v>24</v>
      </c>
      <c r="J21" s="37">
        <v>94</v>
      </c>
      <c r="K21" s="37">
        <v>7.2750000000000002E-3</v>
      </c>
      <c r="L21" s="39">
        <v>-189958.33333333334</v>
      </c>
      <c r="M21" s="39" t="s">
        <v>25</v>
      </c>
      <c r="N21" s="39">
        <v>-183895.83333333334</v>
      </c>
      <c r="O21" s="39">
        <v>-6062.5</v>
      </c>
    </row>
    <row r="22" spans="1:15" x14ac:dyDescent="0.25">
      <c r="A22" s="37" t="s">
        <v>19</v>
      </c>
      <c r="B22" s="37" t="s">
        <v>53</v>
      </c>
      <c r="C22" s="37" t="s">
        <v>56</v>
      </c>
      <c r="D22" s="37" t="s">
        <v>55</v>
      </c>
      <c r="E22" s="37" t="s">
        <v>33</v>
      </c>
      <c r="F22" s="38">
        <v>44106</v>
      </c>
      <c r="G22" s="38">
        <v>44200</v>
      </c>
      <c r="H22" s="40">
        <v>100000000</v>
      </c>
      <c r="I22" s="37" t="s">
        <v>24</v>
      </c>
      <c r="J22" s="37">
        <v>94</v>
      </c>
      <c r="K22" s="37">
        <v>-4.9800000000000001E-3</v>
      </c>
      <c r="L22" s="39">
        <v>-130033.33333333334</v>
      </c>
      <c r="M22" s="39" t="s">
        <v>25</v>
      </c>
      <c r="N22" s="39">
        <v>-125883.33333333334</v>
      </c>
      <c r="O22" s="39">
        <v>-4150</v>
      </c>
    </row>
    <row r="23" spans="1:15" x14ac:dyDescent="0.25">
      <c r="A23" s="37" t="s">
        <v>19</v>
      </c>
      <c r="B23" s="37" t="s">
        <v>57</v>
      </c>
      <c r="C23" s="37" t="s">
        <v>58</v>
      </c>
      <c r="D23" s="37" t="s">
        <v>59</v>
      </c>
      <c r="E23" s="37" t="s">
        <v>33</v>
      </c>
      <c r="F23" s="38">
        <v>44106</v>
      </c>
      <c r="G23" s="38">
        <v>44200</v>
      </c>
      <c r="H23" s="40">
        <v>120000000</v>
      </c>
      <c r="I23" s="37" t="s">
        <v>24</v>
      </c>
      <c r="J23" s="37">
        <v>94</v>
      </c>
      <c r="K23" s="37">
        <v>7.6249999999999998E-3</v>
      </c>
      <c r="L23" s="39">
        <v>-238916.66666666669</v>
      </c>
      <c r="M23" s="39" t="s">
        <v>25</v>
      </c>
      <c r="N23" s="39">
        <v>-231291.66666666669</v>
      </c>
      <c r="O23" s="39">
        <v>-7625</v>
      </c>
    </row>
    <row r="24" spans="1:15" x14ac:dyDescent="0.25">
      <c r="A24" s="37" t="s">
        <v>19</v>
      </c>
      <c r="B24" s="37" t="s">
        <v>57</v>
      </c>
      <c r="C24" s="37" t="s">
        <v>60</v>
      </c>
      <c r="D24" s="37" t="s">
        <v>59</v>
      </c>
      <c r="E24" s="37" t="s">
        <v>33</v>
      </c>
      <c r="F24" s="38">
        <v>44106</v>
      </c>
      <c r="G24" s="38">
        <v>44200</v>
      </c>
      <c r="H24" s="40">
        <v>120000000</v>
      </c>
      <c r="I24" s="37" t="s">
        <v>24</v>
      </c>
      <c r="J24" s="37">
        <v>94</v>
      </c>
      <c r="K24" s="37">
        <v>-4.9800000000000001E-3</v>
      </c>
      <c r="L24" s="39">
        <v>-156040</v>
      </c>
      <c r="M24" s="39" t="s">
        <v>25</v>
      </c>
      <c r="N24" s="39">
        <v>-151060</v>
      </c>
      <c r="O24" s="39">
        <v>-4980</v>
      </c>
    </row>
    <row r="25" spans="1:15" x14ac:dyDescent="0.25">
      <c r="A25" s="37" t="s">
        <v>19</v>
      </c>
      <c r="B25" s="37" t="s">
        <v>61</v>
      </c>
      <c r="C25" s="37" t="s">
        <v>62</v>
      </c>
      <c r="D25" s="37" t="s">
        <v>63</v>
      </c>
      <c r="E25" s="37" t="s">
        <v>33</v>
      </c>
      <c r="F25" s="38">
        <v>44105</v>
      </c>
      <c r="G25" s="38">
        <v>44197</v>
      </c>
      <c r="H25" s="40">
        <v>8016573.9000000004</v>
      </c>
      <c r="I25" s="37" t="s">
        <v>24</v>
      </c>
      <c r="J25" s="37">
        <v>92</v>
      </c>
      <c r="K25" s="37">
        <v>2.3699999999999999E-2</v>
      </c>
      <c r="L25" s="39">
        <v>-48553.715920999995</v>
      </c>
      <c r="M25" s="39" t="s">
        <v>25</v>
      </c>
      <c r="N25" s="39">
        <v>-48553.715920999995</v>
      </c>
      <c r="O25" s="39">
        <v>0</v>
      </c>
    </row>
    <row r="26" spans="1:15" x14ac:dyDescent="0.25">
      <c r="A26" s="37" t="s">
        <v>19</v>
      </c>
      <c r="B26" s="37" t="s">
        <v>64</v>
      </c>
      <c r="C26" s="37" t="s">
        <v>65</v>
      </c>
      <c r="D26" s="37" t="s">
        <v>66</v>
      </c>
      <c r="E26" s="37" t="s">
        <v>67</v>
      </c>
      <c r="F26" s="38">
        <v>44106</v>
      </c>
      <c r="G26" s="38">
        <v>44200</v>
      </c>
      <c r="H26" s="40">
        <v>50000000</v>
      </c>
      <c r="I26" s="37" t="s">
        <v>24</v>
      </c>
      <c r="J26" s="37">
        <v>94</v>
      </c>
      <c r="K26" s="37">
        <v>2.7000000000000001E-3</v>
      </c>
      <c r="L26" s="39">
        <v>-35250</v>
      </c>
      <c r="M26" s="39" t="s">
        <v>25</v>
      </c>
      <c r="N26" s="39">
        <v>-34125</v>
      </c>
      <c r="O26" s="39">
        <v>-1125</v>
      </c>
    </row>
    <row r="27" spans="1:15" x14ac:dyDescent="0.25">
      <c r="A27" s="37" t="s">
        <v>19</v>
      </c>
      <c r="B27" s="37" t="s">
        <v>64</v>
      </c>
      <c r="C27" s="37" t="s">
        <v>68</v>
      </c>
      <c r="D27" s="37" t="s">
        <v>66</v>
      </c>
      <c r="E27" s="37" t="s">
        <v>67</v>
      </c>
      <c r="F27" s="38">
        <v>44106</v>
      </c>
      <c r="G27" s="38">
        <v>44200</v>
      </c>
      <c r="H27" s="40">
        <v>50000000</v>
      </c>
      <c r="I27" s="37" t="s">
        <v>24</v>
      </c>
      <c r="J27" s="37">
        <v>94</v>
      </c>
      <c r="K27" s="37">
        <v>-4.9800000000000001E-3</v>
      </c>
      <c r="L27" s="39">
        <v>-65016.666666666672</v>
      </c>
      <c r="M27" s="39" t="s">
        <v>25</v>
      </c>
      <c r="N27" s="39">
        <v>-62941.666666666672</v>
      </c>
      <c r="O27" s="39">
        <v>-2075</v>
      </c>
    </row>
    <row r="28" spans="1:15" x14ac:dyDescent="0.25">
      <c r="A28" s="37" t="s">
        <v>19</v>
      </c>
      <c r="B28" s="37" t="s">
        <v>69</v>
      </c>
      <c r="C28" s="37" t="s">
        <v>70</v>
      </c>
      <c r="D28" s="37" t="s">
        <v>71</v>
      </c>
      <c r="E28" s="37" t="s">
        <v>67</v>
      </c>
      <c r="F28" s="38">
        <v>44106</v>
      </c>
      <c r="G28" s="38">
        <v>44200</v>
      </c>
      <c r="H28" s="40">
        <v>50000000</v>
      </c>
      <c r="I28" s="37" t="s">
        <v>24</v>
      </c>
      <c r="J28" s="37">
        <v>94</v>
      </c>
      <c r="K28" s="37">
        <v>2.6749999999999999E-3</v>
      </c>
      <c r="L28" s="39">
        <v>-34923.611111111117</v>
      </c>
      <c r="M28" s="39" t="s">
        <v>25</v>
      </c>
      <c r="N28" s="39">
        <v>-33809.027777777781</v>
      </c>
      <c r="O28" s="39">
        <v>-1114.5833333333335</v>
      </c>
    </row>
    <row r="29" spans="1:15" x14ac:dyDescent="0.25">
      <c r="A29" s="37" t="s">
        <v>19</v>
      </c>
      <c r="B29" s="37" t="s">
        <v>69</v>
      </c>
      <c r="C29" s="37" t="s">
        <v>72</v>
      </c>
      <c r="D29" s="37" t="s">
        <v>71</v>
      </c>
      <c r="E29" s="37" t="s">
        <v>67</v>
      </c>
      <c r="F29" s="38">
        <v>44106</v>
      </c>
      <c r="G29" s="38">
        <v>44200</v>
      </c>
      <c r="H29" s="40">
        <v>50000000</v>
      </c>
      <c r="I29" s="37" t="s">
        <v>24</v>
      </c>
      <c r="J29" s="37">
        <v>94</v>
      </c>
      <c r="K29" s="37">
        <v>-4.9800000000000001E-3</v>
      </c>
      <c r="L29" s="39">
        <v>-65016.666666666672</v>
      </c>
      <c r="M29" s="39" t="s">
        <v>25</v>
      </c>
      <c r="N29" s="39">
        <v>-62941.666666666672</v>
      </c>
      <c r="O29" s="39">
        <v>-2075</v>
      </c>
    </row>
    <row r="30" spans="1:15" x14ac:dyDescent="0.25">
      <c r="A30" s="37" t="s">
        <v>19</v>
      </c>
      <c r="B30" s="37" t="s">
        <v>73</v>
      </c>
      <c r="C30" s="37" t="s">
        <v>74</v>
      </c>
      <c r="D30" s="37" t="s">
        <v>49</v>
      </c>
      <c r="E30" s="37" t="s">
        <v>67</v>
      </c>
      <c r="F30" s="38">
        <v>44106</v>
      </c>
      <c r="G30" s="38">
        <v>44200</v>
      </c>
      <c r="H30" s="40">
        <v>100000000</v>
      </c>
      <c r="I30" s="37" t="s">
        <v>50</v>
      </c>
      <c r="J30" s="37">
        <v>94</v>
      </c>
      <c r="K30" s="37">
        <v>0</v>
      </c>
      <c r="L30" s="39">
        <v>0</v>
      </c>
      <c r="M30" s="39" t="s">
        <v>25</v>
      </c>
      <c r="N30" s="39">
        <v>0</v>
      </c>
      <c r="O30" s="39">
        <v>0</v>
      </c>
    </row>
    <row r="31" spans="1:15" x14ac:dyDescent="0.25">
      <c r="A31" s="37" t="s">
        <v>19</v>
      </c>
      <c r="B31" s="37" t="s">
        <v>73</v>
      </c>
      <c r="C31" s="37" t="s">
        <v>75</v>
      </c>
      <c r="D31" s="37" t="s">
        <v>49</v>
      </c>
      <c r="E31" s="37" t="s">
        <v>67</v>
      </c>
      <c r="F31" s="38">
        <v>44106</v>
      </c>
      <c r="G31" s="38">
        <v>44200</v>
      </c>
      <c r="H31" s="40">
        <v>100000000</v>
      </c>
      <c r="I31" s="37" t="s">
        <v>52</v>
      </c>
      <c r="J31" s="37">
        <v>94</v>
      </c>
      <c r="K31" s="37">
        <v>7.43E-3</v>
      </c>
      <c r="L31" s="39">
        <v>-194005.55555555556</v>
      </c>
      <c r="M31" s="39" t="s">
        <v>25</v>
      </c>
      <c r="N31" s="39">
        <v>-187813.88888888891</v>
      </c>
      <c r="O31" s="39">
        <v>-6191.6666666666661</v>
      </c>
    </row>
    <row r="32" spans="1:15" x14ac:dyDescent="0.25">
      <c r="A32" s="37" t="s">
        <v>19</v>
      </c>
      <c r="B32" s="37" t="s">
        <v>76</v>
      </c>
      <c r="C32" s="37" t="s">
        <v>77</v>
      </c>
      <c r="D32" s="37"/>
      <c r="E32" s="37" t="s">
        <v>67</v>
      </c>
      <c r="F32" s="38">
        <v>44120</v>
      </c>
      <c r="G32" s="38">
        <v>44214</v>
      </c>
      <c r="H32" s="40">
        <v>100000000</v>
      </c>
      <c r="I32" s="37" t="s">
        <v>24</v>
      </c>
      <c r="J32" s="37">
        <v>94</v>
      </c>
      <c r="K32" s="37">
        <v>1.2675000000000001E-2</v>
      </c>
      <c r="L32" s="39">
        <v>-330958.33333333337</v>
      </c>
      <c r="M32" s="39" t="s">
        <v>25</v>
      </c>
      <c r="N32" s="39">
        <v>-271104.16666666669</v>
      </c>
      <c r="O32" s="39">
        <v>-59854.166666666679</v>
      </c>
    </row>
    <row r="33" spans="1:15" x14ac:dyDescent="0.25">
      <c r="A33" s="37" t="s">
        <v>19</v>
      </c>
      <c r="B33" s="37" t="s">
        <v>76</v>
      </c>
      <c r="C33" s="37" t="s">
        <v>78</v>
      </c>
      <c r="D33" s="37"/>
      <c r="E33" s="37" t="s">
        <v>67</v>
      </c>
      <c r="F33" s="38">
        <v>44120</v>
      </c>
      <c r="G33" s="38">
        <v>44214</v>
      </c>
      <c r="H33" s="40">
        <v>100000000</v>
      </c>
      <c r="I33" s="37" t="s">
        <v>24</v>
      </c>
      <c r="J33" s="37">
        <v>94</v>
      </c>
      <c r="K33" s="37">
        <v>-5.11E-3</v>
      </c>
      <c r="L33" s="39">
        <v>-133427.77777777778</v>
      </c>
      <c r="M33" s="39" t="s">
        <v>25</v>
      </c>
      <c r="N33" s="39">
        <v>-109297.22222222223</v>
      </c>
      <c r="O33" s="39">
        <v>-24130.555555555558</v>
      </c>
    </row>
    <row r="34" spans="1:15" x14ac:dyDescent="0.25">
      <c r="A34" s="37" t="s">
        <v>19</v>
      </c>
      <c r="B34" s="37" t="s">
        <v>79</v>
      </c>
      <c r="C34" s="37" t="s">
        <v>80</v>
      </c>
      <c r="D34" s="37"/>
      <c r="E34" s="37" t="s">
        <v>67</v>
      </c>
      <c r="F34" s="38">
        <v>44151</v>
      </c>
      <c r="G34" s="38">
        <v>44242</v>
      </c>
      <c r="H34" s="40">
        <v>70000000</v>
      </c>
      <c r="I34" s="37" t="s">
        <v>24</v>
      </c>
      <c r="J34" s="37">
        <v>91</v>
      </c>
      <c r="K34" s="37">
        <v>1.0874999999999999E-2</v>
      </c>
      <c r="L34" s="39">
        <v>-192427.08333333331</v>
      </c>
      <c r="M34" s="39" t="s">
        <v>25</v>
      </c>
      <c r="N34" s="39">
        <v>-97270.833333333314</v>
      </c>
      <c r="O34" s="39">
        <v>-95156.25</v>
      </c>
    </row>
    <row r="35" spans="1:15" x14ac:dyDescent="0.25">
      <c r="A35" s="37" t="s">
        <v>19</v>
      </c>
      <c r="B35" s="37" t="s">
        <v>79</v>
      </c>
      <c r="C35" s="37" t="s">
        <v>81</v>
      </c>
      <c r="D35" s="37"/>
      <c r="E35" s="37" t="s">
        <v>67</v>
      </c>
      <c r="F35" s="38">
        <v>44151</v>
      </c>
      <c r="G35" s="38">
        <v>44242</v>
      </c>
      <c r="H35" s="40">
        <v>70000000</v>
      </c>
      <c r="I35" s="37" t="s">
        <v>24</v>
      </c>
      <c r="J35" s="37">
        <v>91</v>
      </c>
      <c r="K35" s="37">
        <v>-5.13E-3</v>
      </c>
      <c r="L35" s="39">
        <v>-90772.5</v>
      </c>
      <c r="M35" s="39" t="s">
        <v>25</v>
      </c>
      <c r="N35" s="39">
        <v>-45885</v>
      </c>
      <c r="O35" s="39">
        <v>-44887.5</v>
      </c>
    </row>
    <row r="36" spans="1:15" x14ac:dyDescent="0.25">
      <c r="A36" s="37" t="s">
        <v>19</v>
      </c>
      <c r="B36" s="37" t="s">
        <v>82</v>
      </c>
      <c r="C36" s="37" t="s">
        <v>83</v>
      </c>
      <c r="D36" s="37"/>
      <c r="E36" s="37" t="s">
        <v>67</v>
      </c>
      <c r="F36" s="38">
        <v>44120</v>
      </c>
      <c r="G36" s="38">
        <v>44214</v>
      </c>
      <c r="H36" s="40">
        <v>65000000</v>
      </c>
      <c r="I36" s="37" t="s">
        <v>24</v>
      </c>
      <c r="J36" s="37">
        <v>94</v>
      </c>
      <c r="K36" s="37">
        <v>9.7000000000000003E-3</v>
      </c>
      <c r="L36" s="39">
        <v>-164630.55555555556</v>
      </c>
      <c r="M36" s="39" t="s">
        <v>25</v>
      </c>
      <c r="N36" s="39">
        <v>-134856.94444444444</v>
      </c>
      <c r="O36" s="39">
        <v>-29773.611111111113</v>
      </c>
    </row>
    <row r="37" spans="1:15" x14ac:dyDescent="0.25">
      <c r="A37" s="37" t="s">
        <v>19</v>
      </c>
      <c r="B37" s="37" t="s">
        <v>82</v>
      </c>
      <c r="C37" s="37" t="s">
        <v>84</v>
      </c>
      <c r="D37" s="37"/>
      <c r="E37" s="37" t="s">
        <v>67</v>
      </c>
      <c r="F37" s="38">
        <v>44120</v>
      </c>
      <c r="G37" s="38">
        <v>44214</v>
      </c>
      <c r="H37" s="40">
        <v>65000000</v>
      </c>
      <c r="I37" s="37" t="s">
        <v>24</v>
      </c>
      <c r="J37" s="37">
        <v>94</v>
      </c>
      <c r="K37" s="37">
        <v>-5.11E-3</v>
      </c>
      <c r="L37" s="39">
        <v>-86728.055555555562</v>
      </c>
      <c r="M37" s="39" t="s">
        <v>25</v>
      </c>
      <c r="N37" s="39">
        <v>-71043.194444444453</v>
      </c>
      <c r="O37" s="39">
        <v>-15684.861111111113</v>
      </c>
    </row>
    <row r="38" spans="1:15" x14ac:dyDescent="0.25">
      <c r="A38" s="37" t="s">
        <v>19</v>
      </c>
      <c r="B38" s="37" t="s">
        <v>85</v>
      </c>
      <c r="C38" s="37" t="s">
        <v>86</v>
      </c>
      <c r="D38" s="37" t="s">
        <v>49</v>
      </c>
      <c r="E38" s="37" t="s">
        <v>67</v>
      </c>
      <c r="F38" s="38">
        <v>44147</v>
      </c>
      <c r="G38" s="38">
        <v>44239</v>
      </c>
      <c r="H38" s="40">
        <v>100000000</v>
      </c>
      <c r="I38" s="37" t="s">
        <v>50</v>
      </c>
      <c r="J38" s="37">
        <v>92</v>
      </c>
      <c r="K38" s="37">
        <v>0</v>
      </c>
      <c r="L38" s="39">
        <v>0</v>
      </c>
      <c r="M38" s="39" t="s">
        <v>25</v>
      </c>
      <c r="N38" s="39">
        <v>0</v>
      </c>
      <c r="O38" s="39">
        <v>0</v>
      </c>
    </row>
    <row r="39" spans="1:15" x14ac:dyDescent="0.25">
      <c r="A39" s="37" t="s">
        <v>19</v>
      </c>
      <c r="B39" s="37" t="s">
        <v>85</v>
      </c>
      <c r="C39" s="37" t="s">
        <v>87</v>
      </c>
      <c r="D39" s="37" t="s">
        <v>49</v>
      </c>
      <c r="E39" s="37" t="s">
        <v>67</v>
      </c>
      <c r="F39" s="38">
        <v>44147</v>
      </c>
      <c r="G39" s="38">
        <v>44239</v>
      </c>
      <c r="H39" s="40">
        <v>100000000</v>
      </c>
      <c r="I39" s="37" t="s">
        <v>52</v>
      </c>
      <c r="J39" s="37">
        <v>92</v>
      </c>
      <c r="K39" s="37">
        <v>2.2000000000000001E-3</v>
      </c>
      <c r="L39" s="39">
        <v>-56222.222222222219</v>
      </c>
      <c r="M39" s="39" t="s">
        <v>25</v>
      </c>
      <c r="N39" s="39">
        <v>-30555.555555555551</v>
      </c>
      <c r="O39" s="39">
        <v>-25666.666666666664</v>
      </c>
    </row>
    <row r="40" spans="1:15" x14ac:dyDescent="0.25">
      <c r="A40" s="37" t="s">
        <v>19</v>
      </c>
      <c r="B40" s="37" t="s">
        <v>88</v>
      </c>
      <c r="C40" s="37" t="s">
        <v>89</v>
      </c>
      <c r="D40" s="37" t="s">
        <v>49</v>
      </c>
      <c r="E40" s="37" t="s">
        <v>67</v>
      </c>
      <c r="F40" s="38">
        <v>44168</v>
      </c>
      <c r="G40" s="38">
        <v>44258</v>
      </c>
      <c r="H40" s="40">
        <v>100000000</v>
      </c>
      <c r="I40" s="37" t="s">
        <v>50</v>
      </c>
      <c r="J40" s="37">
        <v>90</v>
      </c>
      <c r="K40" s="37">
        <v>0</v>
      </c>
      <c r="L40" s="39">
        <v>0</v>
      </c>
      <c r="M40" s="39" t="s">
        <v>25</v>
      </c>
      <c r="N40" s="39">
        <v>0</v>
      </c>
      <c r="O40" s="39">
        <v>0</v>
      </c>
    </row>
    <row r="41" spans="1:15" x14ac:dyDescent="0.25">
      <c r="A41" s="37" t="s">
        <v>19</v>
      </c>
      <c r="B41" s="37" t="s">
        <v>88</v>
      </c>
      <c r="C41" s="37" t="s">
        <v>90</v>
      </c>
      <c r="D41" s="37" t="s">
        <v>49</v>
      </c>
      <c r="E41" s="37" t="s">
        <v>67</v>
      </c>
      <c r="F41" s="38">
        <v>44168</v>
      </c>
      <c r="G41" s="38">
        <v>44258</v>
      </c>
      <c r="H41" s="40">
        <v>100000000</v>
      </c>
      <c r="I41" s="37" t="s">
        <v>52</v>
      </c>
      <c r="J41" s="37">
        <v>90</v>
      </c>
      <c r="K41" s="37">
        <v>2.16E-3</v>
      </c>
      <c r="L41" s="39">
        <v>-54000</v>
      </c>
      <c r="M41" s="39" t="s">
        <v>25</v>
      </c>
      <c r="N41" s="39">
        <v>-17400</v>
      </c>
      <c r="O41" s="39">
        <v>-36600</v>
      </c>
    </row>
    <row r="42" spans="1:15" x14ac:dyDescent="0.25">
      <c r="A42" s="37" t="s">
        <v>19</v>
      </c>
      <c r="B42" s="37" t="s">
        <v>91</v>
      </c>
      <c r="C42" s="37" t="s">
        <v>92</v>
      </c>
      <c r="D42" s="37" t="s">
        <v>49</v>
      </c>
      <c r="E42" s="37" t="s">
        <v>67</v>
      </c>
      <c r="F42" s="38">
        <v>44109</v>
      </c>
      <c r="G42" s="38">
        <v>44201</v>
      </c>
      <c r="H42" s="40">
        <v>100000000</v>
      </c>
      <c r="I42" s="37" t="s">
        <v>50</v>
      </c>
      <c r="J42" s="37">
        <v>92</v>
      </c>
      <c r="K42" s="37">
        <v>0</v>
      </c>
      <c r="L42" s="39">
        <v>0</v>
      </c>
      <c r="M42" s="39" t="s">
        <v>25</v>
      </c>
      <c r="N42" s="39">
        <v>0</v>
      </c>
      <c r="O42" s="39">
        <v>0</v>
      </c>
    </row>
    <row r="43" spans="1:15" x14ac:dyDescent="0.25">
      <c r="A43" s="37" t="s">
        <v>19</v>
      </c>
      <c r="B43" s="37" t="s">
        <v>91</v>
      </c>
      <c r="C43" s="37" t="s">
        <v>93</v>
      </c>
      <c r="D43" s="37" t="s">
        <v>49</v>
      </c>
      <c r="E43" s="37" t="s">
        <v>67</v>
      </c>
      <c r="F43" s="38">
        <v>44109</v>
      </c>
      <c r="G43" s="38">
        <v>44201</v>
      </c>
      <c r="H43" s="40">
        <v>100000000</v>
      </c>
      <c r="I43" s="37" t="s">
        <v>52</v>
      </c>
      <c r="J43" s="37">
        <v>92</v>
      </c>
      <c r="K43" s="37">
        <v>2.3500000000000001E-3</v>
      </c>
      <c r="L43" s="39">
        <v>-60055.555555555547</v>
      </c>
      <c r="M43" s="39" t="s">
        <v>25</v>
      </c>
      <c r="N43" s="39">
        <v>-57444.444444444438</v>
      </c>
      <c r="O43" s="39">
        <v>-2611.1111111111109</v>
      </c>
    </row>
    <row r="44" spans="1:15" x14ac:dyDescent="0.25">
      <c r="A44" s="37" t="s">
        <v>19</v>
      </c>
      <c r="B44" s="37" t="s">
        <v>94</v>
      </c>
      <c r="C44" s="37" t="s">
        <v>95</v>
      </c>
      <c r="D44" s="37" t="s">
        <v>49</v>
      </c>
      <c r="E44" s="37" t="s">
        <v>67</v>
      </c>
      <c r="F44" s="38">
        <v>44130</v>
      </c>
      <c r="G44" s="38">
        <v>44222</v>
      </c>
      <c r="H44" s="40">
        <v>100000000</v>
      </c>
      <c r="I44" s="37" t="s">
        <v>50</v>
      </c>
      <c r="J44" s="37">
        <v>92</v>
      </c>
      <c r="K44" s="37">
        <v>0</v>
      </c>
      <c r="L44" s="39">
        <v>0</v>
      </c>
      <c r="M44" s="39" t="s">
        <v>25</v>
      </c>
      <c r="N44" s="39">
        <v>0</v>
      </c>
      <c r="O44" s="39">
        <v>0</v>
      </c>
    </row>
    <row r="45" spans="1:15" x14ac:dyDescent="0.25">
      <c r="A45" s="37" t="s">
        <v>19</v>
      </c>
      <c r="B45" s="37" t="s">
        <v>94</v>
      </c>
      <c r="C45" s="37" t="s">
        <v>96</v>
      </c>
      <c r="D45" s="37" t="s">
        <v>49</v>
      </c>
      <c r="E45" s="37" t="s">
        <v>67</v>
      </c>
      <c r="F45" s="38">
        <v>44130</v>
      </c>
      <c r="G45" s="38">
        <v>44222</v>
      </c>
      <c r="H45" s="40">
        <v>100000000</v>
      </c>
      <c r="I45" s="37" t="s">
        <v>52</v>
      </c>
      <c r="J45" s="37">
        <v>92</v>
      </c>
      <c r="K45" s="37">
        <v>2.5400000000000002E-3</v>
      </c>
      <c r="L45" s="39">
        <v>-64911.111111111117</v>
      </c>
      <c r="M45" s="39" t="s">
        <v>25</v>
      </c>
      <c r="N45" s="39">
        <v>-47272.222222222226</v>
      </c>
      <c r="O45" s="39">
        <v>-17638.888888888891</v>
      </c>
    </row>
    <row r="46" spans="1:15" x14ac:dyDescent="0.25">
      <c r="A46" s="37" t="s">
        <v>19</v>
      </c>
      <c r="B46" s="37" t="s">
        <v>97</v>
      </c>
      <c r="C46" s="37" t="s">
        <v>98</v>
      </c>
      <c r="D46" s="37" t="s">
        <v>49</v>
      </c>
      <c r="E46" s="37" t="s">
        <v>99</v>
      </c>
      <c r="F46" s="38">
        <v>44104</v>
      </c>
      <c r="G46" s="38">
        <v>44286</v>
      </c>
      <c r="H46" s="40">
        <v>45000000</v>
      </c>
      <c r="I46" s="37" t="s">
        <v>50</v>
      </c>
      <c r="J46" s="37">
        <v>182</v>
      </c>
      <c r="K46" s="37">
        <v>0</v>
      </c>
      <c r="L46" s="39">
        <v>0</v>
      </c>
      <c r="M46" s="39" t="s">
        <v>25</v>
      </c>
      <c r="N46" s="39">
        <v>0</v>
      </c>
      <c r="O46" s="39">
        <v>0</v>
      </c>
    </row>
    <row r="47" spans="1:15" x14ac:dyDescent="0.25">
      <c r="A47" s="37" t="s">
        <v>19</v>
      </c>
      <c r="B47" s="37" t="s">
        <v>97</v>
      </c>
      <c r="C47" s="37" t="s">
        <v>100</v>
      </c>
      <c r="D47" s="37" t="s">
        <v>49</v>
      </c>
      <c r="E47" s="37" t="s">
        <v>99</v>
      </c>
      <c r="F47" s="38">
        <v>44104</v>
      </c>
      <c r="G47" s="38">
        <v>44286</v>
      </c>
      <c r="H47" s="40">
        <v>45000000</v>
      </c>
      <c r="I47" s="37" t="s">
        <v>52</v>
      </c>
      <c r="J47" s="37">
        <v>182</v>
      </c>
      <c r="K47" s="37">
        <v>6.2399999999999999E-3</v>
      </c>
      <c r="L47" s="39">
        <v>-141960</v>
      </c>
      <c r="M47" s="39" t="s">
        <v>25</v>
      </c>
      <c r="N47" s="39">
        <v>-72540</v>
      </c>
      <c r="O47" s="39">
        <v>-69420</v>
      </c>
    </row>
    <row r="48" spans="1:15" x14ac:dyDescent="0.25">
      <c r="A48" s="37" t="s">
        <v>19</v>
      </c>
      <c r="B48" s="37" t="s">
        <v>101</v>
      </c>
      <c r="C48" s="37" t="s">
        <v>102</v>
      </c>
      <c r="D48" s="37" t="s">
        <v>103</v>
      </c>
      <c r="E48" s="37" t="s">
        <v>99</v>
      </c>
      <c r="F48" s="38">
        <v>44180</v>
      </c>
      <c r="G48" s="38">
        <v>44270</v>
      </c>
      <c r="H48" s="40">
        <v>100000000</v>
      </c>
      <c r="I48" s="37" t="s">
        <v>24</v>
      </c>
      <c r="J48" s="37">
        <v>90</v>
      </c>
      <c r="K48" s="37">
        <v>3.0000000000000001E-3</v>
      </c>
      <c r="L48" s="39">
        <v>-75000</v>
      </c>
      <c r="M48" s="39" t="s">
        <v>25</v>
      </c>
      <c r="N48" s="39">
        <v>-14166.666666666666</v>
      </c>
      <c r="O48" s="39">
        <v>-60833.333333333336</v>
      </c>
    </row>
    <row r="49" spans="1:15" x14ac:dyDescent="0.25">
      <c r="A49" s="37" t="s">
        <v>19</v>
      </c>
      <c r="B49" s="37" t="s">
        <v>101</v>
      </c>
      <c r="C49" s="37" t="s">
        <v>104</v>
      </c>
      <c r="D49" s="37" t="s">
        <v>103</v>
      </c>
      <c r="E49" s="37" t="s">
        <v>99</v>
      </c>
      <c r="F49" s="38">
        <v>44180</v>
      </c>
      <c r="G49" s="38">
        <v>44270</v>
      </c>
      <c r="H49" s="40">
        <v>100000000</v>
      </c>
      <c r="I49" s="37" t="s">
        <v>24</v>
      </c>
      <c r="J49" s="37">
        <v>90</v>
      </c>
      <c r="K49" s="37">
        <v>-5.4300000000000008E-3</v>
      </c>
      <c r="L49" s="39">
        <v>-135750.00000000003</v>
      </c>
      <c r="M49" s="39" t="s">
        <v>25</v>
      </c>
      <c r="N49" s="39">
        <v>-25641.666666666672</v>
      </c>
      <c r="O49" s="39">
        <v>-110108.33333333336</v>
      </c>
    </row>
    <row r="50" spans="1:15" x14ac:dyDescent="0.25">
      <c r="A50" s="37" t="s">
        <v>19</v>
      </c>
      <c r="B50" s="37" t="s">
        <v>105</v>
      </c>
      <c r="C50" s="37" t="s">
        <v>106</v>
      </c>
      <c r="D50" s="37" t="s">
        <v>107</v>
      </c>
      <c r="E50" s="37" t="s">
        <v>108</v>
      </c>
      <c r="F50" s="38">
        <v>44195</v>
      </c>
      <c r="G50" s="38">
        <v>44285</v>
      </c>
      <c r="H50" s="40">
        <v>50000000</v>
      </c>
      <c r="I50" s="37" t="s">
        <v>24</v>
      </c>
      <c r="J50" s="37">
        <v>90</v>
      </c>
      <c r="K50" s="37">
        <v>6.2300000000000003E-3</v>
      </c>
      <c r="L50" s="39">
        <v>-77875</v>
      </c>
      <c r="M50" s="39" t="s">
        <v>25</v>
      </c>
      <c r="N50" s="39">
        <v>-1730.5555555555557</v>
      </c>
      <c r="O50" s="39">
        <v>-76144.444444444438</v>
      </c>
    </row>
    <row r="51" spans="1:15" x14ac:dyDescent="0.25">
      <c r="A51" s="37" t="s">
        <v>19</v>
      </c>
      <c r="B51" s="37" t="s">
        <v>105</v>
      </c>
      <c r="C51" s="37" t="s">
        <v>109</v>
      </c>
      <c r="D51" s="37" t="s">
        <v>107</v>
      </c>
      <c r="E51" s="37" t="s">
        <v>108</v>
      </c>
      <c r="F51" s="38">
        <v>44195</v>
      </c>
      <c r="G51" s="38">
        <v>44285</v>
      </c>
      <c r="H51" s="40">
        <v>50000000</v>
      </c>
      <c r="I51" s="37" t="s">
        <v>24</v>
      </c>
      <c r="J51" s="37">
        <v>90</v>
      </c>
      <c r="K51" s="37">
        <v>-5.4200000000000003E-3</v>
      </c>
      <c r="L51" s="39">
        <v>-67750</v>
      </c>
      <c r="M51" s="39" t="s">
        <v>25</v>
      </c>
      <c r="N51" s="39">
        <v>-1505.5555555555557</v>
      </c>
      <c r="O51" s="39">
        <v>-66244.444444444438</v>
      </c>
    </row>
    <row r="52" spans="1:15" x14ac:dyDescent="0.25">
      <c r="A52" s="37" t="s">
        <v>19</v>
      </c>
      <c r="B52" s="37" t="s">
        <v>110</v>
      </c>
      <c r="C52" s="37" t="s">
        <v>111</v>
      </c>
      <c r="D52" s="37" t="s">
        <v>112</v>
      </c>
      <c r="E52" s="37" t="s">
        <v>99</v>
      </c>
      <c r="F52" s="38">
        <v>44116</v>
      </c>
      <c r="G52" s="38">
        <v>44207</v>
      </c>
      <c r="H52" s="40">
        <v>1726100</v>
      </c>
      <c r="I52" s="37" t="s">
        <v>24</v>
      </c>
      <c r="J52" s="37">
        <v>91</v>
      </c>
      <c r="K52" s="37">
        <v>3.3500000000000002E-2</v>
      </c>
      <c r="L52" s="39">
        <v>-14616.710694444446</v>
      </c>
      <c r="M52" s="39" t="s">
        <v>25</v>
      </c>
      <c r="N52" s="39">
        <v>-13010.47875</v>
      </c>
      <c r="O52" s="39">
        <v>-1606.2319444444445</v>
      </c>
    </row>
    <row r="53" spans="1:15" x14ac:dyDescent="0.25">
      <c r="A53" s="37" t="s">
        <v>19</v>
      </c>
      <c r="B53" s="37" t="s">
        <v>110</v>
      </c>
      <c r="C53" s="37" t="s">
        <v>113</v>
      </c>
      <c r="D53" s="37" t="s">
        <v>112</v>
      </c>
      <c r="E53" s="37" t="s">
        <v>99</v>
      </c>
      <c r="F53" s="38">
        <v>44116</v>
      </c>
      <c r="G53" s="38">
        <v>44207</v>
      </c>
      <c r="H53" s="40">
        <v>1726100</v>
      </c>
      <c r="I53" s="37" t="s">
        <v>24</v>
      </c>
      <c r="J53" s="37">
        <v>91</v>
      </c>
      <c r="K53" s="37">
        <v>-5.0600000000000003E-3</v>
      </c>
      <c r="L53" s="39">
        <v>-2207.7777944444447</v>
      </c>
      <c r="M53" s="39" t="s">
        <v>25</v>
      </c>
      <c r="N53" s="39">
        <v>-1965.1648500000001</v>
      </c>
      <c r="O53" s="39">
        <v>-242.61294444444448</v>
      </c>
    </row>
    <row r="54" spans="1:15" x14ac:dyDescent="0.25">
      <c r="A54" s="37" t="s">
        <v>19</v>
      </c>
      <c r="B54" s="37" t="s">
        <v>114</v>
      </c>
      <c r="C54" s="37" t="s">
        <v>115</v>
      </c>
      <c r="D54" s="37"/>
      <c r="E54" s="37" t="s">
        <v>99</v>
      </c>
      <c r="F54" s="38">
        <v>44106</v>
      </c>
      <c r="G54" s="38">
        <v>44200</v>
      </c>
      <c r="H54" s="40">
        <v>50000000</v>
      </c>
      <c r="I54" s="37" t="s">
        <v>24</v>
      </c>
      <c r="J54" s="37">
        <v>94</v>
      </c>
      <c r="K54" s="37">
        <v>9.2999999999999992E-3</v>
      </c>
      <c r="L54" s="39">
        <v>-121416.66666666666</v>
      </c>
      <c r="M54" s="39" t="s">
        <v>25</v>
      </c>
      <c r="N54" s="39">
        <v>-117541.66666666666</v>
      </c>
      <c r="O54" s="39">
        <v>-3874.9999999999995</v>
      </c>
    </row>
    <row r="55" spans="1:15" x14ac:dyDescent="0.25">
      <c r="A55" s="37" t="s">
        <v>19</v>
      </c>
      <c r="B55" s="37" t="s">
        <v>114</v>
      </c>
      <c r="C55" s="37" t="s">
        <v>116</v>
      </c>
      <c r="D55" s="37"/>
      <c r="E55" s="37" t="s">
        <v>99</v>
      </c>
      <c r="F55" s="38">
        <v>44106</v>
      </c>
      <c r="G55" s="38">
        <v>44200</v>
      </c>
      <c r="H55" s="40">
        <v>50000000</v>
      </c>
      <c r="I55" s="37" t="s">
        <v>24</v>
      </c>
      <c r="J55" s="37">
        <v>94</v>
      </c>
      <c r="K55" s="37">
        <v>-4.9800000000000001E-3</v>
      </c>
      <c r="L55" s="39">
        <v>-65016.666666666672</v>
      </c>
      <c r="M55" s="39" t="s">
        <v>25</v>
      </c>
      <c r="N55" s="39">
        <v>-62941.666666666672</v>
      </c>
      <c r="O55" s="39">
        <v>-2075</v>
      </c>
    </row>
    <row r="56" spans="1:15" x14ac:dyDescent="0.25">
      <c r="A56" s="37" t="s">
        <v>19</v>
      </c>
      <c r="B56" s="37" t="s">
        <v>117</v>
      </c>
      <c r="C56" s="37" t="s">
        <v>118</v>
      </c>
      <c r="D56" s="37" t="s">
        <v>119</v>
      </c>
      <c r="E56" s="37" t="s">
        <v>120</v>
      </c>
      <c r="F56" s="38">
        <v>44196</v>
      </c>
      <c r="G56" s="38">
        <v>44286</v>
      </c>
      <c r="H56" s="40">
        <v>3951678</v>
      </c>
      <c r="I56" s="37" t="s">
        <v>24</v>
      </c>
      <c r="J56" s="37">
        <v>90</v>
      </c>
      <c r="K56" s="37">
        <v>1.5900000000000001E-2</v>
      </c>
      <c r="L56" s="39">
        <v>-15707.920050000001</v>
      </c>
      <c r="M56" s="39" t="s">
        <v>25</v>
      </c>
      <c r="N56" s="39">
        <v>-174.53244500000002</v>
      </c>
      <c r="O56" s="39">
        <v>-15533.387605000002</v>
      </c>
    </row>
    <row r="57" spans="1:15" x14ac:dyDescent="0.25">
      <c r="A57" s="37" t="s">
        <v>19</v>
      </c>
      <c r="B57" s="37" t="s">
        <v>117</v>
      </c>
      <c r="C57" s="37" t="s">
        <v>121</v>
      </c>
      <c r="D57" s="37" t="s">
        <v>119</v>
      </c>
      <c r="E57" s="37" t="s">
        <v>120</v>
      </c>
      <c r="F57" s="38">
        <v>44196</v>
      </c>
      <c r="G57" s="38">
        <v>44286</v>
      </c>
      <c r="H57" s="40">
        <v>3951678</v>
      </c>
      <c r="I57" s="37" t="s">
        <v>24</v>
      </c>
      <c r="J57" s="37">
        <v>90</v>
      </c>
      <c r="K57" s="37">
        <v>-5.3800000000000002E-3</v>
      </c>
      <c r="L57" s="39">
        <v>-5315.0069100000001</v>
      </c>
      <c r="M57" s="39" t="s">
        <v>25</v>
      </c>
      <c r="N57" s="39">
        <v>-59.055632333333335</v>
      </c>
      <c r="O57" s="39">
        <v>-5255.951277666667</v>
      </c>
    </row>
    <row r="58" spans="1:15" x14ac:dyDescent="0.25">
      <c r="A58" s="37" t="s">
        <v>19</v>
      </c>
      <c r="B58" s="37" t="s">
        <v>122</v>
      </c>
      <c r="C58" s="37" t="s">
        <v>123</v>
      </c>
      <c r="D58" s="37" t="s">
        <v>124</v>
      </c>
      <c r="E58" s="37" t="s">
        <v>125</v>
      </c>
      <c r="F58" s="38">
        <v>44196</v>
      </c>
      <c r="G58" s="38">
        <v>44286</v>
      </c>
      <c r="H58" s="40">
        <v>7000000</v>
      </c>
      <c r="I58" s="37" t="s">
        <v>50</v>
      </c>
      <c r="J58" s="37">
        <v>90</v>
      </c>
      <c r="K58" s="37">
        <v>0</v>
      </c>
      <c r="L58" s="39">
        <v>0</v>
      </c>
      <c r="M58" s="39" t="s">
        <v>25</v>
      </c>
      <c r="N58" s="39">
        <v>0</v>
      </c>
      <c r="O58" s="39">
        <v>0</v>
      </c>
    </row>
    <row r="59" spans="1:15" x14ac:dyDescent="0.25">
      <c r="A59" s="37" t="s">
        <v>19</v>
      </c>
      <c r="B59" s="37" t="s">
        <v>126</v>
      </c>
      <c r="C59" s="37" t="s">
        <v>127</v>
      </c>
      <c r="D59" s="37" t="s">
        <v>49</v>
      </c>
      <c r="E59" s="37" t="s">
        <v>128</v>
      </c>
      <c r="F59" s="38">
        <v>44119</v>
      </c>
      <c r="G59" s="38">
        <v>44211</v>
      </c>
      <c r="H59" s="40">
        <v>100000000</v>
      </c>
      <c r="I59" s="37" t="s">
        <v>50</v>
      </c>
      <c r="J59" s="37">
        <v>92</v>
      </c>
      <c r="K59" s="37">
        <v>0</v>
      </c>
      <c r="L59" s="39">
        <v>0</v>
      </c>
      <c r="M59" s="39" t="s">
        <v>25</v>
      </c>
      <c r="N59" s="39">
        <v>0</v>
      </c>
      <c r="O59" s="39">
        <v>0</v>
      </c>
    </row>
    <row r="60" spans="1:15" x14ac:dyDescent="0.25">
      <c r="A60" s="37" t="s">
        <v>19</v>
      </c>
      <c r="B60" s="37" t="s">
        <v>126</v>
      </c>
      <c r="C60" s="37" t="s">
        <v>129</v>
      </c>
      <c r="D60" s="37" t="s">
        <v>49</v>
      </c>
      <c r="E60" s="37" t="s">
        <v>128</v>
      </c>
      <c r="F60" s="38">
        <v>44119</v>
      </c>
      <c r="G60" s="38">
        <v>44211</v>
      </c>
      <c r="H60" s="40">
        <v>100000000</v>
      </c>
      <c r="I60" s="37" t="s">
        <v>52</v>
      </c>
      <c r="J60" s="37">
        <v>92</v>
      </c>
      <c r="K60" s="37">
        <v>2.2430000000000002E-3</v>
      </c>
      <c r="L60" s="39">
        <v>-57321.111111111117</v>
      </c>
      <c r="M60" s="39" t="s">
        <v>25</v>
      </c>
      <c r="N60" s="39">
        <v>-48598.333333333336</v>
      </c>
      <c r="O60" s="39">
        <v>-8722.7777777777792</v>
      </c>
    </row>
    <row r="61" spans="1:15" x14ac:dyDescent="0.25">
      <c r="A61" s="37" t="s">
        <v>19</v>
      </c>
      <c r="B61" s="37" t="s">
        <v>130</v>
      </c>
      <c r="C61" s="37" t="s">
        <v>131</v>
      </c>
      <c r="D61" s="37" t="s">
        <v>49</v>
      </c>
      <c r="E61" s="37" t="s">
        <v>128</v>
      </c>
      <c r="F61" s="38">
        <v>44193</v>
      </c>
      <c r="G61" s="38">
        <v>44284</v>
      </c>
      <c r="H61" s="40">
        <v>100000000</v>
      </c>
      <c r="I61" s="37" t="s">
        <v>50</v>
      </c>
      <c r="J61" s="37">
        <v>91</v>
      </c>
      <c r="K61" s="37">
        <v>0</v>
      </c>
      <c r="L61" s="39">
        <v>0</v>
      </c>
      <c r="M61" s="39" t="s">
        <v>25</v>
      </c>
      <c r="N61" s="39">
        <v>0</v>
      </c>
      <c r="O61" s="39">
        <v>0</v>
      </c>
    </row>
    <row r="62" spans="1:15" x14ac:dyDescent="0.25">
      <c r="A62" s="37" t="s">
        <v>19</v>
      </c>
      <c r="B62" s="37" t="s">
        <v>130</v>
      </c>
      <c r="C62" s="37" t="s">
        <v>132</v>
      </c>
      <c r="D62" s="37" t="s">
        <v>49</v>
      </c>
      <c r="E62" s="37" t="s">
        <v>128</v>
      </c>
      <c r="F62" s="38">
        <v>44193</v>
      </c>
      <c r="G62" s="38">
        <v>44284</v>
      </c>
      <c r="H62" s="40">
        <v>100000000</v>
      </c>
      <c r="I62" s="37" t="s">
        <v>52</v>
      </c>
      <c r="J62" s="37">
        <v>91</v>
      </c>
      <c r="K62" s="37">
        <v>2.31E-3</v>
      </c>
      <c r="L62" s="39">
        <v>-58391.666666666664</v>
      </c>
      <c r="M62" s="39" t="s">
        <v>25</v>
      </c>
      <c r="N62" s="39">
        <v>-2566.666666666667</v>
      </c>
      <c r="O62" s="39">
        <v>-55825</v>
      </c>
    </row>
    <row r="63" spans="1:15" x14ac:dyDescent="0.25">
      <c r="A63" s="37" t="s">
        <v>19</v>
      </c>
      <c r="B63" s="37" t="s">
        <v>133</v>
      </c>
      <c r="C63" s="37" t="s">
        <v>134</v>
      </c>
      <c r="D63" s="37" t="s">
        <v>135</v>
      </c>
      <c r="E63" s="37" t="s">
        <v>136</v>
      </c>
      <c r="F63" s="38">
        <v>44195</v>
      </c>
      <c r="G63" s="38">
        <v>44285</v>
      </c>
      <c r="H63" s="40">
        <v>5838157.7999999896</v>
      </c>
      <c r="I63" s="37" t="s">
        <v>24</v>
      </c>
      <c r="J63" s="37">
        <v>90</v>
      </c>
      <c r="K63" s="37">
        <v>4.5600000000000002E-2</v>
      </c>
      <c r="L63" s="39">
        <v>-66554.998919999998</v>
      </c>
      <c r="M63" s="39" t="s">
        <v>25</v>
      </c>
      <c r="N63" s="39">
        <v>-1478.9999760000001</v>
      </c>
      <c r="O63" s="39">
        <v>-65075.998943999999</v>
      </c>
    </row>
    <row r="64" spans="1:15" x14ac:dyDescent="0.25">
      <c r="A64" s="37" t="s">
        <v>19</v>
      </c>
      <c r="B64" s="37" t="s">
        <v>133</v>
      </c>
      <c r="C64" s="37" t="s">
        <v>137</v>
      </c>
      <c r="D64" s="37" t="s">
        <v>135</v>
      </c>
      <c r="E64" s="37" t="s">
        <v>136</v>
      </c>
      <c r="F64" s="38">
        <v>44195</v>
      </c>
      <c r="G64" s="38">
        <v>44285</v>
      </c>
      <c r="H64" s="40">
        <v>5838157.7999999896</v>
      </c>
      <c r="I64" s="37" t="s">
        <v>24</v>
      </c>
      <c r="J64" s="37">
        <v>90</v>
      </c>
      <c r="K64" s="37">
        <v>1.4579999999999999E-2</v>
      </c>
      <c r="L64" s="39">
        <v>21280.085180999999</v>
      </c>
      <c r="M64" s="39" t="s">
        <v>25</v>
      </c>
      <c r="N64" s="39">
        <v>472.89078180000001</v>
      </c>
      <c r="O64" s="39">
        <v>20807.194399199998</v>
      </c>
    </row>
    <row r="65" spans="1:15" x14ac:dyDescent="0.25">
      <c r="A65" s="37" t="s">
        <v>19</v>
      </c>
      <c r="B65" s="37" t="s">
        <v>138</v>
      </c>
      <c r="C65" s="37" t="s">
        <v>139</v>
      </c>
      <c r="D65" s="37" t="s">
        <v>135</v>
      </c>
      <c r="E65" s="37" t="s">
        <v>136</v>
      </c>
      <c r="F65" s="38">
        <v>44195</v>
      </c>
      <c r="G65" s="38">
        <v>44285</v>
      </c>
      <c r="H65" s="40">
        <v>11962500</v>
      </c>
      <c r="I65" s="37" t="s">
        <v>24</v>
      </c>
      <c r="J65" s="37">
        <v>90</v>
      </c>
      <c r="K65" s="37">
        <v>4.5600000000000002E-2</v>
      </c>
      <c r="L65" s="39">
        <v>-136372.5</v>
      </c>
      <c r="M65" s="39" t="s">
        <v>25</v>
      </c>
      <c r="N65" s="39">
        <v>-3030.5</v>
      </c>
      <c r="O65" s="39">
        <v>-133342</v>
      </c>
    </row>
    <row r="66" spans="1:15" x14ac:dyDescent="0.25">
      <c r="A66" s="37" t="s">
        <v>19</v>
      </c>
      <c r="B66" s="37" t="s">
        <v>138</v>
      </c>
      <c r="C66" s="37" t="s">
        <v>140</v>
      </c>
      <c r="D66" s="37" t="s">
        <v>135</v>
      </c>
      <c r="E66" s="37" t="s">
        <v>136</v>
      </c>
      <c r="F66" s="38">
        <v>44195</v>
      </c>
      <c r="G66" s="38">
        <v>44285</v>
      </c>
      <c r="H66" s="40">
        <v>11962500</v>
      </c>
      <c r="I66" s="37" t="s">
        <v>24</v>
      </c>
      <c r="J66" s="37">
        <v>90</v>
      </c>
      <c r="K66" s="37">
        <v>1.4579999999999999E-2</v>
      </c>
      <c r="L66" s="39">
        <v>43603.3125</v>
      </c>
      <c r="M66" s="39" t="s">
        <v>25</v>
      </c>
      <c r="N66" s="39">
        <v>968.96250000000009</v>
      </c>
      <c r="O66" s="39">
        <v>42634.35</v>
      </c>
    </row>
    <row r="67" spans="1:15" x14ac:dyDescent="0.25">
      <c r="A67" s="37" t="s">
        <v>19</v>
      </c>
      <c r="B67" s="37" t="s">
        <v>141</v>
      </c>
      <c r="C67" s="37" t="s">
        <v>142</v>
      </c>
      <c r="D67" s="37" t="s">
        <v>143</v>
      </c>
      <c r="E67" s="37" t="s">
        <v>144</v>
      </c>
      <c r="F67" s="38">
        <v>44183</v>
      </c>
      <c r="G67" s="38">
        <v>44273</v>
      </c>
      <c r="H67" s="40">
        <v>70000000</v>
      </c>
      <c r="I67" s="37" t="s">
        <v>24</v>
      </c>
      <c r="J67" s="37">
        <v>90</v>
      </c>
      <c r="K67" s="37">
        <v>1.2279999999999999E-2</v>
      </c>
      <c r="L67" s="39">
        <v>-214900</v>
      </c>
      <c r="M67" s="39" t="s">
        <v>25</v>
      </c>
      <c r="N67" s="39">
        <v>-33428.888888888891</v>
      </c>
      <c r="O67" s="39">
        <v>-181471.11111111112</v>
      </c>
    </row>
    <row r="68" spans="1:15" x14ac:dyDescent="0.25">
      <c r="A68" s="37" t="s">
        <v>19</v>
      </c>
      <c r="B68" s="37" t="s">
        <v>141</v>
      </c>
      <c r="C68" s="37" t="s">
        <v>145</v>
      </c>
      <c r="D68" s="37" t="s">
        <v>143</v>
      </c>
      <c r="E68" s="37" t="s">
        <v>144</v>
      </c>
      <c r="F68" s="38">
        <v>44183</v>
      </c>
      <c r="G68" s="38">
        <v>44273</v>
      </c>
      <c r="H68" s="40">
        <v>70000000</v>
      </c>
      <c r="I68" s="37" t="s">
        <v>24</v>
      </c>
      <c r="J68" s="37">
        <v>90</v>
      </c>
      <c r="K68" s="37">
        <v>-5.4000000000000003E-3</v>
      </c>
      <c r="L68" s="39">
        <v>-94500</v>
      </c>
      <c r="M68" s="39" t="s">
        <v>25</v>
      </c>
      <c r="N68" s="39">
        <v>-14700</v>
      </c>
      <c r="O68" s="39">
        <v>-79800</v>
      </c>
    </row>
    <row r="69" spans="1:15" x14ac:dyDescent="0.25">
      <c r="A69" s="37" t="s">
        <v>19</v>
      </c>
      <c r="B69" s="37" t="s">
        <v>146</v>
      </c>
      <c r="C69" s="37" t="s">
        <v>147</v>
      </c>
      <c r="D69" s="37" t="s">
        <v>148</v>
      </c>
      <c r="E69" s="37" t="s">
        <v>144</v>
      </c>
      <c r="F69" s="38">
        <v>44112</v>
      </c>
      <c r="G69" s="38">
        <v>44204</v>
      </c>
      <c r="H69" s="40">
        <v>80000000</v>
      </c>
      <c r="I69" s="37" t="s">
        <v>24</v>
      </c>
      <c r="J69" s="37">
        <v>92</v>
      </c>
      <c r="K69" s="37">
        <v>1.0529999999999999E-2</v>
      </c>
      <c r="L69" s="39">
        <v>-215279.99999999997</v>
      </c>
      <c r="M69" s="39" t="s">
        <v>25</v>
      </c>
      <c r="N69" s="39">
        <v>-198899.99999999997</v>
      </c>
      <c r="O69" s="39">
        <v>-16379.999999999998</v>
      </c>
    </row>
    <row r="70" spans="1:15" x14ac:dyDescent="0.25">
      <c r="A70" s="37" t="s">
        <v>19</v>
      </c>
      <c r="B70" s="37" t="s">
        <v>146</v>
      </c>
      <c r="C70" s="37" t="s">
        <v>149</v>
      </c>
      <c r="D70" s="37" t="s">
        <v>148</v>
      </c>
      <c r="E70" s="37" t="s">
        <v>144</v>
      </c>
      <c r="F70" s="38">
        <v>44112</v>
      </c>
      <c r="G70" s="38">
        <v>44204</v>
      </c>
      <c r="H70" s="40">
        <v>80000000</v>
      </c>
      <c r="I70" s="37" t="s">
        <v>24</v>
      </c>
      <c r="J70" s="37">
        <v>92</v>
      </c>
      <c r="K70" s="37">
        <v>-5.0499999999999998E-3</v>
      </c>
      <c r="L70" s="39">
        <v>-103244.44444444444</v>
      </c>
      <c r="M70" s="39" t="s">
        <v>25</v>
      </c>
      <c r="N70" s="39">
        <v>-95388.888888888876</v>
      </c>
      <c r="O70" s="39">
        <v>-7855.5555555555557</v>
      </c>
    </row>
    <row r="71" spans="1:15" x14ac:dyDescent="0.25">
      <c r="A71" s="37" t="s">
        <v>19</v>
      </c>
      <c r="B71" s="37" t="s">
        <v>150</v>
      </c>
      <c r="C71" s="37" t="s">
        <v>151</v>
      </c>
      <c r="D71" s="37"/>
      <c r="E71" s="37" t="s">
        <v>144</v>
      </c>
      <c r="F71" s="38">
        <v>44119</v>
      </c>
      <c r="G71" s="38">
        <v>44211</v>
      </c>
      <c r="H71" s="40">
        <v>60000000</v>
      </c>
      <c r="I71" s="37" t="s">
        <v>24</v>
      </c>
      <c r="J71" s="37">
        <v>92</v>
      </c>
      <c r="K71" s="37">
        <v>1.1769999999999999E-2</v>
      </c>
      <c r="L71" s="39">
        <v>-180473.33333333331</v>
      </c>
      <c r="M71" s="39" t="s">
        <v>25</v>
      </c>
      <c r="N71" s="39">
        <v>-153009.99999999997</v>
      </c>
      <c r="O71" s="39">
        <v>-27463.333333333332</v>
      </c>
    </row>
    <row r="72" spans="1:15" x14ac:dyDescent="0.25">
      <c r="A72" s="37" t="s">
        <v>19</v>
      </c>
      <c r="B72" s="37" t="s">
        <v>150</v>
      </c>
      <c r="C72" s="37" t="s">
        <v>152</v>
      </c>
      <c r="D72" s="37"/>
      <c r="E72" s="37" t="s">
        <v>144</v>
      </c>
      <c r="F72" s="38">
        <v>44119</v>
      </c>
      <c r="G72" s="38">
        <v>44211</v>
      </c>
      <c r="H72" s="40">
        <v>60000000</v>
      </c>
      <c r="I72" s="37" t="s">
        <v>24</v>
      </c>
      <c r="J72" s="37">
        <v>92</v>
      </c>
      <c r="K72" s="37">
        <v>-5.0800000000000003E-3</v>
      </c>
      <c r="L72" s="39">
        <v>-77893.333333333328</v>
      </c>
      <c r="M72" s="39" t="s">
        <v>25</v>
      </c>
      <c r="N72" s="39">
        <v>-66040</v>
      </c>
      <c r="O72" s="39">
        <v>-11853.333333333334</v>
      </c>
    </row>
    <row r="73" spans="1:15" x14ac:dyDescent="0.25">
      <c r="A73" s="37" t="s">
        <v>19</v>
      </c>
      <c r="B73" s="37" t="s">
        <v>153</v>
      </c>
      <c r="C73" s="37" t="s">
        <v>154</v>
      </c>
      <c r="D73" s="37"/>
      <c r="E73" s="37" t="s">
        <v>144</v>
      </c>
      <c r="F73" s="38">
        <v>44165</v>
      </c>
      <c r="G73" s="38">
        <v>44253</v>
      </c>
      <c r="H73" s="40">
        <v>60000000</v>
      </c>
      <c r="I73" s="37" t="s">
        <v>24</v>
      </c>
      <c r="J73" s="37">
        <v>88</v>
      </c>
      <c r="K73" s="37">
        <v>8.8100000000000001E-3</v>
      </c>
      <c r="L73" s="39">
        <v>-129213.33333333333</v>
      </c>
      <c r="M73" s="39" t="s">
        <v>25</v>
      </c>
      <c r="N73" s="39">
        <v>-46986.666666666664</v>
      </c>
      <c r="O73" s="39">
        <v>-82226.666666666657</v>
      </c>
    </row>
    <row r="74" spans="1:15" x14ac:dyDescent="0.25">
      <c r="A74" s="37" t="s">
        <v>19</v>
      </c>
      <c r="B74" s="37" t="s">
        <v>153</v>
      </c>
      <c r="C74" s="37" t="s">
        <v>155</v>
      </c>
      <c r="D74" s="37"/>
      <c r="E74" s="37" t="s">
        <v>144</v>
      </c>
      <c r="F74" s="38">
        <v>44165</v>
      </c>
      <c r="G74" s="38">
        <v>44253</v>
      </c>
      <c r="H74" s="40">
        <v>60000000</v>
      </c>
      <c r="I74" s="37" t="s">
        <v>24</v>
      </c>
      <c r="J74" s="37">
        <v>88</v>
      </c>
      <c r="K74" s="37">
        <v>-5.28E-3</v>
      </c>
      <c r="L74" s="39">
        <v>-77440</v>
      </c>
      <c r="M74" s="39" t="s">
        <v>25</v>
      </c>
      <c r="N74" s="39">
        <v>-28160</v>
      </c>
      <c r="O74" s="39">
        <v>-49280</v>
      </c>
    </row>
    <row r="75" spans="1:15" x14ac:dyDescent="0.25">
      <c r="A75" s="37" t="s">
        <v>19</v>
      </c>
      <c r="B75" s="37" t="s">
        <v>156</v>
      </c>
      <c r="C75" s="37" t="s">
        <v>157</v>
      </c>
      <c r="D75" s="37"/>
      <c r="E75" s="37" t="s">
        <v>144</v>
      </c>
      <c r="F75" s="38">
        <v>44193</v>
      </c>
      <c r="G75" s="38">
        <v>44284</v>
      </c>
      <c r="H75" s="40">
        <v>40000000</v>
      </c>
      <c r="I75" s="37" t="s">
        <v>24</v>
      </c>
      <c r="J75" s="37">
        <v>91</v>
      </c>
      <c r="K75" s="37">
        <v>9.0100000000000006E-3</v>
      </c>
      <c r="L75" s="39">
        <v>-91101.111111111109</v>
      </c>
      <c r="M75" s="39" t="s">
        <v>25</v>
      </c>
      <c r="N75" s="39">
        <v>-4004.4444444444448</v>
      </c>
      <c r="O75" s="39">
        <v>-87096.666666666672</v>
      </c>
    </row>
    <row r="76" spans="1:15" x14ac:dyDescent="0.25">
      <c r="A76" s="37" t="s">
        <v>19</v>
      </c>
      <c r="B76" s="37" t="s">
        <v>156</v>
      </c>
      <c r="C76" s="37" t="s">
        <v>158</v>
      </c>
      <c r="D76" s="37"/>
      <c r="E76" s="37" t="s">
        <v>144</v>
      </c>
      <c r="F76" s="38">
        <v>44193</v>
      </c>
      <c r="G76" s="38">
        <v>44284</v>
      </c>
      <c r="H76" s="40">
        <v>40000000</v>
      </c>
      <c r="I76" s="37" t="s">
        <v>24</v>
      </c>
      <c r="J76" s="37">
        <v>91</v>
      </c>
      <c r="K76" s="37">
        <v>-5.4100000000000007E-3</v>
      </c>
      <c r="L76" s="39">
        <v>-54701.111111111117</v>
      </c>
      <c r="M76" s="39" t="s">
        <v>25</v>
      </c>
      <c r="N76" s="39">
        <v>-2404.4444444444448</v>
      </c>
      <c r="O76" s="39">
        <v>-52296.666666666672</v>
      </c>
    </row>
    <row r="77" spans="1:15" x14ac:dyDescent="0.25">
      <c r="A77" s="37" t="s">
        <v>19</v>
      </c>
      <c r="B77" s="37" t="s">
        <v>159</v>
      </c>
      <c r="C77" s="37" t="s">
        <v>160</v>
      </c>
      <c r="D77" s="37"/>
      <c r="E77" s="37" t="s">
        <v>144</v>
      </c>
      <c r="F77" s="38">
        <v>44113</v>
      </c>
      <c r="G77" s="38">
        <v>44207</v>
      </c>
      <c r="H77" s="40">
        <v>175000000</v>
      </c>
      <c r="I77" s="37" t="s">
        <v>24</v>
      </c>
      <c r="J77" s="37">
        <v>94</v>
      </c>
      <c r="K77" s="37">
        <v>6.0000000000000001E-3</v>
      </c>
      <c r="L77" s="39">
        <v>-274166.66666666669</v>
      </c>
      <c r="M77" s="39" t="s">
        <v>25</v>
      </c>
      <c r="N77" s="39">
        <v>-245000</v>
      </c>
      <c r="O77" s="39">
        <v>-29166.666666666668</v>
      </c>
    </row>
    <row r="78" spans="1:15" x14ac:dyDescent="0.25">
      <c r="A78" s="37" t="s">
        <v>19</v>
      </c>
      <c r="B78" s="37" t="s">
        <v>159</v>
      </c>
      <c r="C78" s="37" t="s">
        <v>161</v>
      </c>
      <c r="D78" s="37"/>
      <c r="E78" s="37" t="s">
        <v>144</v>
      </c>
      <c r="F78" s="38">
        <v>44113</v>
      </c>
      <c r="G78" s="38">
        <v>44207</v>
      </c>
      <c r="H78" s="40">
        <v>175000000</v>
      </c>
      <c r="I78" s="37" t="s">
        <v>24</v>
      </c>
      <c r="J78" s="37">
        <v>94</v>
      </c>
      <c r="K78" s="37">
        <v>-5.0800000000000003E-3</v>
      </c>
      <c r="L78" s="39">
        <v>-232127.77777777778</v>
      </c>
      <c r="M78" s="39" t="s">
        <v>25</v>
      </c>
      <c r="N78" s="39">
        <v>-207433.33333333331</v>
      </c>
      <c r="O78" s="39">
        <v>-24694.444444444445</v>
      </c>
    </row>
    <row r="79" spans="1:15" x14ac:dyDescent="0.25">
      <c r="A79" s="37" t="s">
        <v>19</v>
      </c>
      <c r="B79" s="37" t="s">
        <v>162</v>
      </c>
      <c r="C79" s="37" t="s">
        <v>163</v>
      </c>
      <c r="D79" s="37"/>
      <c r="E79" s="37" t="s">
        <v>144</v>
      </c>
      <c r="F79" s="38">
        <v>44154</v>
      </c>
      <c r="G79" s="38">
        <v>44246</v>
      </c>
      <c r="H79" s="40">
        <v>60000000</v>
      </c>
      <c r="I79" s="37" t="s">
        <v>24</v>
      </c>
      <c r="J79" s="37">
        <v>92</v>
      </c>
      <c r="K79" s="37">
        <v>6.0000000000000001E-3</v>
      </c>
      <c r="L79" s="39">
        <v>-92000</v>
      </c>
      <c r="M79" s="39" t="s">
        <v>25</v>
      </c>
      <c r="N79" s="39">
        <v>-43000</v>
      </c>
      <c r="O79" s="39">
        <v>-49000</v>
      </c>
    </row>
    <row r="80" spans="1:15" x14ac:dyDescent="0.25">
      <c r="A80" s="37" t="s">
        <v>19</v>
      </c>
      <c r="B80" s="37" t="s">
        <v>162</v>
      </c>
      <c r="C80" s="37" t="s">
        <v>164</v>
      </c>
      <c r="D80" s="37"/>
      <c r="E80" s="37" t="s">
        <v>144</v>
      </c>
      <c r="F80" s="38">
        <v>44154</v>
      </c>
      <c r="G80" s="38">
        <v>44246</v>
      </c>
      <c r="H80" s="40">
        <v>60000000</v>
      </c>
      <c r="I80" s="37" t="s">
        <v>24</v>
      </c>
      <c r="J80" s="37">
        <v>92</v>
      </c>
      <c r="K80" s="37">
        <v>-5.2199999999999998E-3</v>
      </c>
      <c r="L80" s="39">
        <v>-80040</v>
      </c>
      <c r="M80" s="39" t="s">
        <v>25</v>
      </c>
      <c r="N80" s="39">
        <v>-37410</v>
      </c>
      <c r="O80" s="39">
        <v>-42630</v>
      </c>
    </row>
    <row r="81" spans="1:15" x14ac:dyDescent="0.25">
      <c r="A81" s="37" t="s">
        <v>19</v>
      </c>
      <c r="B81" s="37" t="s">
        <v>165</v>
      </c>
      <c r="C81" s="37" t="s">
        <v>166</v>
      </c>
      <c r="D81" s="37"/>
      <c r="E81" s="37" t="s">
        <v>144</v>
      </c>
      <c r="F81" s="38">
        <v>44196</v>
      </c>
      <c r="G81" s="38">
        <v>44286</v>
      </c>
      <c r="H81" s="40">
        <v>60000000</v>
      </c>
      <c r="I81" s="37" t="s">
        <v>24</v>
      </c>
      <c r="J81" s="37">
        <v>90</v>
      </c>
      <c r="K81" s="37">
        <v>9.2800000000000001E-3</v>
      </c>
      <c r="L81" s="39">
        <v>-139200</v>
      </c>
      <c r="M81" s="39" t="s">
        <v>25</v>
      </c>
      <c r="N81" s="39">
        <v>-1546.6666666666667</v>
      </c>
      <c r="O81" s="39">
        <v>-137653.33333333334</v>
      </c>
    </row>
    <row r="82" spans="1:15" x14ac:dyDescent="0.25">
      <c r="A82" s="37" t="s">
        <v>19</v>
      </c>
      <c r="B82" s="37" t="s">
        <v>165</v>
      </c>
      <c r="C82" s="37" t="s">
        <v>167</v>
      </c>
      <c r="D82" s="37"/>
      <c r="E82" s="37" t="s">
        <v>144</v>
      </c>
      <c r="F82" s="38">
        <v>44196</v>
      </c>
      <c r="G82" s="38">
        <v>44286</v>
      </c>
      <c r="H82" s="40">
        <v>60000000</v>
      </c>
      <c r="I82" s="37" t="s">
        <v>24</v>
      </c>
      <c r="J82" s="37">
        <v>90</v>
      </c>
      <c r="K82" s="37">
        <v>-5.3800000000000002E-3</v>
      </c>
      <c r="L82" s="39">
        <v>-80700</v>
      </c>
      <c r="M82" s="39" t="s">
        <v>25</v>
      </c>
      <c r="N82" s="39">
        <v>-896.66666666666674</v>
      </c>
      <c r="O82" s="39">
        <v>-79803.333333333343</v>
      </c>
    </row>
    <row r="83" spans="1:15" x14ac:dyDescent="0.25">
      <c r="A83" s="37" t="s">
        <v>19</v>
      </c>
      <c r="B83" s="37" t="s">
        <v>168</v>
      </c>
      <c r="C83" s="37" t="s">
        <v>169</v>
      </c>
      <c r="D83" s="37"/>
      <c r="E83" s="37" t="s">
        <v>144</v>
      </c>
      <c r="F83" s="38">
        <v>44169</v>
      </c>
      <c r="G83" s="38">
        <v>44259</v>
      </c>
      <c r="H83" s="40">
        <v>75000000</v>
      </c>
      <c r="I83" s="37" t="s">
        <v>24</v>
      </c>
      <c r="J83" s="37">
        <v>90</v>
      </c>
      <c r="K83" s="37">
        <v>7.8700000000000003E-3</v>
      </c>
      <c r="L83" s="39">
        <v>-147562.5</v>
      </c>
      <c r="M83" s="39" t="s">
        <v>25</v>
      </c>
      <c r="N83" s="39">
        <v>-45908.333333333336</v>
      </c>
      <c r="O83" s="39">
        <v>-101654.16666666667</v>
      </c>
    </row>
    <row r="84" spans="1:15" x14ac:dyDescent="0.25">
      <c r="A84" s="37" t="s">
        <v>19</v>
      </c>
      <c r="B84" s="37" t="s">
        <v>168</v>
      </c>
      <c r="C84" s="37" t="s">
        <v>170</v>
      </c>
      <c r="D84" s="37"/>
      <c r="E84" s="37" t="s">
        <v>144</v>
      </c>
      <c r="F84" s="38">
        <v>44169</v>
      </c>
      <c r="G84" s="38">
        <v>44259</v>
      </c>
      <c r="H84" s="40">
        <v>75000000</v>
      </c>
      <c r="I84" s="37" t="s">
        <v>24</v>
      </c>
      <c r="J84" s="37">
        <v>90</v>
      </c>
      <c r="K84" s="37">
        <v>-5.2399999999999999E-3</v>
      </c>
      <c r="L84" s="39">
        <v>-98250</v>
      </c>
      <c r="M84" s="39" t="s">
        <v>25</v>
      </c>
      <c r="N84" s="39">
        <v>-30566.666666666668</v>
      </c>
      <c r="O84" s="39">
        <v>-67683.333333333328</v>
      </c>
    </row>
    <row r="85" spans="1:15" x14ac:dyDescent="0.25">
      <c r="A85" s="37" t="s">
        <v>19</v>
      </c>
      <c r="B85" s="37" t="s">
        <v>171</v>
      </c>
      <c r="C85" s="37" t="s">
        <v>172</v>
      </c>
      <c r="D85" s="37" t="s">
        <v>173</v>
      </c>
      <c r="E85" s="37" t="s">
        <v>144</v>
      </c>
      <c r="F85" s="38">
        <v>44196</v>
      </c>
      <c r="G85" s="38">
        <v>44286</v>
      </c>
      <c r="H85" s="40">
        <v>100000000</v>
      </c>
      <c r="I85" s="37" t="s">
        <v>24</v>
      </c>
      <c r="J85" s="37">
        <v>90</v>
      </c>
      <c r="K85" s="37">
        <v>6.4200000000000004E-3</v>
      </c>
      <c r="L85" s="39">
        <v>-160500</v>
      </c>
      <c r="M85" s="39" t="s">
        <v>25</v>
      </c>
      <c r="N85" s="39">
        <v>-1783.3333333333335</v>
      </c>
      <c r="O85" s="39">
        <v>-158716.66666666669</v>
      </c>
    </row>
    <row r="86" spans="1:15" x14ac:dyDescent="0.25">
      <c r="A86" s="37" t="s">
        <v>19</v>
      </c>
      <c r="B86" s="37" t="s">
        <v>171</v>
      </c>
      <c r="C86" s="37" t="s">
        <v>174</v>
      </c>
      <c r="D86" s="37" t="s">
        <v>173</v>
      </c>
      <c r="E86" s="37" t="s">
        <v>144</v>
      </c>
      <c r="F86" s="38">
        <v>44196</v>
      </c>
      <c r="G86" s="38">
        <v>44286</v>
      </c>
      <c r="H86" s="40">
        <v>100000000</v>
      </c>
      <c r="I86" s="37" t="s">
        <v>24</v>
      </c>
      <c r="J86" s="37">
        <v>90</v>
      </c>
      <c r="K86" s="37">
        <v>-5.3800000000000002E-3</v>
      </c>
      <c r="L86" s="39">
        <v>-134500</v>
      </c>
      <c r="M86" s="39" t="s">
        <v>25</v>
      </c>
      <c r="N86" s="39">
        <v>-1494.4444444444446</v>
      </c>
      <c r="O86" s="39">
        <v>-133005.55555555556</v>
      </c>
    </row>
    <row r="87" spans="1:15" x14ac:dyDescent="0.25">
      <c r="A87" s="37" t="s">
        <v>19</v>
      </c>
      <c r="B87" s="37" t="s">
        <v>175</v>
      </c>
      <c r="C87" s="37" t="s">
        <v>176</v>
      </c>
      <c r="D87" s="37" t="s">
        <v>177</v>
      </c>
      <c r="E87" s="37" t="s">
        <v>144</v>
      </c>
      <c r="F87" s="38">
        <v>44196</v>
      </c>
      <c r="G87" s="38">
        <v>44286</v>
      </c>
      <c r="H87" s="40">
        <v>50000000</v>
      </c>
      <c r="I87" s="37" t="s">
        <v>24</v>
      </c>
      <c r="J87" s="37">
        <v>90</v>
      </c>
      <c r="K87" s="37">
        <v>6.1999999999999998E-3</v>
      </c>
      <c r="L87" s="39">
        <v>-77500</v>
      </c>
      <c r="M87" s="39" t="s">
        <v>25</v>
      </c>
      <c r="N87" s="39">
        <v>-861.1111111111112</v>
      </c>
      <c r="O87" s="39">
        <v>-76638.888888888891</v>
      </c>
    </row>
    <row r="88" spans="1:15" x14ac:dyDescent="0.25">
      <c r="A88" s="37" t="s">
        <v>19</v>
      </c>
      <c r="B88" s="37" t="s">
        <v>175</v>
      </c>
      <c r="C88" s="37" t="s">
        <v>178</v>
      </c>
      <c r="D88" s="37" t="s">
        <v>177</v>
      </c>
      <c r="E88" s="37" t="s">
        <v>144</v>
      </c>
      <c r="F88" s="38">
        <v>44196</v>
      </c>
      <c r="G88" s="38">
        <v>44286</v>
      </c>
      <c r="H88" s="40">
        <v>50000000</v>
      </c>
      <c r="I88" s="37" t="s">
        <v>24</v>
      </c>
      <c r="J88" s="37">
        <v>90</v>
      </c>
      <c r="K88" s="37">
        <v>-5.3800000000000002E-3</v>
      </c>
      <c r="L88" s="39">
        <v>-67250</v>
      </c>
      <c r="M88" s="39" t="s">
        <v>25</v>
      </c>
      <c r="N88" s="39">
        <v>-747.22222222222229</v>
      </c>
      <c r="O88" s="39">
        <v>-66502.777777777781</v>
      </c>
    </row>
    <row r="89" spans="1:15" x14ac:dyDescent="0.25">
      <c r="A89" s="37" t="s">
        <v>19</v>
      </c>
      <c r="B89" s="37" t="s">
        <v>179</v>
      </c>
      <c r="C89" s="37" t="s">
        <v>180</v>
      </c>
      <c r="D89" s="37" t="s">
        <v>181</v>
      </c>
      <c r="E89" s="37" t="s">
        <v>144</v>
      </c>
      <c r="F89" s="38">
        <v>44186</v>
      </c>
      <c r="G89" s="38">
        <v>44277</v>
      </c>
      <c r="H89" s="40">
        <v>4260000</v>
      </c>
      <c r="I89" s="37" t="s">
        <v>24</v>
      </c>
      <c r="J89" s="37">
        <v>91</v>
      </c>
      <c r="K89" s="37">
        <v>8.8900000000000003E-3</v>
      </c>
      <c r="L89" s="39">
        <v>-9573.0483333333341</v>
      </c>
      <c r="M89" s="39" t="s">
        <v>25</v>
      </c>
      <c r="N89" s="39">
        <v>-1157.1816666666668</v>
      </c>
      <c r="O89" s="39">
        <v>-8415.8666666666668</v>
      </c>
    </row>
    <row r="90" spans="1:15" x14ac:dyDescent="0.25">
      <c r="A90" s="37" t="s">
        <v>19</v>
      </c>
      <c r="B90" s="37" t="s">
        <v>179</v>
      </c>
      <c r="C90" s="37" t="s">
        <v>182</v>
      </c>
      <c r="D90" s="37" t="s">
        <v>181</v>
      </c>
      <c r="E90" s="37" t="s">
        <v>144</v>
      </c>
      <c r="F90" s="38">
        <v>44186</v>
      </c>
      <c r="G90" s="38">
        <v>44277</v>
      </c>
      <c r="H90" s="40">
        <v>4260000</v>
      </c>
      <c r="I90" s="37" t="s">
        <v>24</v>
      </c>
      <c r="J90" s="37">
        <v>91</v>
      </c>
      <c r="K90" s="37">
        <v>-5.4100000000000007E-3</v>
      </c>
      <c r="L90" s="39">
        <v>-5825.668333333334</v>
      </c>
      <c r="M90" s="39" t="s">
        <v>25</v>
      </c>
      <c r="N90" s="39">
        <v>-704.20166666666671</v>
      </c>
      <c r="O90" s="39">
        <v>-5121.4666666666672</v>
      </c>
    </row>
    <row r="91" spans="1:15" x14ac:dyDescent="0.25">
      <c r="A91" s="37" t="s">
        <v>19</v>
      </c>
      <c r="B91" s="37" t="s">
        <v>183</v>
      </c>
      <c r="C91" s="37" t="s">
        <v>184</v>
      </c>
      <c r="D91" s="37"/>
      <c r="E91" s="37" t="s">
        <v>33</v>
      </c>
      <c r="F91" s="38">
        <v>44119</v>
      </c>
      <c r="G91" s="38">
        <v>44211</v>
      </c>
      <c r="H91" s="40">
        <v>60000000</v>
      </c>
      <c r="I91" s="37" t="s">
        <v>24</v>
      </c>
      <c r="J91" s="37">
        <v>92</v>
      </c>
      <c r="K91" s="37">
        <v>1.1900000000000001E-2</v>
      </c>
      <c r="L91" s="39">
        <v>-182466.66666666666</v>
      </c>
      <c r="M91" s="39" t="s">
        <v>25</v>
      </c>
      <c r="N91" s="39">
        <v>-154700</v>
      </c>
      <c r="O91" s="39">
        <v>-27766.666666666668</v>
      </c>
    </row>
    <row r="92" spans="1:15" x14ac:dyDescent="0.25">
      <c r="A92" s="37" t="s">
        <v>19</v>
      </c>
      <c r="B92" s="37" t="s">
        <v>183</v>
      </c>
      <c r="C92" s="37" t="s">
        <v>185</v>
      </c>
      <c r="D92" s="37"/>
      <c r="E92" s="37" t="s">
        <v>33</v>
      </c>
      <c r="F92" s="38">
        <v>44119</v>
      </c>
      <c r="G92" s="38">
        <v>44211</v>
      </c>
      <c r="H92" s="40">
        <v>60000000</v>
      </c>
      <c r="I92" s="37" t="s">
        <v>24</v>
      </c>
      <c r="J92" s="37">
        <v>92</v>
      </c>
      <c r="K92" s="37">
        <v>-5.0800000000000003E-3</v>
      </c>
      <c r="L92" s="39">
        <v>-77893.333333333328</v>
      </c>
      <c r="M92" s="39" t="s">
        <v>25</v>
      </c>
      <c r="N92" s="39">
        <v>-66040</v>
      </c>
      <c r="O92" s="39">
        <v>-11853.333333333334</v>
      </c>
    </row>
    <row r="93" spans="1:15" x14ac:dyDescent="0.25">
      <c r="A93" s="37" t="s">
        <v>19</v>
      </c>
      <c r="B93" s="37" t="s">
        <v>186</v>
      </c>
      <c r="C93" s="37" t="s">
        <v>187</v>
      </c>
      <c r="D93" s="37"/>
      <c r="E93" s="37" t="s">
        <v>33</v>
      </c>
      <c r="F93" s="38">
        <v>44133</v>
      </c>
      <c r="G93" s="38">
        <v>44225</v>
      </c>
      <c r="H93" s="40">
        <v>50000000</v>
      </c>
      <c r="I93" s="37" t="s">
        <v>24</v>
      </c>
      <c r="J93" s="37">
        <v>92</v>
      </c>
      <c r="K93" s="37">
        <v>1.2149999999999999E-2</v>
      </c>
      <c r="L93" s="39">
        <v>-155250</v>
      </c>
      <c r="M93" s="39" t="s">
        <v>25</v>
      </c>
      <c r="N93" s="39">
        <v>-108000</v>
      </c>
      <c r="O93" s="39">
        <v>-47250</v>
      </c>
    </row>
    <row r="94" spans="1:15" x14ac:dyDescent="0.25">
      <c r="A94" s="37" t="s">
        <v>19</v>
      </c>
      <c r="B94" s="37" t="s">
        <v>186</v>
      </c>
      <c r="C94" s="37" t="s">
        <v>188</v>
      </c>
      <c r="D94" s="37"/>
      <c r="E94" s="37" t="s">
        <v>33</v>
      </c>
      <c r="F94" s="38">
        <v>44133</v>
      </c>
      <c r="G94" s="38">
        <v>44225</v>
      </c>
      <c r="H94" s="40">
        <v>50000000</v>
      </c>
      <c r="I94" s="37" t="s">
        <v>24</v>
      </c>
      <c r="J94" s="37">
        <v>92</v>
      </c>
      <c r="K94" s="37">
        <v>-5.1000000000000004E-3</v>
      </c>
      <c r="L94" s="39">
        <v>-65166.666666666672</v>
      </c>
      <c r="M94" s="39" t="s">
        <v>25</v>
      </c>
      <c r="N94" s="39">
        <v>-45333.333333333336</v>
      </c>
      <c r="O94" s="39">
        <v>-19833.333333333336</v>
      </c>
    </row>
    <row r="95" spans="1:15" x14ac:dyDescent="0.25">
      <c r="A95" s="37" t="s">
        <v>19</v>
      </c>
      <c r="B95" s="37" t="s">
        <v>189</v>
      </c>
      <c r="C95" s="37" t="s">
        <v>190</v>
      </c>
      <c r="D95" s="37" t="s">
        <v>191</v>
      </c>
      <c r="E95" s="37" t="s">
        <v>192</v>
      </c>
      <c r="F95" s="38">
        <v>44196</v>
      </c>
      <c r="G95" s="38">
        <v>44286</v>
      </c>
      <c r="H95" s="40">
        <v>6000000</v>
      </c>
      <c r="I95" s="37" t="s">
        <v>50</v>
      </c>
      <c r="J95" s="37">
        <v>90</v>
      </c>
      <c r="K95" s="37">
        <v>0</v>
      </c>
      <c r="L95" s="39">
        <v>0</v>
      </c>
      <c r="M95" s="39" t="s">
        <v>25</v>
      </c>
      <c r="N95" s="39">
        <v>0</v>
      </c>
      <c r="O95" s="39">
        <v>0</v>
      </c>
    </row>
    <row r="96" spans="1:15" x14ac:dyDescent="0.25">
      <c r="A96" s="37" t="s">
        <v>19</v>
      </c>
      <c r="B96" s="37" t="s">
        <v>193</v>
      </c>
      <c r="C96" s="37" t="s">
        <v>194</v>
      </c>
      <c r="D96" s="37"/>
      <c r="E96" s="37" t="s">
        <v>195</v>
      </c>
      <c r="F96" s="38">
        <v>44195</v>
      </c>
      <c r="G96" s="38">
        <v>44285</v>
      </c>
      <c r="H96" s="40">
        <v>50000000</v>
      </c>
      <c r="I96" s="37" t="s">
        <v>24</v>
      </c>
      <c r="J96" s="37">
        <v>90</v>
      </c>
      <c r="K96" s="37">
        <v>7.4099999999999999E-3</v>
      </c>
      <c r="L96" s="39">
        <v>-92625</v>
      </c>
      <c r="M96" s="39" t="s">
        <v>25</v>
      </c>
      <c r="N96" s="39">
        <v>-2058.3333333333335</v>
      </c>
      <c r="O96" s="39">
        <v>-90566.666666666657</v>
      </c>
    </row>
    <row r="97" spans="1:15" x14ac:dyDescent="0.25">
      <c r="A97" s="37" t="s">
        <v>19</v>
      </c>
      <c r="B97" s="37" t="s">
        <v>193</v>
      </c>
      <c r="C97" s="37" t="s">
        <v>196</v>
      </c>
      <c r="D97" s="37"/>
      <c r="E97" s="37" t="s">
        <v>195</v>
      </c>
      <c r="F97" s="38">
        <v>44195</v>
      </c>
      <c r="G97" s="38">
        <v>44285</v>
      </c>
      <c r="H97" s="40">
        <v>50000000</v>
      </c>
      <c r="I97" s="37" t="s">
        <v>24</v>
      </c>
      <c r="J97" s="37">
        <v>90</v>
      </c>
      <c r="K97" s="37">
        <v>-5.4200000000000003E-3</v>
      </c>
      <c r="L97" s="39">
        <v>-67750</v>
      </c>
      <c r="M97" s="39" t="s">
        <v>25</v>
      </c>
      <c r="N97" s="39">
        <v>-1505.5555555555557</v>
      </c>
      <c r="O97" s="39">
        <v>-66244.444444444438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2012-08-17T14:13:45Z</cp:lastPrinted>
  <dcterms:created xsi:type="dcterms:W3CDTF">2012-06-01T09:25:17Z</dcterms:created>
  <dcterms:modified xsi:type="dcterms:W3CDTF">2021-01-25T11:01:28Z</dcterms:modified>
</cp:coreProperties>
</file>