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916555E-C248-4EB0-B8C2-248AB16AE74E}" xr6:coauthVersionLast="46" xr6:coauthVersionMax="46"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Financing'!$A$6:$P$552</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22" i="4" l="1"/>
  <c r="D522" i="4"/>
  <c r="C522" i="4"/>
  <c r="E512" i="4"/>
  <c r="D512" i="4"/>
  <c r="C512" i="4"/>
  <c r="E29" i="4"/>
  <c r="D29" i="4"/>
  <c r="C29" i="4"/>
  <c r="E13" i="4"/>
  <c r="D13" i="4"/>
  <c r="C13" i="4"/>
  <c r="E511" i="4"/>
  <c r="D511" i="4"/>
  <c r="C511" i="4"/>
  <c r="E12" i="4"/>
  <c r="D12" i="4"/>
  <c r="C12" i="4"/>
  <c r="E11" i="4"/>
  <c r="D11" i="4"/>
  <c r="C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28" i="4"/>
  <c r="D28" i="4"/>
  <c r="C28"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27" i="4"/>
  <c r="D27" i="4"/>
  <c r="C27" i="4"/>
  <c r="E26" i="4"/>
  <c r="D26" i="4"/>
  <c r="C26" i="4"/>
  <c r="E25" i="4"/>
  <c r="D25" i="4"/>
  <c r="C25" i="4"/>
  <c r="E24" i="4"/>
  <c r="D24" i="4"/>
  <c r="C24" i="4"/>
  <c r="E23" i="4"/>
  <c r="D23" i="4"/>
  <c r="C23" i="4"/>
  <c r="E442" i="4"/>
  <c r="D442" i="4"/>
  <c r="C442" i="4"/>
  <c r="E441" i="4"/>
  <c r="D441" i="4"/>
  <c r="C441" i="4"/>
  <c r="E440" i="4"/>
  <c r="D440" i="4"/>
  <c r="C440" i="4"/>
  <c r="E439" i="4"/>
  <c r="D439" i="4"/>
  <c r="C439" i="4"/>
  <c r="E22" i="4"/>
  <c r="D22" i="4"/>
  <c r="C22" i="4"/>
  <c r="E21" i="4"/>
  <c r="D21" i="4"/>
  <c r="C21" i="4"/>
  <c r="E20" i="4"/>
  <c r="D20" i="4"/>
  <c r="C20"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10" i="4"/>
  <c r="D10" i="4"/>
  <c r="C10" i="4"/>
  <c r="E9" i="4"/>
  <c r="D9" i="4"/>
  <c r="C9" i="4"/>
  <c r="E8" i="4"/>
  <c r="D8" i="4"/>
  <c r="C8" i="4"/>
  <c r="E7" i="4"/>
  <c r="D7" i="4"/>
  <c r="C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19" i="4"/>
  <c r="D19" i="4"/>
  <c r="C19" i="4"/>
  <c r="E412" i="4"/>
  <c r="D412" i="4"/>
  <c r="C412" i="4"/>
  <c r="E411" i="4"/>
  <c r="D411" i="4"/>
  <c r="C411" i="4"/>
  <c r="E410" i="4"/>
  <c r="D410" i="4"/>
  <c r="C410" i="4"/>
  <c r="E521" i="4"/>
  <c r="D521" i="4"/>
  <c r="C521" i="4"/>
  <c r="E520" i="4"/>
  <c r="D520" i="4"/>
  <c r="C52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519" i="4"/>
  <c r="D519" i="4"/>
  <c r="C519" i="4"/>
  <c r="E518" i="4"/>
  <c r="D518" i="4"/>
  <c r="C518"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6" i="4"/>
  <c r="D6" i="4"/>
  <c r="C6" i="4"/>
  <c r="E5" i="4"/>
  <c r="D5" i="4"/>
  <c r="C5" i="4"/>
  <c r="E288" i="4"/>
  <c r="D288" i="4"/>
  <c r="C288" i="4"/>
  <c r="E4" i="4"/>
  <c r="D4" i="4"/>
  <c r="C4"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18" i="4"/>
  <c r="D18" i="4"/>
  <c r="C18" i="4"/>
  <c r="E17" i="4"/>
  <c r="D17" i="4"/>
  <c r="C17" i="4"/>
  <c r="E16" i="4"/>
  <c r="D16" i="4"/>
  <c r="C16" i="4"/>
  <c r="E15" i="4"/>
  <c r="D15" i="4"/>
  <c r="C15"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517" i="4"/>
  <c r="D517" i="4"/>
  <c r="C517"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516" i="4"/>
  <c r="D516" i="4"/>
  <c r="C516" i="4"/>
  <c r="E515" i="4"/>
  <c r="D515" i="4"/>
  <c r="C515" i="4"/>
  <c r="E514" i="4"/>
  <c r="D514" i="4"/>
  <c r="C514"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3" i="4"/>
  <c r="D3" i="4"/>
  <c r="C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2" i="4"/>
  <c r="D2" i="4"/>
  <c r="C2"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<sst xmlns="http://schemas.openxmlformats.org/spreadsheetml/2006/main" count="5394" uniqueCount="1638">
  <si>
    <t>Strategy ID</t>
  </si>
  <si>
    <t>AVERTISSEMENT - DISCLAIMER</t>
  </si>
  <si>
    <t>Value Date: Xxxxx</t>
  </si>
  <si>
    <t>Grand Total</t>
  </si>
  <si>
    <t>Payment</t>
  </si>
  <si>
    <t>Currency</t>
  </si>
  <si>
    <t>Acc. Int prior to 31.12.2020</t>
  </si>
  <si>
    <t>Acc. Int after 31.12.2020</t>
  </si>
  <si>
    <t>Payment Date</t>
  </si>
  <si>
    <t>Kerius ID</t>
  </si>
  <si>
    <t>Trade Description</t>
  </si>
  <si>
    <t>Counterparty</t>
  </si>
  <si>
    <t>Accrual Start</t>
  </si>
  <si>
    <t>Accrual End</t>
  </si>
  <si>
    <t>Notional</t>
  </si>
  <si>
    <t>Product</t>
  </si>
  <si>
    <t>Number of days</t>
  </si>
  <si>
    <t>Coupon</t>
  </si>
  <si>
    <t>Flow</t>
  </si>
  <si>
    <t>END</t>
  </si>
  <si>
    <t>EUR</t>
  </si>
  <si>
    <t>Arkea</t>
  </si>
  <si>
    <t>BNP</t>
  </si>
  <si>
    <t>CACIB</t>
  </si>
  <si>
    <t>CA</t>
  </si>
  <si>
    <t>CADIF</t>
  </si>
  <si>
    <t>ING</t>
  </si>
  <si>
    <t>KBC</t>
  </si>
  <si>
    <t>LCL</t>
  </si>
  <si>
    <t>SOCGEN</t>
  </si>
  <si>
    <t>Margin</t>
  </si>
  <si>
    <t>Margin Flow</t>
  </si>
  <si>
    <t>Global Flow</t>
  </si>
  <si>
    <t>BEG</t>
  </si>
  <si>
    <t>BPIFIN1-F</t>
  </si>
  <si>
    <t>IRORPEA11235P</t>
  </si>
  <si>
    <t>CBI Charleville Mezieres</t>
  </si>
  <si>
    <t>BPIFI</t>
  </si>
  <si>
    <t>Fin</t>
  </si>
  <si>
    <t>BPIFIN4-F</t>
  </si>
  <si>
    <t>IRORPEA11271P</t>
  </si>
  <si>
    <t>CBI st raphael 14.3M Euribor 3m + 1.95%</t>
  </si>
  <si>
    <t>CAGR20-F</t>
  </si>
  <si>
    <t>IRORPEA11398P</t>
  </si>
  <si>
    <t>CBI Bon Air</t>
  </si>
  <si>
    <t>CMCIC7-F</t>
  </si>
  <si>
    <t>IRORPEA11215P</t>
  </si>
  <si>
    <t>CBI_90 Mezieu</t>
  </si>
  <si>
    <t>CMCIC</t>
  </si>
  <si>
    <t>CMCIC8-F</t>
  </si>
  <si>
    <t>IRORPEA11216P</t>
  </si>
  <si>
    <t>CBI_91 26ME</t>
  </si>
  <si>
    <t>FINA18-F</t>
  </si>
  <si>
    <t>IRORPEA11219P</t>
  </si>
  <si>
    <t>CBI 92 Sensevia 5.7ME</t>
  </si>
  <si>
    <t>FINAMUR</t>
  </si>
  <si>
    <t>FINA19-F</t>
  </si>
  <si>
    <t>IRORPEA11286P</t>
  </si>
  <si>
    <t>CBI Nancy 14.6ME Euribor 3m +0.18%</t>
  </si>
  <si>
    <t>FINA3-F</t>
  </si>
  <si>
    <t>IRORPEA10063P</t>
  </si>
  <si>
    <t>CBI Bourges 11ME Euribor 3m +0.80%</t>
  </si>
  <si>
    <t>FINA5-F</t>
  </si>
  <si>
    <t>IRORPEA10070P</t>
  </si>
  <si>
    <t>CBI Marseille 15.16ME Amort. Euribor 3m +1.80%</t>
  </si>
  <si>
    <t>GENF20-F</t>
  </si>
  <si>
    <t>IRORPEA11244P</t>
  </si>
  <si>
    <t>CBI Avignon SCI Du 3 Passage Victor Marchand</t>
  </si>
  <si>
    <t>GENEFIM</t>
  </si>
  <si>
    <t>GENF6-F</t>
  </si>
  <si>
    <t>IRORPEA10083P</t>
  </si>
  <si>
    <t>CBI Campello 5.5ME Amort. Euribor 1m + 1.87%</t>
  </si>
  <si>
    <t>GENF7-F</t>
  </si>
  <si>
    <t>IRORPEA10084P</t>
  </si>
  <si>
    <t>CBI Torrelodones 6.15ME Amort. Euribor 1m + 1.87%</t>
  </si>
  <si>
    <t>HSBC7-F</t>
  </si>
  <si>
    <t>IRORPEA11214P</t>
  </si>
  <si>
    <t>CBI_88 Toulon 15ME</t>
  </si>
  <si>
    <t>HSBC</t>
  </si>
  <si>
    <t>NATIO8-F</t>
  </si>
  <si>
    <t>IRORPEA11274P</t>
  </si>
  <si>
    <t>CBI Alforeville 9.8M Tranche 1</t>
  </si>
  <si>
    <t>NATIOCREDIBAIL</t>
  </si>
  <si>
    <t>ADKB02-F</t>
  </si>
  <si>
    <t>IRORPEA11861P</t>
  </si>
  <si>
    <t>Emprunt Standard 3,75M EUR,Taux variable</t>
  </si>
  <si>
    <t>Addiko Bank</t>
  </si>
  <si>
    <t>AGRI1-F</t>
  </si>
  <si>
    <t>IRORPEA11538P</t>
  </si>
  <si>
    <t>Luxembourg</t>
  </si>
  <si>
    <t>Agricultural Bank</t>
  </si>
  <si>
    <t>ALB1-F</t>
  </si>
  <si>
    <t>IRORPEA11690P</t>
  </si>
  <si>
    <t>Emprunt 8MEUR Taux fixe 2,50031%</t>
  </si>
  <si>
    <t>Alba Leasing</t>
  </si>
  <si>
    <t>AQUIT01-F</t>
  </si>
  <si>
    <t>IRORPEA11624P</t>
  </si>
  <si>
    <t>ORPEA SA - Emprunt amortissable</t>
  </si>
  <si>
    <t>BP Aquitaine Centre</t>
  </si>
  <si>
    <t>ARK2-F</t>
  </si>
  <si>
    <t>IRORPEA11402P</t>
  </si>
  <si>
    <t>ARK3-F</t>
  </si>
  <si>
    <t>IRORPEA11454P</t>
  </si>
  <si>
    <t>ARKEA</t>
  </si>
  <si>
    <t>ARK4-F</t>
  </si>
  <si>
    <t>IRORPEA11553P</t>
  </si>
  <si>
    <t>ARK5-F</t>
  </si>
  <si>
    <t>IRORPEA11613P</t>
  </si>
  <si>
    <t>ARK6-F</t>
  </si>
  <si>
    <t>IRORPEA11809P</t>
  </si>
  <si>
    <t>Emprunt Standard 25M EUR, Taux variable</t>
  </si>
  <si>
    <t>AUT05-F</t>
  </si>
  <si>
    <t>IRORPEA11756P</t>
  </si>
  <si>
    <t>Emprunt 1,2ME Taux fixe 6,703054%</t>
  </si>
  <si>
    <t>Autre</t>
  </si>
  <si>
    <t>AUT06-F</t>
  </si>
  <si>
    <t>IRORPEA11765P</t>
  </si>
  <si>
    <t>ORPEA Emprunt standard -1609</t>
  </si>
  <si>
    <t>AUT07-F</t>
  </si>
  <si>
    <t>IRORPEA11766P</t>
  </si>
  <si>
    <t>ORPEA Emprunt standard -1631</t>
  </si>
  <si>
    <t>AUT08-F</t>
  </si>
  <si>
    <t>IRORPEA11767P</t>
  </si>
  <si>
    <t>ORPEA Emprunt standard -1618</t>
  </si>
  <si>
    <t>AUT09-F</t>
  </si>
  <si>
    <t>IRORPEA11768P</t>
  </si>
  <si>
    <t>ORPEA Emprunt standard -1625</t>
  </si>
  <si>
    <t>AUT10-F</t>
  </si>
  <si>
    <t>IRORPEA11769P</t>
  </si>
  <si>
    <t>ORPEA Emprunt standard -1624</t>
  </si>
  <si>
    <t>AUT11-F</t>
  </si>
  <si>
    <t>IRORPEA11770P</t>
  </si>
  <si>
    <t>ORPEA Emprunt standard -1622</t>
  </si>
  <si>
    <t>AUT12-F</t>
  </si>
  <si>
    <t>IRORPEA11771P</t>
  </si>
  <si>
    <t>ORPEA Emprunt standard -1614</t>
  </si>
  <si>
    <t>AUT13-F</t>
  </si>
  <si>
    <t>IRORPEA11772P</t>
  </si>
  <si>
    <t>ORPEA Emprunt standard -1616</t>
  </si>
  <si>
    <t>AUT15-F</t>
  </si>
  <si>
    <t>IRORPEA11774P</t>
  </si>
  <si>
    <t>ORPEA Emprunt standard -1627</t>
  </si>
  <si>
    <t>AUT16-F</t>
  </si>
  <si>
    <t>IRORPEA11775P</t>
  </si>
  <si>
    <t>ORPEA Emprunt standard -1617</t>
  </si>
  <si>
    <t>AUT17-F</t>
  </si>
  <si>
    <t>IRORPEA11776P</t>
  </si>
  <si>
    <t>ORPEA Emprunt standard -1623</t>
  </si>
  <si>
    <t>AUT18-F</t>
  </si>
  <si>
    <t>IRORPEA11777P</t>
  </si>
  <si>
    <t>ORPEA Emprunt standard -1632</t>
  </si>
  <si>
    <t>AUT19-F</t>
  </si>
  <si>
    <t>IRORPEA11778P</t>
  </si>
  <si>
    <t>ORPEA Emprunt standard -1630</t>
  </si>
  <si>
    <t>AUT20-F</t>
  </si>
  <si>
    <t>IRORPEA11773P</t>
  </si>
  <si>
    <t>ORPEA Emprunt standard -1633</t>
  </si>
  <si>
    <t>AUT21-F</t>
  </si>
  <si>
    <t>IRORPEA11782P</t>
  </si>
  <si>
    <t>ORPEA Emprunt standard -1621</t>
  </si>
  <si>
    <t>AUT22-F</t>
  </si>
  <si>
    <t>IRORPEA11783P</t>
  </si>
  <si>
    <t>ORPEA Emprunt standard -1626</t>
  </si>
  <si>
    <t>AUT23-F</t>
  </si>
  <si>
    <t>IRORPEA11784P</t>
  </si>
  <si>
    <t>ORPEA Emprunt standard -1628</t>
  </si>
  <si>
    <t>AUT24-F</t>
  </si>
  <si>
    <t>IRORPEA11785P</t>
  </si>
  <si>
    <t>ORPEA Emprunt standard -1629</t>
  </si>
  <si>
    <t>AUT25-F</t>
  </si>
  <si>
    <t>IRORPEA11791P</t>
  </si>
  <si>
    <t>Emprunt 9 ME Taux fixe 2,03166%</t>
  </si>
  <si>
    <t>AUT26-F</t>
  </si>
  <si>
    <t>IRORPEA11801P</t>
  </si>
  <si>
    <t>Emprunt Standard 2,2M EUR, Taux fixe</t>
  </si>
  <si>
    <t>AUT27-F</t>
  </si>
  <si>
    <t>IRORPEA11811P</t>
  </si>
  <si>
    <t>Emprunt Standard 50M EUR, Taux fixe</t>
  </si>
  <si>
    <t>AUT28-F</t>
  </si>
  <si>
    <t>IRORPEA11823P</t>
  </si>
  <si>
    <t>Emprunt Standard 1,09ME EUR,Taux variable</t>
  </si>
  <si>
    <t>AUT29-F</t>
  </si>
  <si>
    <t>IRORPEA11824P</t>
  </si>
  <si>
    <t>Emprunt Standard 2M EUR, Taux fixe</t>
  </si>
  <si>
    <t>AUT30-F</t>
  </si>
  <si>
    <t>IRORPEA11825P</t>
  </si>
  <si>
    <t>Emprunt Manuel 2,06M EUR, Taux fixe</t>
  </si>
  <si>
    <t>AUT31-F</t>
  </si>
  <si>
    <t>IRORPEA11836P</t>
  </si>
  <si>
    <t>Location financière 750K EUR, Taux fixe</t>
  </si>
  <si>
    <t>AUT32-F</t>
  </si>
  <si>
    <t>IRORPEA11837P</t>
  </si>
  <si>
    <t>Location financière723K EUR, Taux fixe</t>
  </si>
  <si>
    <t>AUT33-F</t>
  </si>
  <si>
    <t>IRORPEA11845P</t>
  </si>
  <si>
    <t>Emprunt Standard 14M EUR,Taux variable</t>
  </si>
  <si>
    <t>AUT34-F</t>
  </si>
  <si>
    <t>IRORPEA11847P</t>
  </si>
  <si>
    <t>Emprunt Standard 8M EUR,Taux variable</t>
  </si>
  <si>
    <t>AUT35-F</t>
  </si>
  <si>
    <t>IRORPEA11851P</t>
  </si>
  <si>
    <t>Emprunt Standard 10.4M EUR,Taux variable</t>
  </si>
  <si>
    <t>AUT36-F</t>
  </si>
  <si>
    <t>IRORPEA11857P</t>
  </si>
  <si>
    <t>Emprunt Standard 16,2M EUR,Taux variable</t>
  </si>
  <si>
    <t>AUT37-F</t>
  </si>
  <si>
    <t>IRORPEA11864P</t>
  </si>
  <si>
    <t>Emprunt Standard 80M EUR,Taux variable</t>
  </si>
  <si>
    <t>AUT38-F</t>
  </si>
  <si>
    <t>IRORPEA11889P</t>
  </si>
  <si>
    <t>Emprunt Standard 750K EUR, Taux variable</t>
  </si>
  <si>
    <t>Autres</t>
  </si>
  <si>
    <t>AUT39-F</t>
  </si>
  <si>
    <t>IRORPEA11913P</t>
  </si>
  <si>
    <t>Emprunt Standard 148 MEUR, Taux variable</t>
  </si>
  <si>
    <t>AUT40-F</t>
  </si>
  <si>
    <t>IRORPEA11925P</t>
  </si>
  <si>
    <t>Emprunt standard 2 MEUR, Taux fixe</t>
  </si>
  <si>
    <t>Banco Santander</t>
  </si>
  <si>
    <t>AUT41-F</t>
  </si>
  <si>
    <t>IRORPEA11926P</t>
  </si>
  <si>
    <t>Emprunt standard 77 MEUR, Taux fixe</t>
  </si>
  <si>
    <t>Pool</t>
  </si>
  <si>
    <t>AUT42-D</t>
  </si>
  <si>
    <t>IRORPEA11928P</t>
  </si>
  <si>
    <t>Emprunt Hypothécaire 4,6 MEUR, Taux variable</t>
  </si>
  <si>
    <t>AUT43-F</t>
  </si>
  <si>
    <t>IRORPEA11930P</t>
  </si>
  <si>
    <t>Emprunt Hypothécaire 22 MEUR, Taux variable</t>
  </si>
  <si>
    <t>AUT44-F</t>
  </si>
  <si>
    <t>IRORPEA11931P</t>
  </si>
  <si>
    <t>Emprunt Hypothécaire 14,2 MEUR, Taux variable</t>
  </si>
  <si>
    <t>AUT45-F</t>
  </si>
  <si>
    <t>IRORPEA11932P</t>
  </si>
  <si>
    <t>Emprunt Hypothécaire 7,8 MEUR, Taux variable</t>
  </si>
  <si>
    <t>AUT46-F</t>
  </si>
  <si>
    <t>IRORPEA11933P</t>
  </si>
  <si>
    <t>Euro PP 60 MEUR, Taux fixe</t>
  </si>
  <si>
    <t>AUT47-F</t>
  </si>
  <si>
    <t>IRORPEA11935P</t>
  </si>
  <si>
    <t>Emprunt Hypothécaire 8,1 MEUR, Taux variable</t>
  </si>
  <si>
    <t>AUT48-F</t>
  </si>
  <si>
    <t>IRORPEA11936P</t>
  </si>
  <si>
    <t>Emprunt Hypothécaire 20,3 MEUR, Taux variable</t>
  </si>
  <si>
    <t>AUT49-F</t>
  </si>
  <si>
    <t>IRORPEA11937P</t>
  </si>
  <si>
    <t>Emprunt Hypothécaire 8,4 MEUR, Taux variable</t>
  </si>
  <si>
    <t>AUT50-F</t>
  </si>
  <si>
    <t>IRORPEA11939P</t>
  </si>
  <si>
    <t>Emprunt Hypothécaire 11,2 MEUR, Taux variable</t>
  </si>
  <si>
    <t>AUT51-F</t>
  </si>
  <si>
    <t>IRORPEA11940P</t>
  </si>
  <si>
    <t>Emprunt Hypothécaire 1 MEUR, Taux variable</t>
  </si>
  <si>
    <t>AUT52-F</t>
  </si>
  <si>
    <t>IRORPEA11941P</t>
  </si>
  <si>
    <t>Emprunt Standard 20 MCHF, Taux variable</t>
  </si>
  <si>
    <t>CA Indosuez</t>
  </si>
  <si>
    <t>CHF</t>
  </si>
  <si>
    <t>AUT53-F</t>
  </si>
  <si>
    <t>IRORPEA11942P</t>
  </si>
  <si>
    <t>Emprunt Hypothécaire 13 MEUR, Taux variable</t>
  </si>
  <si>
    <t>AUT54-F</t>
  </si>
  <si>
    <t>IRORPEA11944P</t>
  </si>
  <si>
    <t>Emprunt Bancaire 7,2 MEUR, Taux variable</t>
  </si>
  <si>
    <t>BAE2-F</t>
  </si>
  <si>
    <t>IRORPEA11069P</t>
  </si>
  <si>
    <t>CBI Douarnenez 16.3ME Euribor 3m + 0.70%</t>
  </si>
  <si>
    <t>BAIL ENTREPRISES</t>
  </si>
  <si>
    <t>BANCO2-F</t>
  </si>
  <si>
    <t>IRORPEA11794P</t>
  </si>
  <si>
    <t>ORPEA Emprunt standard -1612</t>
  </si>
  <si>
    <t>BANCO BPM</t>
  </si>
  <si>
    <t>BANKINT02-F</t>
  </si>
  <si>
    <t>IRORPEA11652P</t>
  </si>
  <si>
    <t>Bankinter</t>
  </si>
  <si>
    <t>BAR2-F</t>
  </si>
  <si>
    <t>IRORPEA11007P</t>
  </si>
  <si>
    <t>Emprunt 7.94ME Amort. Euribor 3m + 2.00%</t>
  </si>
  <si>
    <t>BARC</t>
  </si>
  <si>
    <t>BAR3-F</t>
  </si>
  <si>
    <t>IRORPEA11009P</t>
  </si>
  <si>
    <t>Emprunt 10.39ME Amort. Euribor 3m + 2.00%</t>
  </si>
  <si>
    <t>BATI01-F</t>
  </si>
  <si>
    <t>IRORPEA11793P</t>
  </si>
  <si>
    <t>CBI 140</t>
  </si>
  <si>
    <t>BATIROC</t>
  </si>
  <si>
    <t>BAWAG1-F</t>
  </si>
  <si>
    <t>IRORPEA11425P</t>
  </si>
  <si>
    <t>SENECURA Emprunt amortissable</t>
  </si>
  <si>
    <t>BAWAG PSK</t>
  </si>
  <si>
    <t>BAWAG2-F</t>
  </si>
  <si>
    <t>IRORPEA11758P</t>
  </si>
  <si>
    <t>Emprunt 1,2ME Taux fixe 0,5%</t>
  </si>
  <si>
    <t>BBVA10-F</t>
  </si>
  <si>
    <t>IRORPEA11566P</t>
  </si>
  <si>
    <t>Espagne - Emprunt amortissable</t>
  </si>
  <si>
    <t>BBVA</t>
  </si>
  <si>
    <t>BBVA11-F</t>
  </si>
  <si>
    <t>IRORPEA11567P</t>
  </si>
  <si>
    <t>BBVA12-F</t>
  </si>
  <si>
    <t>IRORPEA11568P</t>
  </si>
  <si>
    <t>BBVA13-F</t>
  </si>
  <si>
    <t>IRORPEA11700P</t>
  </si>
  <si>
    <t>Emprunt 6MEUR Taux fixe 2,003317%</t>
  </si>
  <si>
    <t>BBVA14-F</t>
  </si>
  <si>
    <t>IRORPEA11715P</t>
  </si>
  <si>
    <t>Emprunt 3,56MEUR Taux fixe 2,037914%</t>
  </si>
  <si>
    <t>BBVA15-F</t>
  </si>
  <si>
    <t>IRORPEA11720P</t>
  </si>
  <si>
    <t>Emprunt 3,3MEUR Taux fixe 2,037917%</t>
  </si>
  <si>
    <t>BBVA17-F</t>
  </si>
  <si>
    <t>IRORPEA11854P</t>
  </si>
  <si>
    <t>Emprunt Standard 5,5 M EUR,Taux Fixe</t>
  </si>
  <si>
    <t>BBVA1-F</t>
  </si>
  <si>
    <t>IRORPEA11354P</t>
  </si>
  <si>
    <t>BBVA2-F</t>
  </si>
  <si>
    <t>IRORPEA11355P</t>
  </si>
  <si>
    <t>BBVA4-F</t>
  </si>
  <si>
    <t>IRORPEA11396P</t>
  </si>
  <si>
    <t>GRUPO CARE - Emprunt amortissable</t>
  </si>
  <si>
    <t>IRORPEA11447P</t>
  </si>
  <si>
    <t>BBVA5-F</t>
  </si>
  <si>
    <t>IRORPEA11513P</t>
  </si>
  <si>
    <t>Espagne</t>
  </si>
  <si>
    <t>BBVA6-F</t>
  </si>
  <si>
    <t>IRORPEA11536P</t>
  </si>
  <si>
    <t>Regroupé 1228;1229;1230</t>
  </si>
  <si>
    <t>BBVA9-F</t>
  </si>
  <si>
    <t>IRORPEA11565P</t>
  </si>
  <si>
    <t>BCF01-F</t>
  </si>
  <si>
    <t>IRORPEA11629P</t>
  </si>
  <si>
    <t>Emprunt 25MCHF Taux fixe 1.8%</t>
  </si>
  <si>
    <t>BCF</t>
  </si>
  <si>
    <t>BDS1-F</t>
  </si>
  <si>
    <t>IRORPEA11907P</t>
  </si>
  <si>
    <t>Emprunt Standard 16 MEUR, Taux variable</t>
  </si>
  <si>
    <t>Banco di Sardegna S.p.A.</t>
  </si>
  <si>
    <t>BECM14-F</t>
  </si>
  <si>
    <t>IRORPEA11612P</t>
  </si>
  <si>
    <t>BECM</t>
  </si>
  <si>
    <t>BECM15-F</t>
  </si>
  <si>
    <t>IRORPEA11615P</t>
  </si>
  <si>
    <t>BECM16-F</t>
  </si>
  <si>
    <t>IRORPEA11622P</t>
  </si>
  <si>
    <t>BECM17-F</t>
  </si>
  <si>
    <t>IRORPEA11640P</t>
  </si>
  <si>
    <t>BECM18-F</t>
  </si>
  <si>
    <t>IRORPEA11669P</t>
  </si>
  <si>
    <t>BEL01-F</t>
  </si>
  <si>
    <t>IRORPEA11314P</t>
  </si>
  <si>
    <t>Emprunt 50ME Taux Fixe 2,506%</t>
  </si>
  <si>
    <t>BELFIUS Bank&amp;Insurance</t>
  </si>
  <si>
    <t>BEL02-F</t>
  </si>
  <si>
    <t>IRORPEA11363P</t>
  </si>
  <si>
    <t>Belgique - CBM</t>
  </si>
  <si>
    <t>BELFIUS Lease</t>
  </si>
  <si>
    <t>BEL03-F</t>
  </si>
  <si>
    <t>IRORPEA11364P</t>
  </si>
  <si>
    <t>BIL02-F</t>
  </si>
  <si>
    <t>IRORPEA11492P</t>
  </si>
  <si>
    <t>Emprunt Standard 10 MEUR, Taux variable</t>
  </si>
  <si>
    <t>Banque Internationale Luxembourg</t>
  </si>
  <si>
    <t>BIV1-F</t>
  </si>
  <si>
    <t>IRORPEA11904P</t>
  </si>
  <si>
    <t>Emprunt Standard 3,2 MEUR, Taux variable</t>
  </si>
  <si>
    <t>Biver Banca</t>
  </si>
  <si>
    <t>BLB01-F</t>
  </si>
  <si>
    <t>IRORPEA11310P</t>
  </si>
  <si>
    <t>Emprunt 9,21ME Taux Fixe 2,15%</t>
  </si>
  <si>
    <t>Bremer Landesbank</t>
  </si>
  <si>
    <t>BLB02-F</t>
  </si>
  <si>
    <t>IRORPEA11311P</t>
  </si>
  <si>
    <t>Emprunt 12,79ME Taux Fixe 2,55%</t>
  </si>
  <si>
    <t>BMPB03-F</t>
  </si>
  <si>
    <t>IRORPEA11760P</t>
  </si>
  <si>
    <t>Emprunt 1,73ME Taux fixe 2,2313%</t>
  </si>
  <si>
    <t>Banca Monte Paschi Belgio</t>
  </si>
  <si>
    <t>BMPB04-F</t>
  </si>
  <si>
    <t>IRORPEA11871P</t>
  </si>
  <si>
    <t>Emprunt Standard 5,5M EUR, Taux variable</t>
  </si>
  <si>
    <t>BNP30-F</t>
  </si>
  <si>
    <t>IRORPEA11435P</t>
  </si>
  <si>
    <t>Belgique - Emprunt amortissable</t>
  </si>
  <si>
    <t>BNP PARIBAS</t>
  </si>
  <si>
    <t>BNP31-F</t>
  </si>
  <si>
    <t>IRORPEA11401P</t>
  </si>
  <si>
    <t>CBI SCI Abbaye</t>
  </si>
  <si>
    <t>IRORPEA11436P</t>
  </si>
  <si>
    <t>Belgique Emprunt amortissable</t>
  </si>
  <si>
    <t>BNP32-F</t>
  </si>
  <si>
    <t>IRORPEA11437P</t>
  </si>
  <si>
    <t>BNP33-F</t>
  </si>
  <si>
    <t>IRORPEA11438P</t>
  </si>
  <si>
    <t>BNP34-F</t>
  </si>
  <si>
    <t>IRORPEA11439P</t>
  </si>
  <si>
    <t>BNP38-F</t>
  </si>
  <si>
    <t>IRORPEA11557P</t>
  </si>
  <si>
    <t>BNP44-F</t>
  </si>
  <si>
    <t>IRORPEA11596P</t>
  </si>
  <si>
    <t>BNP Fortis</t>
  </si>
  <si>
    <t>BNP46-F</t>
  </si>
  <si>
    <t>IRORPEA11723P</t>
  </si>
  <si>
    <t>Emprunt 3,36MEUR Taux fixe 4,79%</t>
  </si>
  <si>
    <t>BNP47-F</t>
  </si>
  <si>
    <t>IRORPEA11727P</t>
  </si>
  <si>
    <t>Emprunt 4,1MEUR Taux fixe 2,120266%</t>
  </si>
  <si>
    <t>BNP48-F</t>
  </si>
  <si>
    <t>IRORPEA11733P</t>
  </si>
  <si>
    <t>Emprunt 3,5MEUR Taux fixe 2,23244%</t>
  </si>
  <si>
    <t>BNP49-F</t>
  </si>
  <si>
    <t>IRORPEA11746P</t>
  </si>
  <si>
    <t>ORPEA Emprunt standard - 1581</t>
  </si>
  <si>
    <t>BNP50-F</t>
  </si>
  <si>
    <t>IRORPEA11862P</t>
  </si>
  <si>
    <t>Emprunt Standard 45,97M PLN,Taux variable</t>
  </si>
  <si>
    <t>BNP Paribas Bank Polska Spolka Akcyjna</t>
  </si>
  <si>
    <t>PLN</t>
  </si>
  <si>
    <t>BNP51-F</t>
  </si>
  <si>
    <t>IRORPEA11865P</t>
  </si>
  <si>
    <t>Emprunt Standard 9,7M PLN,Taux variable</t>
  </si>
  <si>
    <t>BNP52-F</t>
  </si>
  <si>
    <t>IRORPEA11868P</t>
  </si>
  <si>
    <t>BNP53-F</t>
  </si>
  <si>
    <t>IRORPEA11878P</t>
  </si>
  <si>
    <t>Emprunt Standard 50M EUR, Taux variable</t>
  </si>
  <si>
    <t>BNP Paribas S.A Niederlassung Deutschland</t>
  </si>
  <si>
    <t>BNP54-F</t>
  </si>
  <si>
    <t>IRORPEA11917P</t>
  </si>
  <si>
    <t>Ligne de crédit 300ME, Taux variable</t>
  </si>
  <si>
    <t>BOC05-F</t>
  </si>
  <si>
    <t>IRORPEA11858P</t>
  </si>
  <si>
    <t>Emprunt Standard 40M EUR,Taux variable</t>
  </si>
  <si>
    <t>THE EXPORT-IMPORT BANK OK CHINA</t>
  </si>
  <si>
    <t>BOC2-F</t>
  </si>
  <si>
    <t>IRORPEA11586P</t>
  </si>
  <si>
    <t>ORPEA SA - Emprunt in fine</t>
  </si>
  <si>
    <t>Bank of China</t>
  </si>
  <si>
    <t>BOC3-F</t>
  </si>
  <si>
    <t>IRORPEA11587P</t>
  </si>
  <si>
    <t>BOC4-F</t>
  </si>
  <si>
    <t>IRORPEA11588P</t>
  </si>
  <si>
    <t>BP04-F</t>
  </si>
  <si>
    <t>IRORPEA11683P</t>
  </si>
  <si>
    <t>Emprunt 23MEUR Taux fixe 1,5978%</t>
  </si>
  <si>
    <t>Banque Postale</t>
  </si>
  <si>
    <t>BP05-F</t>
  </si>
  <si>
    <t>IRORPEA11701P</t>
  </si>
  <si>
    <t>Emprunt 4MEUR Taux fixe 0,9491%</t>
  </si>
  <si>
    <t>BP06-F</t>
  </si>
  <si>
    <t>IRORPEA11780P</t>
  </si>
  <si>
    <t>Emprunt 15 ME Taux fixe 1,155191%</t>
  </si>
  <si>
    <t>BP07-F</t>
  </si>
  <si>
    <t>IRORPEA11781P</t>
  </si>
  <si>
    <t>Emprunt 5 ME Taux fixe 1,243234%</t>
  </si>
  <si>
    <t>BP08-F</t>
  </si>
  <si>
    <t>IRORPEA11797P</t>
  </si>
  <si>
    <t>Emprunt Standard 27.5M EUR, Taux variable</t>
  </si>
  <si>
    <t>BP09-F</t>
  </si>
  <si>
    <t>IRORPEA11798P</t>
  </si>
  <si>
    <t>Emprunt Standard 19.1M EUR, Taux variable</t>
  </si>
  <si>
    <t>BP10-F</t>
  </si>
  <si>
    <t>IRORPEA11800P</t>
  </si>
  <si>
    <t>Emprunt Standard 26M EUR, Taux variable</t>
  </si>
  <si>
    <t>BP11-F</t>
  </si>
  <si>
    <t>IRORPEA11820P</t>
  </si>
  <si>
    <t>Emprunt Standard 8,8M EUR,Taux variable</t>
  </si>
  <si>
    <t>BANQUE POSTALE</t>
  </si>
  <si>
    <t>BP12-F</t>
  </si>
  <si>
    <t>IRORPEA11827P</t>
  </si>
  <si>
    <t>Emprunt Standard 658K EUR,Taux variable</t>
  </si>
  <si>
    <t>BP13-F</t>
  </si>
  <si>
    <t>IRORPEA11848P</t>
  </si>
  <si>
    <t>Emprunt Standard 17.681M EUR,Taux variable</t>
  </si>
  <si>
    <t>BPCA7-F</t>
  </si>
  <si>
    <t>IRORPEA11440P</t>
  </si>
  <si>
    <t>SA ORPEA - Emprunt amortissable</t>
  </si>
  <si>
    <t>BPCA</t>
  </si>
  <si>
    <t>BPI10-F</t>
  </si>
  <si>
    <t>IRORPEA11531P</t>
  </si>
  <si>
    <t>1054 - SCI ORPEA LES TAMARIS</t>
  </si>
  <si>
    <t>BPI France</t>
  </si>
  <si>
    <t>IRORPEA11637P</t>
  </si>
  <si>
    <t>ORPEA SA - CBI</t>
  </si>
  <si>
    <t>BPI11-F</t>
  </si>
  <si>
    <t>IRORPEA11617P</t>
  </si>
  <si>
    <t>Emprunt 10ME Taux fixe 0,55%</t>
  </si>
  <si>
    <t>BPI12-F</t>
  </si>
  <si>
    <t>IRORPEA11643P</t>
  </si>
  <si>
    <t>BPI</t>
  </si>
  <si>
    <t>BPI13-F</t>
  </si>
  <si>
    <t>IRORPEA11645P</t>
  </si>
  <si>
    <t>BPI14-F</t>
  </si>
  <si>
    <t>IRORPEA11648P</t>
  </si>
  <si>
    <t>BPI15-F</t>
  </si>
  <si>
    <t>IRORPEA11653P</t>
  </si>
  <si>
    <t>BPI16-F</t>
  </si>
  <si>
    <t>IRORPEA11654P</t>
  </si>
  <si>
    <t>BPI17-F</t>
  </si>
  <si>
    <t>IRORPEA11656P</t>
  </si>
  <si>
    <t>BPI19-F</t>
  </si>
  <si>
    <t>IRORPEA11668P</t>
  </si>
  <si>
    <t>BPI20-F</t>
  </si>
  <si>
    <t>IRORPEA11671P</t>
  </si>
  <si>
    <t>BPI21-F</t>
  </si>
  <si>
    <t>IRORPEA11759P</t>
  </si>
  <si>
    <t>ORPEA Emprunt standard - 36B</t>
  </si>
  <si>
    <t>BPI22-F</t>
  </si>
  <si>
    <t>IRORPEA11763P</t>
  </si>
  <si>
    <t>ORPEA Emprunt standard - 35B</t>
  </si>
  <si>
    <t>BPI23-F</t>
  </si>
  <si>
    <t>IRORPEA11830P</t>
  </si>
  <si>
    <t>Location financière 1,23M EUR,Taux variable</t>
  </si>
  <si>
    <t>BPI FRANCE FINANCEMENT</t>
  </si>
  <si>
    <t>BPI24-F</t>
  </si>
  <si>
    <t>IRORPEA11908P</t>
  </si>
  <si>
    <t>Emprunt standard 5 MEUR, Taux fixe</t>
  </si>
  <si>
    <t>BPI2-F</t>
  </si>
  <si>
    <t>IRORPEA11394P</t>
  </si>
  <si>
    <t>CBI FAMILISANTE</t>
  </si>
  <si>
    <t>BPI3-F</t>
  </si>
  <si>
    <t>IRORPEA11395P</t>
  </si>
  <si>
    <t>BPI5-F</t>
  </si>
  <si>
    <t>IRORPEA11511P</t>
  </si>
  <si>
    <t>1368 - SAS AUR</t>
  </si>
  <si>
    <t>BPI6-F</t>
  </si>
  <si>
    <t>IRORPEA11512P</t>
  </si>
  <si>
    <t>BPI7-F</t>
  </si>
  <si>
    <t>IRORPEA11515P</t>
  </si>
  <si>
    <t>177 - RESIDENCE LES MAGNOLIAS</t>
  </si>
  <si>
    <t>BPI8-F</t>
  </si>
  <si>
    <t>IRORPEA11516P</t>
  </si>
  <si>
    <t>1213 - SARL REINE BELLEVUE</t>
  </si>
  <si>
    <t>BPI9-F</t>
  </si>
  <si>
    <t>IRORPEA11517P</t>
  </si>
  <si>
    <t>BPIPORT01-F</t>
  </si>
  <si>
    <t>IRORPEA11620P</t>
  </si>
  <si>
    <t>Emprunt 2.38ME Taux fixe 2%</t>
  </si>
  <si>
    <t>BPI Portugal</t>
  </si>
  <si>
    <t>BPOP6-F</t>
  </si>
  <si>
    <t>IRORPEA10088P</t>
  </si>
  <si>
    <t>Emprunt 5.65ME Amort. Euribor 3m +1.20%</t>
  </si>
  <si>
    <t>BPOP</t>
  </si>
  <si>
    <t>BPOP8-F</t>
  </si>
  <si>
    <t>IRORPEA11453P</t>
  </si>
  <si>
    <t>SAS AP5 - Emprunt amortissable</t>
  </si>
  <si>
    <t>BANQUE POPULAIRE RIVE DE PARIS</t>
  </si>
  <si>
    <t>BRA01-F</t>
  </si>
  <si>
    <t>IRORPEA11921P</t>
  </si>
  <si>
    <t>Banco do Brasil</t>
  </si>
  <si>
    <t>BRED4-F</t>
  </si>
  <si>
    <t>IRORPEA11914P</t>
  </si>
  <si>
    <t>Emprunt Standard 30 MEUR, Taux variable</t>
  </si>
  <si>
    <t>BRED</t>
  </si>
  <si>
    <t>BSAB03-F</t>
  </si>
  <si>
    <t>IRORPEA11391P</t>
  </si>
  <si>
    <t>Banco Sabadell</t>
  </si>
  <si>
    <t>BSAB04-F</t>
  </si>
  <si>
    <t>IRORPEA11468P</t>
  </si>
  <si>
    <t>BSAB05-F</t>
  </si>
  <si>
    <t>IRORPEA11607P</t>
  </si>
  <si>
    <t>BTAR02-F</t>
  </si>
  <si>
    <t>IRORPEA11471P</t>
  </si>
  <si>
    <t>ORPEA SA - Siège</t>
  </si>
  <si>
    <t>BTAR</t>
  </si>
  <si>
    <t>IRORPEA11609P</t>
  </si>
  <si>
    <t>Emprunt 8ME Taux fixe 1,15%</t>
  </si>
  <si>
    <t>Banque Tarneaud</t>
  </si>
  <si>
    <t>BTAR03-F</t>
  </si>
  <si>
    <t>IRORPEA11853P</t>
  </si>
  <si>
    <t>Emprunt Standard 8M EUR,Taux Fixe</t>
  </si>
  <si>
    <t>BANQUE TARNEAUD</t>
  </si>
  <si>
    <t>BTAR04-F</t>
  </si>
  <si>
    <t>IRORPEA11920P</t>
  </si>
  <si>
    <t>Emprunt standard 8 MEUR, Taux fixe</t>
  </si>
  <si>
    <t>CACIB13-F</t>
  </si>
  <si>
    <t>IRORPEA11644P</t>
  </si>
  <si>
    <t>IRORPEA11665P</t>
  </si>
  <si>
    <t>CACIB14-F</t>
  </si>
  <si>
    <t>IRORPEA11676P</t>
  </si>
  <si>
    <t>CACIB15-F</t>
  </si>
  <si>
    <t>IRORPEA11841P</t>
  </si>
  <si>
    <t>Emprunt Standard 60M EUR,Taux variable</t>
  </si>
  <si>
    <t>CACIB16-F</t>
  </si>
  <si>
    <t>IRORPEA11882P</t>
  </si>
  <si>
    <t>Emprunt Standard 60M EUR, Taux variable</t>
  </si>
  <si>
    <t>CADEP12-F</t>
  </si>
  <si>
    <t>IRORPEA11564P</t>
  </si>
  <si>
    <t>CAISSE D'EP</t>
  </si>
  <si>
    <t>CADEP13-F</t>
  </si>
  <si>
    <t>IRORPEA11585P</t>
  </si>
  <si>
    <t>CADEP16-F</t>
  </si>
  <si>
    <t>IRORPEA11608P</t>
  </si>
  <si>
    <t>CADEP17-F</t>
  </si>
  <si>
    <t>IRORPEA11742P</t>
  </si>
  <si>
    <t>Emprunt 23MCHF Taux fixe 2,0000%</t>
  </si>
  <si>
    <t>CADEP18-F</t>
  </si>
  <si>
    <t>IRORPEA11747P</t>
  </si>
  <si>
    <t>ORPEA Emprunt standard - 1605</t>
  </si>
  <si>
    <t>CADEP19-F</t>
  </si>
  <si>
    <t>IRORPEA11790P</t>
  </si>
  <si>
    <t>CBI 139</t>
  </si>
  <si>
    <t>CADEP20-F</t>
  </si>
  <si>
    <t>IRORPEA11792P</t>
  </si>
  <si>
    <t>CBI 140B</t>
  </si>
  <si>
    <t>CADEP21-F</t>
  </si>
  <si>
    <t>IRORPEA11863P</t>
  </si>
  <si>
    <t>Emprunt Standard 20M EUR,Taux Fixe</t>
  </si>
  <si>
    <t>Caisse d'Epargne et de Prévoyance Grand Est Europe</t>
  </si>
  <si>
    <t>CADEP22-F</t>
  </si>
  <si>
    <t>IRORPEA11875P</t>
  </si>
  <si>
    <t>Emprunt Standard 20M EUR, Taux variable</t>
  </si>
  <si>
    <t>CE Rhône Alpes</t>
  </si>
  <si>
    <t>CAG17-F</t>
  </si>
  <si>
    <t>IRORPEA11869P</t>
  </si>
  <si>
    <t>Emprunt Standard 118M EUR, Taux variable</t>
  </si>
  <si>
    <t>CAG21-F</t>
  </si>
  <si>
    <t>IRORPEA11410P</t>
  </si>
  <si>
    <t>CAGR13-F</t>
  </si>
  <si>
    <t>IRORPEA11243P</t>
  </si>
  <si>
    <t>CBI n° 93 SCI Brest le Lys Blanc (manque def du coupon et des dates de fix/payment)</t>
  </si>
  <si>
    <t>CAGR18-F</t>
  </si>
  <si>
    <t>IRORPEA11338P</t>
  </si>
  <si>
    <t>CAGR19-F</t>
  </si>
  <si>
    <t>IRORPEA11370P</t>
  </si>
  <si>
    <t>IRORPEA11467P</t>
  </si>
  <si>
    <t>CLINEA SAS - Siège</t>
  </si>
  <si>
    <t>CAGR22-F</t>
  </si>
  <si>
    <t>IRORPEA11522P</t>
  </si>
  <si>
    <t>1316 - SCI DE LA RUE DE LONDRES</t>
  </si>
  <si>
    <t>CAGR23-F</t>
  </si>
  <si>
    <t>IRORPEA11551P</t>
  </si>
  <si>
    <t>CAGR24-F</t>
  </si>
  <si>
    <t>IRORPEA11556P</t>
  </si>
  <si>
    <t>CAGR25-F</t>
  </si>
  <si>
    <t>IRORPEA11591P</t>
  </si>
  <si>
    <t>CAGR26-F</t>
  </si>
  <si>
    <t>IRORPEA11748P</t>
  </si>
  <si>
    <t>ORPEA Emprunt standard - 116C</t>
  </si>
  <si>
    <t>CAGR27-F</t>
  </si>
  <si>
    <t>IRORPEA11752P</t>
  </si>
  <si>
    <t>Emprunt 1,35ME Taux fixe 4,9%</t>
  </si>
  <si>
    <t>CAGR28-F</t>
  </si>
  <si>
    <t>IRORPEA11754P</t>
  </si>
  <si>
    <t>Emprunt 1,2ME Taux fixe 5,466839%</t>
  </si>
  <si>
    <t>CAGR29-F</t>
  </si>
  <si>
    <t>IRORPEA11740P</t>
  </si>
  <si>
    <t>ORPEA Emprunt standard - 1598</t>
  </si>
  <si>
    <t>CAGR30-F</t>
  </si>
  <si>
    <t>IRORPEA11912P</t>
  </si>
  <si>
    <t>Emprunt Standard 5 MEUR, Taux variable</t>
  </si>
  <si>
    <t>CA Nord Est</t>
  </si>
  <si>
    <t>CAGR31-F</t>
  </si>
  <si>
    <t>IRORPEA11915P</t>
  </si>
  <si>
    <t>CAIB14-F</t>
  </si>
  <si>
    <t>IRORPEA11312P</t>
  </si>
  <si>
    <t>Emprunt 20ME Taux Fixe 2,568%</t>
  </si>
  <si>
    <t>CAIB15-F</t>
  </si>
  <si>
    <t>IRORPEA11313P</t>
  </si>
  <si>
    <t>Emprunt 6ME Taux Fixe 3,144%</t>
  </si>
  <si>
    <t>CAIB17-F</t>
  </si>
  <si>
    <t>IRORPEA11407P</t>
  </si>
  <si>
    <t>ORPEA SA - Emprunt amortissable - Tr A</t>
  </si>
  <si>
    <t>CBI10-F</t>
  </si>
  <si>
    <t>IRORPEA11709P</t>
  </si>
  <si>
    <t>Emprunt 3,3MEUR Taux fixe 1,99667%</t>
  </si>
  <si>
    <t>CBI11-F</t>
  </si>
  <si>
    <t>IRORPEA11711P</t>
  </si>
  <si>
    <t>Emprunt 3,4MEUR Taux fixe 2%</t>
  </si>
  <si>
    <t>CBI12-F</t>
  </si>
  <si>
    <t>IRORPEA11716P</t>
  </si>
  <si>
    <t>Emprunt 2,7MEUR Taux fixe 0%</t>
  </si>
  <si>
    <t>CBI13-F</t>
  </si>
  <si>
    <t>IRORPEA11719P</t>
  </si>
  <si>
    <t>Emprunt 3,5MEUR Taux fixe 3,2779%</t>
  </si>
  <si>
    <t>CBI14-F</t>
  </si>
  <si>
    <t>IRORPEA11721P</t>
  </si>
  <si>
    <t>Emprunt 3,32MEUR Taux fixe 2,594378%</t>
  </si>
  <si>
    <t>CBI15-F</t>
  </si>
  <si>
    <t>IRORPEA11722P</t>
  </si>
  <si>
    <t>Emprunt 2,12MEUR Taux fixe 2,000004%</t>
  </si>
  <si>
    <t>CBI16-F</t>
  </si>
  <si>
    <t>IRORPEA11725P</t>
  </si>
  <si>
    <t>Emprunt 2,2MEUR Taux fixe 2,3%</t>
  </si>
  <si>
    <t>CBI17-F</t>
  </si>
  <si>
    <t>IRORPEA11891P</t>
  </si>
  <si>
    <t>CBI, 22,6 M EUR, Taux fixe</t>
  </si>
  <si>
    <t>CBI18-F</t>
  </si>
  <si>
    <t>IRORPEA11902P</t>
  </si>
  <si>
    <t>CBI, 2,3 M EUR, Taux fixe</t>
  </si>
  <si>
    <t>CBI1-F</t>
  </si>
  <si>
    <t>IRORPEA11684P</t>
  </si>
  <si>
    <t>Emprunt 18MEUR Taux fixe 2,215018%</t>
  </si>
  <si>
    <t>CBI2-F</t>
  </si>
  <si>
    <t>IRORPEA11687P</t>
  </si>
  <si>
    <t>Emprunt 14MEUR Taux fixe 2,0000%</t>
  </si>
  <si>
    <t>CBI3-F</t>
  </si>
  <si>
    <t>IRORPEA11688P</t>
  </si>
  <si>
    <t>Emprunt 14MEUR Taux fixe 1,9967%</t>
  </si>
  <si>
    <t>CBI4-F</t>
  </si>
  <si>
    <t>IRORPEA11691P</t>
  </si>
  <si>
    <t>Emprunt 10MEUR Taux fixe 4,445613%</t>
  </si>
  <si>
    <t>CBI5-F</t>
  </si>
  <si>
    <t>IRORPEA11696P</t>
  </si>
  <si>
    <t>Emprunt 8,9MEUR Taux fixe 3,6%</t>
  </si>
  <si>
    <t>CBI6-F</t>
  </si>
  <si>
    <t>IRORPEA11705P</t>
  </si>
  <si>
    <t>Emprunt 4MEUR Taux fixe 3,07%</t>
  </si>
  <si>
    <t>CBI7-F</t>
  </si>
  <si>
    <t>IRORPEA11706P</t>
  </si>
  <si>
    <t>Emprunt 3,4MEUR Taux fixe 2,2956%</t>
  </si>
  <si>
    <t>CBI8-F</t>
  </si>
  <si>
    <t>IRORPEA11707P</t>
  </si>
  <si>
    <t>Emprunt 3,1MEUR Taux fixe 0%</t>
  </si>
  <si>
    <t>CBI9-F</t>
  </si>
  <si>
    <t>IRORPEA11708P</t>
  </si>
  <si>
    <t>Emprunt 3,1MEUR Taux fixe 1,9967%</t>
  </si>
  <si>
    <t>CBM1-F</t>
  </si>
  <si>
    <t>IRORPEA11692P</t>
  </si>
  <si>
    <t>Emprunt 7MEUR Taux fixe 1,344%</t>
  </si>
  <si>
    <t>CCB01-F</t>
  </si>
  <si>
    <t>IRORPEA11855P</t>
  </si>
  <si>
    <t>Emprunt Standard 55M EUR,Taux variable</t>
  </si>
  <si>
    <t>CHINA COMMERCIAL BANK</t>
  </si>
  <si>
    <t>CCB02-F</t>
  </si>
  <si>
    <t>IRORPEA11906P</t>
  </si>
  <si>
    <t>China Constructions Bank</t>
  </si>
  <si>
    <t>CECA1-F</t>
  </si>
  <si>
    <t>IRORPEA11339P</t>
  </si>
  <si>
    <t>CECA</t>
  </si>
  <si>
    <t>CECA3-F</t>
  </si>
  <si>
    <t>IRORPEA11460P</t>
  </si>
  <si>
    <t>CECA4-F</t>
  </si>
  <si>
    <t>IRORPEA11470P</t>
  </si>
  <si>
    <t>CECA5-F</t>
  </si>
  <si>
    <t>IRORPEA11717P</t>
  </si>
  <si>
    <t>Emprunt 3,9MEUR Taux fixe 1,8473%</t>
  </si>
  <si>
    <t>CECA6-F</t>
  </si>
  <si>
    <t>IRORPEA11734P</t>
  </si>
  <si>
    <t>Emprunt 1,74MEUR Taux fixe 5,3%</t>
  </si>
  <si>
    <t>CEIDF05-F</t>
  </si>
  <si>
    <t>IRORPEA11844P</t>
  </si>
  <si>
    <t>Emprunt Standard 15M EUR,Taux variable</t>
  </si>
  <si>
    <t>CEIDF</t>
  </si>
  <si>
    <t>CEIDF06-F</t>
  </si>
  <si>
    <t>IRORPEA11924P</t>
  </si>
  <si>
    <t>Emprunt Standard 12 MEUR, Taux variable</t>
  </si>
  <si>
    <t>CE IDF</t>
  </si>
  <si>
    <t>CELCA1-F</t>
  </si>
  <si>
    <t>IRORPEA11375P</t>
  </si>
  <si>
    <t>CELR04-F</t>
  </si>
  <si>
    <t>IRORPEA11859P</t>
  </si>
  <si>
    <t>Emprunt Standard 10M EUR,Taux variable</t>
  </si>
  <si>
    <t>CAISSE D'ÉPARGNE LANGUEDOC ROUSSILLON</t>
  </si>
  <si>
    <t>CELR1-F</t>
  </si>
  <si>
    <t>IRORPEA11372P</t>
  </si>
  <si>
    <t>CELR</t>
  </si>
  <si>
    <t>CELR2-F</t>
  </si>
  <si>
    <t>IRORPEA11537P</t>
  </si>
  <si>
    <t>CELR3-F</t>
  </si>
  <si>
    <t>IRORPEA11642P</t>
  </si>
  <si>
    <t>CENFE2-F</t>
  </si>
  <si>
    <t>IRORPEA11417P</t>
  </si>
  <si>
    <t>FENINVEST SA</t>
  </si>
  <si>
    <t>CENFE</t>
  </si>
  <si>
    <t>CESK1-F</t>
  </si>
  <si>
    <t>IRORPEA11504P</t>
  </si>
  <si>
    <t>CZK sans floor</t>
  </si>
  <si>
    <t>CeskaSporitelna</t>
  </si>
  <si>
    <t>CZK</t>
  </si>
  <si>
    <t>CESK2-F</t>
  </si>
  <si>
    <t>IRORPEA11505P</t>
  </si>
  <si>
    <t>CESKO01-F</t>
  </si>
  <si>
    <t>IRORPEA11876P</t>
  </si>
  <si>
    <t>Emprunt Standard 95M CZK, Taux variable</t>
  </si>
  <si>
    <t>Ceskonslovenska Obchodni Banka A.S</t>
  </si>
  <si>
    <t>CESKO02-F</t>
  </si>
  <si>
    <t>IRORPEA11881P</t>
  </si>
  <si>
    <t>Emprunt Standard 80M CZK, Taux variable</t>
  </si>
  <si>
    <t>CF1-F</t>
  </si>
  <si>
    <t>IRORPEA11142P</t>
  </si>
  <si>
    <t>Emprunt 5,1ME Taux rémunération Livret A</t>
  </si>
  <si>
    <t>CF</t>
  </si>
  <si>
    <t>CFF1-F</t>
  </si>
  <si>
    <t>IRORPEA11204P</t>
  </si>
  <si>
    <t>Emprunt 7,720ME Euribor 3m + 2,60%</t>
  </si>
  <si>
    <t>CFF</t>
  </si>
  <si>
    <t>CFF2-F</t>
  </si>
  <si>
    <t>IRORPEA11205P</t>
  </si>
  <si>
    <t>Emprunt 3,5ME 3,04%</t>
  </si>
  <si>
    <t>CIC23-F</t>
  </si>
  <si>
    <t>IRORPEA11397P</t>
  </si>
  <si>
    <t>CIC</t>
  </si>
  <si>
    <t>CIC25-F</t>
  </si>
  <si>
    <t>IRORPEA11458P</t>
  </si>
  <si>
    <t>SCI FRANCOIS RABELAIS</t>
  </si>
  <si>
    <t>CIC NORD OUEST</t>
  </si>
  <si>
    <t>IRORPEA11548P</t>
  </si>
  <si>
    <t>ORPEA Siège</t>
  </si>
  <si>
    <t>CIC26-F</t>
  </si>
  <si>
    <t>IRORPEA11459P</t>
  </si>
  <si>
    <t>CIC27-F</t>
  </si>
  <si>
    <t>IRORPEA11614P</t>
  </si>
  <si>
    <t>CIC28-F</t>
  </si>
  <si>
    <t>IRORPEA11616P</t>
  </si>
  <si>
    <t>CIC29-F</t>
  </si>
  <si>
    <t>IRORPEA11618P</t>
  </si>
  <si>
    <t>CMCIC12-F</t>
  </si>
  <si>
    <t>IRORPEA11246P</t>
  </si>
  <si>
    <t>CBI n°97 SCI Les oliviers (manque def du coupon et des dates de fix/payment)</t>
  </si>
  <si>
    <t>CMCIC13-F</t>
  </si>
  <si>
    <t>IRORPEA11247P</t>
  </si>
  <si>
    <t>CBI n°98 SCI SAS Clinéa (manque def du coupon et des dates de fix/payment)</t>
  </si>
  <si>
    <t>CMCIC14-F</t>
  </si>
  <si>
    <t>IRORPEA11382P</t>
  </si>
  <si>
    <t>Clinea SAS</t>
  </si>
  <si>
    <t>CMCIC16-F</t>
  </si>
  <si>
    <t>IRORPEA11520P</t>
  </si>
  <si>
    <t>1391 - SCI DE PEIX</t>
  </si>
  <si>
    <t>CMCIC18-F</t>
  </si>
  <si>
    <t>IRORPEA11638P</t>
  </si>
  <si>
    <t>CMCIC19-F</t>
  </si>
  <si>
    <t>IRORPEA11639P</t>
  </si>
  <si>
    <t>CMCIC20-F</t>
  </si>
  <si>
    <t>IRORPEA11647P</t>
  </si>
  <si>
    <t>CMCIC21-F</t>
  </si>
  <si>
    <t>IRORPEA11650P</t>
  </si>
  <si>
    <t>CMCIC22-F</t>
  </si>
  <si>
    <t>IRORPEA11659P</t>
  </si>
  <si>
    <t>CMCIC23-F</t>
  </si>
  <si>
    <t>IRORPEA11660P</t>
  </si>
  <si>
    <t>CMCIC24-F</t>
  </si>
  <si>
    <t>IRORPEA11661P</t>
  </si>
  <si>
    <t>CMCIC25-F</t>
  </si>
  <si>
    <t>IRORPEA11664P</t>
  </si>
  <si>
    <t>CMCIC26-F</t>
  </si>
  <si>
    <t>IRORPEA11673P</t>
  </si>
  <si>
    <t>CMCIC27-F</t>
  </si>
  <si>
    <t>IRORPEA11829P</t>
  </si>
  <si>
    <t>Location financière 1,73M EUR,Taux variable</t>
  </si>
  <si>
    <t>CM-CIC BAIL</t>
  </si>
  <si>
    <t>CMCIC3-F</t>
  </si>
  <si>
    <t>IRORPEA11096P</t>
  </si>
  <si>
    <t>Emprunt 7.18ME Taux variable + X.XX%</t>
  </si>
  <si>
    <t>CMCIC6-F</t>
  </si>
  <si>
    <t>IRORPEA11194P</t>
  </si>
  <si>
    <t>Crédit-bail Osny 9.5ME Euribor 3m + 1.40%</t>
  </si>
  <si>
    <t>CS1-F</t>
  </si>
  <si>
    <t>IRORPEA11399P</t>
  </si>
  <si>
    <t>SENEVITA AG - Emprunt amortissable</t>
  </si>
  <si>
    <t>Crédit Suisse</t>
  </si>
  <si>
    <t>CS6-F</t>
  </si>
  <si>
    <t>IRORPEA11619P</t>
  </si>
  <si>
    <t>Emprunt 8.5ME Taux fixe 1,75%</t>
  </si>
  <si>
    <t>Credit Suisse</t>
  </si>
  <si>
    <t>CS7-F</t>
  </si>
  <si>
    <t>IRORPEA11400P</t>
  </si>
  <si>
    <t>CS8-F</t>
  </si>
  <si>
    <t>IRORPEA11736P</t>
  </si>
  <si>
    <t>CS</t>
  </si>
  <si>
    <t>DAA1-F</t>
  </si>
  <si>
    <t>IRORPEA11910P</t>
  </si>
  <si>
    <t>Deutsche Apotheker &amp; Arztebank</t>
  </si>
  <si>
    <t>DB4-F</t>
  </si>
  <si>
    <t>IRORPEA11183P</t>
  </si>
  <si>
    <t>Note 90ME Taux Fixe 5.25%</t>
  </si>
  <si>
    <t>DB</t>
  </si>
  <si>
    <t>DEXI17-F</t>
  </si>
  <si>
    <t>IRORPEA11675P</t>
  </si>
  <si>
    <t>DEXIA</t>
  </si>
  <si>
    <t>DEXI18-F</t>
  </si>
  <si>
    <t>IRORPEA11677P</t>
  </si>
  <si>
    <t>DEXI19-F</t>
  </si>
  <si>
    <t>IRORPEA11680P</t>
  </si>
  <si>
    <t>DEXI20-F</t>
  </si>
  <si>
    <t>IRORPEA11755P</t>
  </si>
  <si>
    <t>ORPEA Emprunt standard - 409</t>
  </si>
  <si>
    <t>DEXI4-F</t>
  </si>
  <si>
    <t>IRORPEA10032P</t>
  </si>
  <si>
    <t>Emprunt 4.92ME Amort. Euribor 3m +0.40% (Belgique)</t>
  </si>
  <si>
    <t>DEXI8-F</t>
  </si>
  <si>
    <t>IRORPEA11067P</t>
  </si>
  <si>
    <t>Crédit-bail 15.1ME Euribor 3m</t>
  </si>
  <si>
    <t>DEXIA16-F</t>
  </si>
  <si>
    <t>IRORPEA11157P</t>
  </si>
  <si>
    <t>EIFF01-F</t>
  </si>
  <si>
    <t>IRORPEA11934P</t>
  </si>
  <si>
    <t>Euro PP 15 MEUR, Taux fixe</t>
  </si>
  <si>
    <t>ERB4-F</t>
  </si>
  <si>
    <t>IRORPEA11786P</t>
  </si>
  <si>
    <t>ORPEA Emprunt standard -1699</t>
  </si>
  <si>
    <t>Erste Bank</t>
  </si>
  <si>
    <t>ERB5-F</t>
  </si>
  <si>
    <t>IRORPEA11816P</t>
  </si>
  <si>
    <t>Emprunt Standard 7,14M EUR, Taux variable</t>
  </si>
  <si>
    <t>ERSTE BANK</t>
  </si>
  <si>
    <t>ERB6-F</t>
  </si>
  <si>
    <t>IRORPEA11818P</t>
  </si>
  <si>
    <t>Emprunt Manuel 3,675M EUR, Taux fixe</t>
  </si>
  <si>
    <t>ERB7-F</t>
  </si>
  <si>
    <t>IRORPEA11821P</t>
  </si>
  <si>
    <t>Emprunt Standard 5,13M EUR, Taux fixe</t>
  </si>
  <si>
    <t>ERB8-F</t>
  </si>
  <si>
    <t>IRORPEA11879P</t>
  </si>
  <si>
    <t>Emprunt Standard 11M EUR, Taux variable</t>
  </si>
  <si>
    <t>EUROPP1-F</t>
  </si>
  <si>
    <t>IRORPEA11261P</t>
  </si>
  <si>
    <t>Euro PP 7y FIX</t>
  </si>
  <si>
    <t>OBLIG</t>
  </si>
  <si>
    <t>FCT01-D</t>
  </si>
  <si>
    <t>IRORPEA11916P</t>
  </si>
  <si>
    <t>Emprunt Standard 40 MEUR, Taux variable</t>
  </si>
  <si>
    <t>FCT Aviva Euro Corporate Senior Debts</t>
  </si>
  <si>
    <t>FINA10-F</t>
  </si>
  <si>
    <t>IRORPEA11087P</t>
  </si>
  <si>
    <t>CBI Regina Renouveau 5.3ME Euribor 3m + 1.25%</t>
  </si>
  <si>
    <t>FINA14-F</t>
  </si>
  <si>
    <t>IRORPEA11105P</t>
  </si>
  <si>
    <t>CBI Loos Rue de Londres 3.5ME Euribor 3m + 1.25%</t>
  </si>
  <si>
    <t>FINA15-F</t>
  </si>
  <si>
    <t>IRORPEA11088P</t>
  </si>
  <si>
    <t>CBI Regina Renouveau 0.7ME Euribor 3m + 1.25%</t>
  </si>
  <si>
    <t>FINA20-F</t>
  </si>
  <si>
    <t>IRORPEA11381P</t>
  </si>
  <si>
    <t>SCI RUE DE LONDRES</t>
  </si>
  <si>
    <t>FINA6-F</t>
  </si>
  <si>
    <t>IRORPEA11025P</t>
  </si>
  <si>
    <t>CBI Rueil 12ME Euribor 3m + 0.175% per quarter</t>
  </si>
  <si>
    <t>FINA7-F</t>
  </si>
  <si>
    <t>IRORPEA11026P</t>
  </si>
  <si>
    <t>CBI Grasse 15.85ME Euribor 3m + 0.175% per quarter</t>
  </si>
  <si>
    <t>FORT10-F</t>
  </si>
  <si>
    <t>IRORPEA10021P</t>
  </si>
  <si>
    <t>Roll-Over 3.4ME Amort. Euribor 3m +1.00% (Belgique)</t>
  </si>
  <si>
    <t>FORTIS</t>
  </si>
  <si>
    <t>FORT11-F</t>
  </si>
  <si>
    <t>IRORPEA10037P</t>
  </si>
  <si>
    <t>Emprunt 3,055MEUR Taux fixe 1,8535%</t>
  </si>
  <si>
    <t>LEASECOM</t>
  </si>
  <si>
    <t>FORT13-F</t>
  </si>
  <si>
    <t>IRORPEA10045P</t>
  </si>
  <si>
    <t>Roll-Over 5ME Amort. Euribor 3m +1.00% (Belgique)</t>
  </si>
  <si>
    <t>FRUCTI1-F</t>
  </si>
  <si>
    <t>IRORPEA11197P</t>
  </si>
  <si>
    <t>Crédit-bail Livry Gargan 1.08ME Taux Fixe 4%</t>
  </si>
  <si>
    <t>FRUCTICOMI</t>
  </si>
  <si>
    <t>IRORPEA11198P</t>
  </si>
  <si>
    <t>Crédit-bail Livry Gargan 7.30ME Taux Fixe 4%</t>
  </si>
  <si>
    <t>IRORPEA11199P</t>
  </si>
  <si>
    <t>Crédit-bail Livry Gargan 3.92ME Taux Fixe 4%</t>
  </si>
  <si>
    <t>IRORPEA11200P</t>
  </si>
  <si>
    <t>IRORPEA11201P</t>
  </si>
  <si>
    <t>Crédit-bail Livry Gargan 1.70ME Taux Fixe 4%</t>
  </si>
  <si>
    <t>GENF12-F</t>
  </si>
  <si>
    <t>IRORPEA11071P</t>
  </si>
  <si>
    <t>Crédit-bail 8.45ME Euribor 3m + 1.70%</t>
  </si>
  <si>
    <t>GENF17-F</t>
  </si>
  <si>
    <t>IRORPEA11189P</t>
  </si>
  <si>
    <t>Crédit-bail Goussonville 27.5ME Euribor 3m + 2.30%</t>
  </si>
  <si>
    <t>GENF21-F</t>
  </si>
  <si>
    <t>IRORPEA11342P</t>
  </si>
  <si>
    <t>ORPEA Espagne - CBI</t>
  </si>
  <si>
    <t>GENF22-F</t>
  </si>
  <si>
    <t>IRORPEA11392P</t>
  </si>
  <si>
    <t>CBI SCI Vitor Marchan</t>
  </si>
  <si>
    <t>GENF24-F</t>
  </si>
  <si>
    <t>IRORPEA11422P</t>
  </si>
  <si>
    <t>FAMILISANTE - CBI</t>
  </si>
  <si>
    <t>GENF26-F</t>
  </si>
  <si>
    <t>IRORPEA11519P</t>
  </si>
  <si>
    <t>1293 - SCI LES ORANGERS</t>
  </si>
  <si>
    <t>GENF27-F</t>
  </si>
  <si>
    <t>IRORPEA11526P</t>
  </si>
  <si>
    <t>85 - RESIDENCE LA CHANTERELLE</t>
  </si>
  <si>
    <t>GENF28-F</t>
  </si>
  <si>
    <t>IRORPEA11527P</t>
  </si>
  <si>
    <t>CBI ORPEA Siège SA</t>
  </si>
  <si>
    <t>GENF29-F</t>
  </si>
  <si>
    <t>IRORPEA11528P</t>
  </si>
  <si>
    <t>GENF30-F</t>
  </si>
  <si>
    <t>IRORPEA11533P</t>
  </si>
  <si>
    <t>GENF31-F</t>
  </si>
  <si>
    <t>IRORPEA11655P</t>
  </si>
  <si>
    <t>GENF32-F</t>
  </si>
  <si>
    <t>IRORPEA11662P</t>
  </si>
  <si>
    <t>GENF33-F</t>
  </si>
  <si>
    <t>IRORPEA11663P</t>
  </si>
  <si>
    <t>GENF34-F</t>
  </si>
  <si>
    <t>IRORPEA11667P</t>
  </si>
  <si>
    <t>GENF35-F</t>
  </si>
  <si>
    <t>IRORPEA11670P</t>
  </si>
  <si>
    <t>GMBH1-F</t>
  </si>
  <si>
    <t>IRORPEA11424P</t>
  </si>
  <si>
    <t>PSYCHOSOMATISCHE FACHKLINIK GENGENBACH GMBH - CBM</t>
  </si>
  <si>
    <t>HW LEASING GMBH</t>
  </si>
  <si>
    <t>HSBC10-F</t>
  </si>
  <si>
    <t>IRORPEA11383P</t>
  </si>
  <si>
    <t>SCI LE VALLON</t>
  </si>
  <si>
    <t>HSBC12-F</t>
  </si>
  <si>
    <t>IRORPEA11448P</t>
  </si>
  <si>
    <t>SCI Le Vallon</t>
  </si>
  <si>
    <t>HSBC13-F</t>
  </si>
  <si>
    <t>IRORPEA11514P</t>
  </si>
  <si>
    <t>1066 - SCI le Vallon</t>
  </si>
  <si>
    <t>HSBC14-F</t>
  </si>
  <si>
    <t>IRORPEA11525P</t>
  </si>
  <si>
    <t>1066 - SCI LE VALLON</t>
  </si>
  <si>
    <t>HSBC15-F</t>
  </si>
  <si>
    <t>IRORPEA11532P</t>
  </si>
  <si>
    <t>1094 - NIORT 94 SARL</t>
  </si>
  <si>
    <t>HSBC17-F</t>
  </si>
  <si>
    <t>IRORPEA11762P</t>
  </si>
  <si>
    <t>ORPEA Emprunt standard - 96D</t>
  </si>
  <si>
    <t>HSBC18-F</t>
  </si>
  <si>
    <t>IRORPEA11838P</t>
  </si>
  <si>
    <t>Location financière 956,41K EUR,Taux variable</t>
  </si>
  <si>
    <t>HSBC19-F</t>
  </si>
  <si>
    <t>IRORPEA11883P</t>
  </si>
  <si>
    <t>Emprunt Standard 40M EUR, Taux variable</t>
  </si>
  <si>
    <t>HSBC8-F</t>
  </si>
  <si>
    <t>IRORPEA11245P</t>
  </si>
  <si>
    <t>CBI n°96 Niort 94 (manque def du coupon et des dates de fix/payment)</t>
  </si>
  <si>
    <t>HYPO1-F</t>
  </si>
  <si>
    <t>IRORPEA11455P</t>
  </si>
  <si>
    <t>Autriche - Emprunt amortissable</t>
  </si>
  <si>
    <t>HYPO LANDESBANK</t>
  </si>
  <si>
    <t>HYPO2-F</t>
  </si>
  <si>
    <t>IRORPEA11710P</t>
  </si>
  <si>
    <t>Emprunt 2,7MEUR Taux fixe 12%</t>
  </si>
  <si>
    <t>HYPO3-F</t>
  </si>
  <si>
    <t>IRORPEA11712P</t>
  </si>
  <si>
    <t>Emprunt 3MEUR Taux fixe 9%</t>
  </si>
  <si>
    <t>HYPO4-F</t>
  </si>
  <si>
    <t>IRORPEA11724P</t>
  </si>
  <si>
    <t>Emprunt 1,9MEUR Taux fixe 9,15%</t>
  </si>
  <si>
    <t>HYPO5-F</t>
  </si>
  <si>
    <t>IRORPEA11870P</t>
  </si>
  <si>
    <t>Emprunt Standard 2,15M EUR,Taux Fixe</t>
  </si>
  <si>
    <t>Hypo Landesbank Vorarlberg</t>
  </si>
  <si>
    <t>IMPULS1-F</t>
  </si>
  <si>
    <t>IRORPEA11451P</t>
  </si>
  <si>
    <t>Autriche CBM 24</t>
  </si>
  <si>
    <t>Impuls Leasing</t>
  </si>
  <si>
    <t>IMPULS2-F</t>
  </si>
  <si>
    <t>IRORPEA11750P</t>
  </si>
  <si>
    <t>Emprunt 1,079ME Taux fixe 2,650004%</t>
  </si>
  <si>
    <t>IMPULS3-F</t>
  </si>
  <si>
    <t>IRORPEA11839P</t>
  </si>
  <si>
    <t>Location financière 1,72M EUR, Taux fixe</t>
  </si>
  <si>
    <t>IMPULS LEASING</t>
  </si>
  <si>
    <t>ING12-F</t>
  </si>
  <si>
    <t>IRORPEA11860P</t>
  </si>
  <si>
    <t>Emprunt Standard 22M EUR,Taux variable</t>
  </si>
  <si>
    <t>ING13-F</t>
  </si>
  <si>
    <t>IRORPEA11919P</t>
  </si>
  <si>
    <t>Ligne de crédit 12ME, Taux variable</t>
  </si>
  <si>
    <t>ING14-F</t>
  </si>
  <si>
    <t>IRORPEA11929P</t>
  </si>
  <si>
    <t>Emprunt Bancaire 100 MEUR, Taux variable</t>
  </si>
  <si>
    <t>KBC11-F</t>
  </si>
  <si>
    <t>IRORPEA11487P</t>
  </si>
  <si>
    <t>Belgique</t>
  </si>
  <si>
    <t>KBC12-F</t>
  </si>
  <si>
    <t>IRORPEA11489P</t>
  </si>
  <si>
    <t>KBC13-F</t>
  </si>
  <si>
    <t>IRORPEA11491P</t>
  </si>
  <si>
    <t>KBC15-F</t>
  </si>
  <si>
    <t>IRORPEA11636P</t>
  </si>
  <si>
    <t>KBC16-F</t>
  </si>
  <si>
    <t>IRORPEA11731P</t>
  </si>
  <si>
    <t>Emprunt 2,3MEUR Taux fixe 0,82%</t>
  </si>
  <si>
    <t>KBC17-F</t>
  </si>
  <si>
    <t>IRORPEA11743P</t>
  </si>
  <si>
    <t>ORPEA Emprunt standard - 1582</t>
  </si>
  <si>
    <t>KBC18-F</t>
  </si>
  <si>
    <t>IRORPEA11757P</t>
  </si>
  <si>
    <t>Emprunt 1,49ME Taux fixe 1,270352%</t>
  </si>
  <si>
    <t>KBC20-F</t>
  </si>
  <si>
    <t>IRORPEA11903P</t>
  </si>
  <si>
    <t>Emprunt Standard 17 MEUR, Taux variable</t>
  </si>
  <si>
    <t>KBC8-F</t>
  </si>
  <si>
    <t>IRORPEA11362P</t>
  </si>
  <si>
    <t>LCL17-F</t>
  </si>
  <si>
    <t>IRORPEA11294P</t>
  </si>
  <si>
    <t>Emprunt 25ME Amort. Euribor 3m + 1 %</t>
  </si>
  <si>
    <t>LCL19-F</t>
  </si>
  <si>
    <t>IRORPEA11322P</t>
  </si>
  <si>
    <t>Emprunt 20MEUR Euribor 3m + 1.60%</t>
  </si>
  <si>
    <t>LCL20-F</t>
  </si>
  <si>
    <t>IRORPEA11333P</t>
  </si>
  <si>
    <t>C.E.E.C.S.H - Emprunt amortissable</t>
  </si>
  <si>
    <t>LCL21-F</t>
  </si>
  <si>
    <t>IRORPEA11405P</t>
  </si>
  <si>
    <t>LCL22-F</t>
  </si>
  <si>
    <t>IRORPEA11909P</t>
  </si>
  <si>
    <t>LCL23-F</t>
  </si>
  <si>
    <t>IRORPEA11911P</t>
  </si>
  <si>
    <t>LEAS4-F</t>
  </si>
  <si>
    <t>IRORPEA11704P</t>
  </si>
  <si>
    <t>Emprunt 4MEUR Taux fixe 1,6631%</t>
  </si>
  <si>
    <t>LEAS6-F</t>
  </si>
  <si>
    <t>IRORPEA11732P</t>
  </si>
  <si>
    <t>Emprunt 3,3MEUR Taux fixe 1,739013%</t>
  </si>
  <si>
    <t>LEAS7-F</t>
  </si>
  <si>
    <t>IRORPEA11751P</t>
  </si>
  <si>
    <t>Emprunt 1,5ME Taux fixe 1,304753%</t>
  </si>
  <si>
    <t>LIBERBANK01-F</t>
  </si>
  <si>
    <t>IRORPEA11611P</t>
  </si>
  <si>
    <t>Liberbank</t>
  </si>
  <si>
    <t>MB02-F</t>
  </si>
  <si>
    <t>IRORPEA11446P</t>
  </si>
  <si>
    <t>MEDIOBANCA</t>
  </si>
  <si>
    <t>MILLE01-F</t>
  </si>
  <si>
    <t>IRORPEA11327P</t>
  </si>
  <si>
    <t>PLN 11M Wibor1m + 1.70%</t>
  </si>
  <si>
    <t>Bank Millenium</t>
  </si>
  <si>
    <t>MILLE02-F</t>
  </si>
  <si>
    <t>IRORPEA11328P</t>
  </si>
  <si>
    <t>PLN 5.4M Wibor1m + 1.75%</t>
  </si>
  <si>
    <t>MILLE04-F</t>
  </si>
  <si>
    <t>IRORPEA11726P</t>
  </si>
  <si>
    <t>Emprunt 1,9MEUR Taux fixe 1,4%</t>
  </si>
  <si>
    <t>NATIO11-F</t>
  </si>
  <si>
    <t>IRORPEA11450P</t>
  </si>
  <si>
    <t>SARL NIORT 94</t>
  </si>
  <si>
    <t>NATIO12-F</t>
  </si>
  <si>
    <t>IRORPEA11508P</t>
  </si>
  <si>
    <t>CBI-SARL Reine Bellevue</t>
  </si>
  <si>
    <t>NATIO13-F</t>
  </si>
  <si>
    <t>IRORPEA11509P</t>
  </si>
  <si>
    <t>NATIO15-F</t>
  </si>
  <si>
    <t>IRORPEA11646P</t>
  </si>
  <si>
    <t>NATIO16-F</t>
  </si>
  <si>
    <t>IRORPEA11651P</t>
  </si>
  <si>
    <t>NATIO17-F</t>
  </si>
  <si>
    <t>IRORPEA11666P</t>
  </si>
  <si>
    <t>NATIO18-F</t>
  </si>
  <si>
    <t>IRORPEA11678P</t>
  </si>
  <si>
    <t>NATIO19-F</t>
  </si>
  <si>
    <t>IRORPEA11679P</t>
  </si>
  <si>
    <t>NATIO20-F</t>
  </si>
  <si>
    <t>IRORPEA11753P</t>
  </si>
  <si>
    <t>ORPEA Emprunt standard - 89C</t>
  </si>
  <si>
    <t>NATIOCR1-F</t>
  </si>
  <si>
    <t>IRORPEA11718P</t>
  </si>
  <si>
    <t>Emprunt 2,9MEUR Taux fixe 2,2922%</t>
  </si>
  <si>
    <t>NATIOCREDIMURS</t>
  </si>
  <si>
    <t>NATX10-F</t>
  </si>
  <si>
    <t>IRORPEA11356P</t>
  </si>
  <si>
    <t>NATIXIS</t>
  </si>
  <si>
    <t>NATX11-F</t>
  </si>
  <si>
    <t>IRORPEA11411P</t>
  </si>
  <si>
    <t>NATX12-F</t>
  </si>
  <si>
    <t>IRORPEA11412P</t>
  </si>
  <si>
    <t>ORPEA SA - Emprunt obligataire</t>
  </si>
  <si>
    <t>NATX13-F</t>
  </si>
  <si>
    <t>IRORPEA11510P</t>
  </si>
  <si>
    <t>CBM-ORPEA SA - Siège</t>
  </si>
  <si>
    <t>NATX14-F</t>
  </si>
  <si>
    <t>IRORPEA11641P</t>
  </si>
  <si>
    <t>NATX15-F</t>
  </si>
  <si>
    <t>IRORPEA11682P</t>
  </si>
  <si>
    <t>Emprunt 27MEUR Taux fixe 1,3485%</t>
  </si>
  <si>
    <t>NATX16-F</t>
  </si>
  <si>
    <t>IRORPEA11685P</t>
  </si>
  <si>
    <t>Emprunt 17MEUR Taux fixe 1,659558%</t>
  </si>
  <si>
    <t>NATX17-F</t>
  </si>
  <si>
    <t>IRORPEA11686P</t>
  </si>
  <si>
    <t>Emprunt 14MEUR Taux fixe 1,659564%</t>
  </si>
  <si>
    <t>NATX18-F</t>
  </si>
  <si>
    <t>IRORPEA11779P</t>
  </si>
  <si>
    <t>Emprunt 25,6 ME Taux fixe 1,249896%</t>
  </si>
  <si>
    <t>IRORPEA11938P</t>
  </si>
  <si>
    <t>Emprunt Standard 200 MEUR, Taux variable</t>
  </si>
  <si>
    <t>Natixis</t>
  </si>
  <si>
    <t>NATX1-F</t>
  </si>
  <si>
    <t>IRORPEA10104P</t>
  </si>
  <si>
    <t>PRT Clinique de l'Ill Schiltigheim (47) (SCI du Château d'Angleterre) Euribor 3m + 0.80%</t>
  </si>
  <si>
    <t>NORB6-F</t>
  </si>
  <si>
    <t>IRORPEA11421P</t>
  </si>
  <si>
    <t>SCI Saintes BA - CBI</t>
  </si>
  <si>
    <t>NORBAIL</t>
  </si>
  <si>
    <t>IRORPEA11649P</t>
  </si>
  <si>
    <t>OB10-F</t>
  </si>
  <si>
    <t>IRORPEA11927P</t>
  </si>
  <si>
    <t>Emprunt Standard 2,72 MEUR, Taux variable</t>
  </si>
  <si>
    <t>Oberbank</t>
  </si>
  <si>
    <t>OB5-F</t>
  </si>
  <si>
    <t>IRORPEA11822P</t>
  </si>
  <si>
    <t>Emprunt Manuel 1,16M EUR, Taux fixe</t>
  </si>
  <si>
    <t>OBERBANK</t>
  </si>
  <si>
    <t>OB6-F</t>
  </si>
  <si>
    <t>IRORPEA11828P</t>
  </si>
  <si>
    <t>Emprunt Manuel 1,21M EUR, Taux fixe</t>
  </si>
  <si>
    <t>OB7-F</t>
  </si>
  <si>
    <t>IRORPEA11834P</t>
  </si>
  <si>
    <t>Emprunt Standard 956,5K EUR, Taux fixe</t>
  </si>
  <si>
    <t>OB8-F</t>
  </si>
  <si>
    <t>IRORPEA11835P</t>
  </si>
  <si>
    <t>Emprunt Manuel 748K EUR, Taux fixe</t>
  </si>
  <si>
    <t>OB9-F</t>
  </si>
  <si>
    <t>IRORPEA11905P</t>
  </si>
  <si>
    <t>Oberbank AG</t>
  </si>
  <si>
    <t>OBLIG1-F</t>
  </si>
  <si>
    <t>IRORPEA11555P</t>
  </si>
  <si>
    <t>OBLIG - BNP-HSBC-SG-CACIB</t>
  </si>
  <si>
    <t>OCE1-F</t>
  </si>
  <si>
    <t>IRORPEA11744P</t>
  </si>
  <si>
    <t>Obligation convertible OCEANE à 0.375%</t>
  </si>
  <si>
    <t>OCEANE</t>
  </si>
  <si>
    <t>OLB01-F</t>
  </si>
  <si>
    <t>IRORPEA11625P</t>
  </si>
  <si>
    <t>OLB</t>
  </si>
  <si>
    <t>OSEO11-F</t>
  </si>
  <si>
    <t>IRORPEA11065P</t>
  </si>
  <si>
    <t>OSEO</t>
  </si>
  <si>
    <t>OSEO13-F</t>
  </si>
  <si>
    <t>IRORPEA11080P</t>
  </si>
  <si>
    <t>CBI Eyguieres 12.2ME Euribor 3m + 1.00%</t>
  </si>
  <si>
    <t>OSEO21-F</t>
  </si>
  <si>
    <t>IRORPEA11160P</t>
  </si>
  <si>
    <t>Crédit-bail 17ME Euribor 3m + 1.50%</t>
  </si>
  <si>
    <t>OSEO25-F</t>
  </si>
  <si>
    <t>IRORPEA11268P</t>
  </si>
  <si>
    <t>CBI Bois Guillaume</t>
  </si>
  <si>
    <t>PALA10-F</t>
  </si>
  <si>
    <t>IRORPEA11389P</t>
  </si>
  <si>
    <t>PALATINE</t>
  </si>
  <si>
    <t>PALA11-F</t>
  </si>
  <si>
    <t>IRORPEA11623P</t>
  </si>
  <si>
    <t>Banque Palatine</t>
  </si>
  <si>
    <t>PALA12-F</t>
  </si>
  <si>
    <t>IRORPEA11873P</t>
  </si>
  <si>
    <t>Emprunt Standard 10M EUR, Taux variable</t>
  </si>
  <si>
    <t>PEKAO02-F</t>
  </si>
  <si>
    <t>IRORPEA11326P</t>
  </si>
  <si>
    <t>PLN 5.2M Wibor1m + 1.90%</t>
  </si>
  <si>
    <t>PEKAO BANK</t>
  </si>
  <si>
    <t>POL1-D</t>
  </si>
  <si>
    <t>IRORPEA11584P</t>
  </si>
  <si>
    <t>Not specified</t>
  </si>
  <si>
    <t>R02-F</t>
  </si>
  <si>
    <t>IRORPEA11373P</t>
  </si>
  <si>
    <t>Raiffeisen</t>
  </si>
  <si>
    <t>R03-F</t>
  </si>
  <si>
    <t>IRORPEA11374P</t>
  </si>
  <si>
    <t>R04-F</t>
  </si>
  <si>
    <t>IRORPEA11426P</t>
  </si>
  <si>
    <t>SENECURA - Emprunt amortissable</t>
  </si>
  <si>
    <t>Raiffeisen BANK</t>
  </si>
  <si>
    <t>R05-F</t>
  </si>
  <si>
    <t>IRORPEA11443P</t>
  </si>
  <si>
    <t>SR KLAMOVKA S.R.O - Emprunt amortissable</t>
  </si>
  <si>
    <t>RAIFFEISENBANK A.S</t>
  </si>
  <si>
    <t>R06-F</t>
  </si>
  <si>
    <t>IRORPEA11456P</t>
  </si>
  <si>
    <t>RAIFFEISEN LANDESBANK</t>
  </si>
  <si>
    <t>R07-F</t>
  </si>
  <si>
    <t>IRORPEA11473P</t>
  </si>
  <si>
    <t>Autriche</t>
  </si>
  <si>
    <t>R08-F</t>
  </si>
  <si>
    <t>IRORPEA11494P</t>
  </si>
  <si>
    <t>R10-F</t>
  </si>
  <si>
    <t>IRORPEA11530P</t>
  </si>
  <si>
    <t>R18-F</t>
  </si>
  <si>
    <t>IRORPEA11599P</t>
  </si>
  <si>
    <t>R19-F</t>
  </si>
  <si>
    <t>IRORPEA11600P</t>
  </si>
  <si>
    <t>R20-F</t>
  </si>
  <si>
    <t>IRORPEA11672P</t>
  </si>
  <si>
    <t>R21-F</t>
  </si>
  <si>
    <t>IRORPEA11681P</t>
  </si>
  <si>
    <t>R22-F</t>
  </si>
  <si>
    <t>IRORPEA11689P</t>
  </si>
  <si>
    <t>Emprunt 9MEUR Taux fixe 2,4948%</t>
  </si>
  <si>
    <t>R23-F</t>
  </si>
  <si>
    <t>IRORPEA11693P</t>
  </si>
  <si>
    <t>Emprunt 6MEUR Taux fixe 1,897%</t>
  </si>
  <si>
    <t>R24-F</t>
  </si>
  <si>
    <t>IRORPEA11695P</t>
  </si>
  <si>
    <t>Emprunt 7MEUR Taux fixe 2,7935%</t>
  </si>
  <si>
    <t>R25-F</t>
  </si>
  <si>
    <t>IRORPEA11699P</t>
  </si>
  <si>
    <t>Emprunt 7MEUR Taux fixe 2,48%</t>
  </si>
  <si>
    <t>R26-F</t>
  </si>
  <si>
    <t>IRORPEA11702P</t>
  </si>
  <si>
    <t>Emprunt 4MEUR Taux fixe 3%</t>
  </si>
  <si>
    <t>R27-F</t>
  </si>
  <si>
    <t>IRORPEA11728P</t>
  </si>
  <si>
    <t>Emprunt 2,1MEUR Taux fixe 1,8999996%</t>
  </si>
  <si>
    <t>R28-F</t>
  </si>
  <si>
    <t>IRORPEA11737P</t>
  </si>
  <si>
    <t>Emprunt 3,2MCHF Taux fixe 0,999380%</t>
  </si>
  <si>
    <t>R29-F</t>
  </si>
  <si>
    <t>IRORPEA11738P</t>
  </si>
  <si>
    <t>Emprunt 1,8MCHF Taux fixe 1,28041%</t>
  </si>
  <si>
    <t>R30-F</t>
  </si>
  <si>
    <t>IRORPEA11739P</t>
  </si>
  <si>
    <t>Emprunt 1,4MCHF Taux fixe 1,28041%</t>
  </si>
  <si>
    <t>Raiffeisen Landesbank</t>
  </si>
  <si>
    <t>R31-F</t>
  </si>
  <si>
    <t>IRORPEA11745P</t>
  </si>
  <si>
    <t>Emprunt 5,5MCHF Taux fixe 1,425%</t>
  </si>
  <si>
    <t>R32-F</t>
  </si>
  <si>
    <t>IRORPEA11788P</t>
  </si>
  <si>
    <t>ORPEA Emprunt standard -1701</t>
  </si>
  <si>
    <t>R33-F</t>
  </si>
  <si>
    <t>IRORPEA11789P</t>
  </si>
  <si>
    <t>ORPEA Emprunt standard -1702</t>
  </si>
  <si>
    <t>R34-F</t>
  </si>
  <si>
    <t>IRORPEA11804P</t>
  </si>
  <si>
    <t>R35-F</t>
  </si>
  <si>
    <t>IRORPEA11813P</t>
  </si>
  <si>
    <t>Emprunt Manuel 5M EUR, Taux variable</t>
  </si>
  <si>
    <t>RAIFFEISEN BANK CZ</t>
  </si>
  <si>
    <t>R37-F</t>
  </si>
  <si>
    <t>IRORPEA11817P</t>
  </si>
  <si>
    <t>Emprunt Manuel 3,1M EUR, Taux fixe</t>
  </si>
  <si>
    <t>R38-F</t>
  </si>
  <si>
    <t>IRORPEA11831P</t>
  </si>
  <si>
    <t>Emprunt Manuel 1,54M EUR,Taux variable</t>
  </si>
  <si>
    <t>RAIFFEISEN</t>
  </si>
  <si>
    <t>R39-F</t>
  </si>
  <si>
    <t>IRORPEA11846P</t>
  </si>
  <si>
    <t>Emprunt Standard 1.36M EUR,Taux variable</t>
  </si>
  <si>
    <t>RLB Niederösterreich</t>
  </si>
  <si>
    <t>R40-F</t>
  </si>
  <si>
    <t>IRORPEA11849P</t>
  </si>
  <si>
    <t>Emprunt Standard 9.35M EUR,Taux variable</t>
  </si>
  <si>
    <t>Raiffeisen Bank International AG</t>
  </si>
  <si>
    <t>R41-F</t>
  </si>
  <si>
    <t>IRORPEA11856P</t>
  </si>
  <si>
    <t>Emprunt Standard 5,5M EUR,Taux variable</t>
  </si>
  <si>
    <t>R42-F</t>
  </si>
  <si>
    <t>IRORPEA11866P</t>
  </si>
  <si>
    <t>Emprunt Standard 7M EUR,Taux variable</t>
  </si>
  <si>
    <t>R43-F</t>
  </si>
  <si>
    <t>IRORPEA11867P</t>
  </si>
  <si>
    <t>Emprunt Standard 16,096M EUR,Taux variable</t>
  </si>
  <si>
    <t>Raiffesen Landesbank Niederösterreich - Wien AG</t>
  </si>
  <si>
    <t>R44-F</t>
  </si>
  <si>
    <t>IRORPEA11874P</t>
  </si>
  <si>
    <t>Emprunt Standard 7M EUR, Taux variable</t>
  </si>
  <si>
    <t>IRORPEA11885P</t>
  </si>
  <si>
    <t>Emprunt Standard 1,01M CHF,Taux Fixe</t>
  </si>
  <si>
    <t>Raiffeisen landesbank</t>
  </si>
  <si>
    <t>R45-F</t>
  </si>
  <si>
    <t>IRORPEA11877P</t>
  </si>
  <si>
    <t>Emprunt Standard 60M CZK, Taux variable</t>
  </si>
  <si>
    <t>Raiffeisen bank CZ</t>
  </si>
  <si>
    <t>R46-F</t>
  </si>
  <si>
    <t>IRORPEA11880P</t>
  </si>
  <si>
    <t>Emprunt Standard 639M CZK, Taux variable</t>
  </si>
  <si>
    <t>R47-F</t>
  </si>
  <si>
    <t>IRORPEA11918P</t>
  </si>
  <si>
    <t>Ligne de crédit 100ME, Taux variable</t>
  </si>
  <si>
    <t>R48-F</t>
  </si>
  <si>
    <t>IRORPEA11495P</t>
  </si>
  <si>
    <t>Emprunt Standard 5,4 MEUR, Taux variable</t>
  </si>
  <si>
    <t>RLB Kaernten</t>
  </si>
  <si>
    <t>R49-F</t>
  </si>
  <si>
    <t>IRORPEA11922P</t>
  </si>
  <si>
    <t>Emprunt Standard 13,4 MEUR, Taux variable</t>
  </si>
  <si>
    <t>RLB OOE</t>
  </si>
  <si>
    <t>R50-F</t>
  </si>
  <si>
    <t>IRORPEA11943P</t>
  </si>
  <si>
    <t>Emprunt Bancaire 3,68 MEUR, Taux variable</t>
  </si>
  <si>
    <t>RL OOE</t>
  </si>
  <si>
    <t>SANT01-F</t>
  </si>
  <si>
    <t>IRORPEA11452P</t>
  </si>
  <si>
    <t>SANTANDER</t>
  </si>
  <si>
    <t>SBER1-F</t>
  </si>
  <si>
    <t>IRORPEA11501P</t>
  </si>
  <si>
    <t>Sberbank</t>
  </si>
  <si>
    <t>SBER2-F</t>
  </si>
  <si>
    <t>IRORPEA11502P</t>
  </si>
  <si>
    <t>CZK avec floor</t>
  </si>
  <si>
    <t>SBER3-F</t>
  </si>
  <si>
    <t>IRORPEA11503P</t>
  </si>
  <si>
    <t>SBER4-F</t>
  </si>
  <si>
    <t>IRORPEA11589P</t>
  </si>
  <si>
    <t>SBER5-F</t>
  </si>
  <si>
    <t>IRORPEA11592P</t>
  </si>
  <si>
    <t>SGL1-F</t>
  </si>
  <si>
    <t>IRORPEA11427P</t>
  </si>
  <si>
    <t>CLINEA SAS - CBM</t>
  </si>
  <si>
    <t>SOGELEASE</t>
  </si>
  <si>
    <t>SGL2-F</t>
  </si>
  <si>
    <t>IRORPEA11428P</t>
  </si>
  <si>
    <t>ORPEA SA - CBM</t>
  </si>
  <si>
    <t>SGL4-F</t>
  </si>
  <si>
    <t>IRORPEA11713P</t>
  </si>
  <si>
    <t>Emprunt 4,3MEUR Taux fixe 0,6992%</t>
  </si>
  <si>
    <t>IRORPEA11714P</t>
  </si>
  <si>
    <t>Emprunt 4,3MEUR Taux fixe 3,2%</t>
  </si>
  <si>
    <t>SOGE15-F</t>
  </si>
  <si>
    <t>IRORPEA11388P</t>
  </si>
  <si>
    <t>SOGE16-F</t>
  </si>
  <si>
    <t>IRORPEA11409P</t>
  </si>
  <si>
    <t>SOGE9-F</t>
  </si>
  <si>
    <t>IRORPEA11262P</t>
  </si>
  <si>
    <t>Prêt n°726A</t>
  </si>
  <si>
    <t>SOZ02-F</t>
  </si>
  <si>
    <t>IRORPEA11826P</t>
  </si>
  <si>
    <t>Emprunt Standard 900K EUR,Taux variable</t>
  </si>
  <si>
    <t>BANK FÜR SOZIALWIRTSCHAFT</t>
  </si>
  <si>
    <t>SOZ03-F</t>
  </si>
  <si>
    <t>IRORPEA11833P</t>
  </si>
  <si>
    <t>Emprunt Standard 1,05M EUR, Taux fixe</t>
  </si>
  <si>
    <t>SPAR10-F</t>
  </si>
  <si>
    <t>IRORPEA11843P</t>
  </si>
  <si>
    <t>Emprunt Standard 9,673M EUR,Taux Fixe</t>
  </si>
  <si>
    <t>SPARKASSE</t>
  </si>
  <si>
    <t>IRORPEA11887P</t>
  </si>
  <si>
    <t>Emprunt Standard 1,025M eur,Taux Fixe</t>
  </si>
  <si>
    <t>Sparkasse Minden Lubbecke</t>
  </si>
  <si>
    <t>SPAR11-F</t>
  </si>
  <si>
    <t>IRORPEA11852P</t>
  </si>
  <si>
    <t>Emprunt Standard 2.3M EUR,Taux Fixe</t>
  </si>
  <si>
    <t>SPARKASSE MINDEN LÜBBECKE</t>
  </si>
  <si>
    <t>IRORPEA11888P</t>
  </si>
  <si>
    <t>Emprunt Standard 900K EUR, Taux variable</t>
  </si>
  <si>
    <t>Sparkasse</t>
  </si>
  <si>
    <t>IRORPEA11890P</t>
  </si>
  <si>
    <t>Emprunt Standard 1,27M eur,Taux Fixe</t>
  </si>
  <si>
    <t>SPAR5-F</t>
  </si>
  <si>
    <t>IRORPEA11806P</t>
  </si>
  <si>
    <t>Emprunt Standard 2,78 MEUR, Taux variable</t>
  </si>
  <si>
    <t>SPAR6-F</t>
  </si>
  <si>
    <t>IRORPEA11807P</t>
  </si>
  <si>
    <t>Emprunt Manuel 6M EUR, Taux fixe</t>
  </si>
  <si>
    <t>SPAR7-F</t>
  </si>
  <si>
    <t>IRORPEA11810P</t>
  </si>
  <si>
    <t>Emprunt Manuel 1,44M EUR, Taux fixe</t>
  </si>
  <si>
    <t>SPAR8-F</t>
  </si>
  <si>
    <t>IRORPEA11819P</t>
  </si>
  <si>
    <t>Emprunt Manuel 1,69M EUR, Taux fixe</t>
  </si>
  <si>
    <t>SPAR9-F</t>
  </si>
  <si>
    <t>IRORPEA11832P</t>
  </si>
  <si>
    <t>Taunus Sparkasse</t>
  </si>
  <si>
    <t>IRORPEA11886P</t>
  </si>
  <si>
    <t>Emprunt Standard 1,08M eur,Taux Fixe</t>
  </si>
  <si>
    <t>SSD10-F</t>
  </si>
  <si>
    <t>IRORPEA11464P</t>
  </si>
  <si>
    <t>SSD11-F</t>
  </si>
  <si>
    <t>IRORPEA11465P</t>
  </si>
  <si>
    <t>SSD12-F</t>
  </si>
  <si>
    <t>IRORPEA11466P</t>
  </si>
  <si>
    <t>SSD13-F</t>
  </si>
  <si>
    <t>IRORPEA11474P</t>
  </si>
  <si>
    <t>SSD</t>
  </si>
  <si>
    <t>SSD15-F</t>
  </si>
  <si>
    <t>IRORPEA11477P</t>
  </si>
  <si>
    <t>SGL_000001</t>
  </si>
  <si>
    <t>SSD16-F</t>
  </si>
  <si>
    <t>IRORPEA11523P</t>
  </si>
  <si>
    <t>ORPEA SA- Siège</t>
  </si>
  <si>
    <t>SSD17-F</t>
  </si>
  <si>
    <t>IRORPEA11543P</t>
  </si>
  <si>
    <t>ORPEA SA Holding</t>
  </si>
  <si>
    <t>SSD18-F</t>
  </si>
  <si>
    <t>IRORPEA11552P</t>
  </si>
  <si>
    <t>ORPEA SA - Emprunt In fine</t>
  </si>
  <si>
    <t>SSD1-F</t>
  </si>
  <si>
    <t>IRORPEA11255P</t>
  </si>
  <si>
    <t>SSD Schuldschein 6eme Tranche 8ME 7y FIX</t>
  </si>
  <si>
    <t>IRORPEA11256P</t>
  </si>
  <si>
    <t>SSD Schuldschein 7eme Tranche 6,5ME 10y FIX</t>
  </si>
  <si>
    <t>SSD25-F</t>
  </si>
  <si>
    <t>IRORPEA11601P</t>
  </si>
  <si>
    <t>ORPEA SA - Emprunt remboursable in fine</t>
  </si>
  <si>
    <t>SCHULDSCHEIN</t>
  </si>
  <si>
    <t>SSD26-F</t>
  </si>
  <si>
    <t>IRORPEA11602P</t>
  </si>
  <si>
    <t>Emprunt 10ME Taux fixe 1,9% In Fine</t>
  </si>
  <si>
    <t>SSD27-F</t>
  </si>
  <si>
    <t>IRORPEA11603P</t>
  </si>
  <si>
    <t>SSD28-F</t>
  </si>
  <si>
    <t>IRORPEA11604P</t>
  </si>
  <si>
    <t>Emprunt 35ME Taux fixe 2,229% In Fine</t>
  </si>
  <si>
    <t>SSD29-F</t>
  </si>
  <si>
    <t>IRORPEA11605P</t>
  </si>
  <si>
    <t>Emprunt 37.5ME Taux fixe 1,633% In Fine</t>
  </si>
  <si>
    <t>SSD2-F</t>
  </si>
  <si>
    <t>IRORPEA11277P</t>
  </si>
  <si>
    <t>SSD Schuldschein 8y  40M FIX</t>
  </si>
  <si>
    <t>SSD30-F</t>
  </si>
  <si>
    <t>IRORPEA11606P</t>
  </si>
  <si>
    <t>SSD31-F</t>
  </si>
  <si>
    <t>IRORPEA11631P</t>
  </si>
  <si>
    <t>SSD32-F</t>
  </si>
  <si>
    <t>IRORPEA11632P</t>
  </si>
  <si>
    <t>SSD33-F</t>
  </si>
  <si>
    <t>IRORPEA11633P</t>
  </si>
  <si>
    <t>SSD34-F</t>
  </si>
  <si>
    <t>IRORPEA11634P</t>
  </si>
  <si>
    <t>SSD35-F</t>
  </si>
  <si>
    <t>IRORPEA11635P</t>
  </si>
  <si>
    <t>SSD36-F</t>
  </si>
  <si>
    <t>IRORPEA11795P</t>
  </si>
  <si>
    <t>SCHULDSCHEIN  7M EUR,Taux variable</t>
  </si>
  <si>
    <t>SSD37-F</t>
  </si>
  <si>
    <t>IRORPEA11796P</t>
  </si>
  <si>
    <t>SCHULDSCHEIN 8M EUR, Taux fixe 1.4%</t>
  </si>
  <si>
    <t>SCHULDSCHEIN </t>
  </si>
  <si>
    <t>SSD38-F</t>
  </si>
  <si>
    <t>IRORPEA11799P</t>
  </si>
  <si>
    <t>SCHULDSCHEIN  8.5M EUR, Taux fixe 1.7%</t>
  </si>
  <si>
    <t>SSD39-F</t>
  </si>
  <si>
    <t>IRORPEA11802P</t>
  </si>
  <si>
    <t>SCHULDSCHEIN  10M EUR,Taux variable</t>
  </si>
  <si>
    <t>SSD3-F</t>
  </si>
  <si>
    <t>IRORPEA11281P</t>
  </si>
  <si>
    <t>SSD Schuldschein 3eme Tranche 45,5ME 6y FRN</t>
  </si>
  <si>
    <t>IRORPEA11282P</t>
  </si>
  <si>
    <t>SSD Schuldschein 4eme Tranche 25ME 6y FIX</t>
  </si>
  <si>
    <t>IRORPEA11283P</t>
  </si>
  <si>
    <t>SSD Schuldschein 5eme Tranche 24ME 7y FRN</t>
  </si>
  <si>
    <t>IRORPEA11284P</t>
  </si>
  <si>
    <t>SSD Schuldschein 6eme Tranche 67,5ME 7y FIX</t>
  </si>
  <si>
    <t>IRORPEA11285P</t>
  </si>
  <si>
    <t>SSD Schuldschein 7eme Tranche 2ME 8y FRN</t>
  </si>
  <si>
    <t>SSD40-F</t>
  </si>
  <si>
    <t>IRORPEA11803P</t>
  </si>
  <si>
    <t>SCHULDSCHEIN  20M EUR,Taux variable</t>
  </si>
  <si>
    <t>SSD41-F</t>
  </si>
  <si>
    <t>IRORPEA11805P</t>
  </si>
  <si>
    <t>SCHULDSCHEIN  115,5M EUR,Taux variable</t>
  </si>
  <si>
    <t>SSD42-F</t>
  </si>
  <si>
    <t>IRORPEA11808P</t>
  </si>
  <si>
    <t>SCHULDSCHEIN  4.5M EUR, Taux fixe 1.4%</t>
  </si>
  <si>
    <t>SSD43-F</t>
  </si>
  <si>
    <t>IRORPEA11812P</t>
  </si>
  <si>
    <t>SSD4-F</t>
  </si>
  <si>
    <t>IRORPEA11347P</t>
  </si>
  <si>
    <t>SSD Schuldschein 1ere Tranche 99ME 5y FRM</t>
  </si>
  <si>
    <t>IRORPEA11348P</t>
  </si>
  <si>
    <t>SSD Schuldschein 2eme Tranche 20ME 5y FIX</t>
  </si>
  <si>
    <t>IRORPEA11349P</t>
  </si>
  <si>
    <t>SSD Schuldschein 3eme Tranche 48ME 6y FRN</t>
  </si>
  <si>
    <t>IRORPEA11350P</t>
  </si>
  <si>
    <t>SSD Schuldschein 4eme Tranche 10ME 6y FIX</t>
  </si>
  <si>
    <t>IRORPEA11351P</t>
  </si>
  <si>
    <t>SSD Schuldschein 5eme Tranche 79,5ME 7y FRN</t>
  </si>
  <si>
    <t>IRORPEA11352P</t>
  </si>
  <si>
    <t>SSD Schuldschein 6eme Tranche 20ME 7y FIX</t>
  </si>
  <si>
    <t>SSD5-F</t>
  </si>
  <si>
    <t>IRORPEA11371P</t>
  </si>
  <si>
    <t>ORPEA SA - Schuldschein BNP/SG</t>
  </si>
  <si>
    <t>SSD6-F</t>
  </si>
  <si>
    <t>IRORPEA11384P</t>
  </si>
  <si>
    <t>SSD Schuldschein 1ere Tranche 15ME 5y FIX</t>
  </si>
  <si>
    <t>IRORPEA11385P</t>
  </si>
  <si>
    <t>SSD Schuldschein 2eme Tranche 15.5ME 5y FRN</t>
  </si>
  <si>
    <t>IRORPEA11386P</t>
  </si>
  <si>
    <t>SSD Schuldschein 3eme Tranche 9ME 6y FRN</t>
  </si>
  <si>
    <t>IRORPEA11387P</t>
  </si>
  <si>
    <t>SSD Schuldschein 4eme Tranche 12ME 7y FIX</t>
  </si>
  <si>
    <t>SSD7-F</t>
  </si>
  <si>
    <t>IRORPEA11461P</t>
  </si>
  <si>
    <t>SSD8-F</t>
  </si>
  <si>
    <t>IRORPEA11462P</t>
  </si>
  <si>
    <t>SSD9-F</t>
  </si>
  <si>
    <t>IRORPEA11463P</t>
  </si>
  <si>
    <t>TRIO1-F</t>
  </si>
  <si>
    <t>IRORPEA11423P</t>
  </si>
  <si>
    <t>SODEIM SA - Emprunt amortissable</t>
  </si>
  <si>
    <t>TRIODOS</t>
  </si>
  <si>
    <t>IRORPEA11593P</t>
  </si>
  <si>
    <t>TRIO2-F</t>
  </si>
  <si>
    <t>IRORPEA11488P</t>
  </si>
  <si>
    <t>TRIO3-F</t>
  </si>
  <si>
    <t>IRORPEA11698P</t>
  </si>
  <si>
    <t>Emprunt 4,75MEUR Taux fixe 1,35%</t>
  </si>
  <si>
    <t>UBI1-F</t>
  </si>
  <si>
    <t>IRORPEA11694P</t>
  </si>
  <si>
    <t>Emprunt 6MEUR Taux fixe 4,5133%</t>
  </si>
  <si>
    <t>UBI Leasing</t>
  </si>
  <si>
    <t>UBI2-F</t>
  </si>
  <si>
    <t>IRORPEA11697P</t>
  </si>
  <si>
    <t>Emprunt 5,9MEUR Taux fixe 4,460028%</t>
  </si>
  <si>
    <t>ULST01-D</t>
  </si>
  <si>
    <t>IRORPEA11892P</t>
  </si>
  <si>
    <t>Emprunt Standard 1,05 MEUR, Taux variable</t>
  </si>
  <si>
    <t>ULSTER BANK</t>
  </si>
  <si>
    <t>ULST02-D</t>
  </si>
  <si>
    <t>IRORPEA11893P</t>
  </si>
  <si>
    <t>Emprunt Standard 2,2 MEUR, Taux variable</t>
  </si>
  <si>
    <t>ULST03-D</t>
  </si>
  <si>
    <t>IRORPEA11894P</t>
  </si>
  <si>
    <t>Emprunt Standard 704 KEUR, Taux variable</t>
  </si>
  <si>
    <t>ULST04-D</t>
  </si>
  <si>
    <t>IRORPEA11895P</t>
  </si>
  <si>
    <t>Emprunt Standard 5,9 MEUR, Taux variable</t>
  </si>
  <si>
    <t>ULST05-D</t>
  </si>
  <si>
    <t>IRORPEA11896P</t>
  </si>
  <si>
    <t>Emprunt Standard 2,4 MEUR, Taux variable</t>
  </si>
  <si>
    <t>ULST06-D</t>
  </si>
  <si>
    <t>IRORPEA11897P</t>
  </si>
  <si>
    <t>ULST07-D</t>
  </si>
  <si>
    <t>IRORPEA11898P</t>
  </si>
  <si>
    <t>Emprunt Standard 1,999 MEUR, Taux variable</t>
  </si>
  <si>
    <t>ULST08-D</t>
  </si>
  <si>
    <t>IRORPEA11899P</t>
  </si>
  <si>
    <t>Emprunt Standard 7,03 MEUR, Taux variable</t>
  </si>
  <si>
    <t>ULST09-D</t>
  </si>
  <si>
    <t>IRORPEA11900P</t>
  </si>
  <si>
    <t>Emprunt Standard 17,6 MEUR, Taux variable</t>
  </si>
  <si>
    <t>ULST10-D</t>
  </si>
  <si>
    <t>IRORPEA11901P</t>
  </si>
  <si>
    <t>Emprunt Standard 8,65 MEUR, Taux variable</t>
  </si>
  <si>
    <t>UNI02-F</t>
  </si>
  <si>
    <t>IRORPEA11741P</t>
  </si>
  <si>
    <t>ORPEA Emprunt standard - 1599</t>
  </si>
  <si>
    <t>UNICREDIT BANK AG</t>
  </si>
  <si>
    <t>UNI03-F</t>
  </si>
  <si>
    <t>IRORPEA11787P</t>
  </si>
  <si>
    <t>ORPEA Emprunt standard -1700</t>
  </si>
  <si>
    <t>UNI04-F</t>
  </si>
  <si>
    <t>IRORPEA11923P</t>
  </si>
  <si>
    <t>Emprunt Standard 6,4 MEUR, Taux variable</t>
  </si>
  <si>
    <t>VAL1-F</t>
  </si>
  <si>
    <t>IRORPEA11442P</t>
  </si>
  <si>
    <t>VALIANT</t>
  </si>
  <si>
    <t>VAL2-F</t>
  </si>
  <si>
    <t>IRORPEA11630P</t>
  </si>
  <si>
    <t>Emprunt 32MCHF Taux fixe 1.35%</t>
  </si>
  <si>
    <t>Valiant</t>
  </si>
  <si>
    <t>VOLKS2-F</t>
  </si>
  <si>
    <t>IRORPEA11545P</t>
  </si>
  <si>
    <t>VOLKSBANK</t>
  </si>
  <si>
    <t>Value Date: 31.12.2020</t>
  </si>
  <si>
    <t>Calculation Date: 25.01.2021</t>
  </si>
  <si>
    <t>IR Accrued Interests - Financing - ORPEA</t>
  </si>
  <si>
    <t>Acc. after 31.12.2020</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</si>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</sst>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F24BC9F-1158-4693-BFE4-E060F35B594F}"/>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23" sqref="A523:XFD523"/>
    </sheetView>
  </sheetViews>
  <sheetFormatPr baseColWidth="10" defaultColWidth="8.85546875" defaultRowHeight="12.75" x14ac:dyDescent="0.2"/>
  <cols>
    <col min="1" max="1" width="9" style="5" bestFit="1" customWidth="1"/>
    <col min="2" max="2" width="14.42578125" style="5" bestFit="1" customWidth="1"/>
    <col min="3" max="3" width="24.85546875" style="5" bestFit="1" customWidth="1"/>
    <col min="4" max="4" width="22.42578125" style="6" bestFit="1" customWidth="1"/>
    <col min="5" max="5" width="13.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253</v>
      </c>
      <c r="C2" s="33">
        <f ca="1">SUMIF('Cash Flows - Financing'!B:B,'Payments - Financing'!B75,'Cash Flows - Financing'!Q:Q)</f>
        <v>-40083.333333333336</v>
      </c>
      <c r="D2" s="33">
        <f ca="1">SUMIF('Cash Flows - Financing'!B:B,'Payments - Financing'!B75,'Cash Flows - Financing'!R:R)</f>
        <v>-49333.333333333336</v>
      </c>
      <c r="E2" s="33">
        <f ca="1">C2+D2</f>
        <v>-89416.666666666672</v>
      </c>
      <c r="F2" s="39" t="s">
        <v>257</v>
      </c>
    </row>
    <row r="3" spans="1:6" ht="15" x14ac:dyDescent="0.25">
      <c r="A3" s="40" t="s">
        <v>19</v>
      </c>
      <c r="B3" s="40" t="s">
        <v>329</v>
      </c>
      <c r="C3" s="33">
        <f ca="1">SUMIF('Cash Flows - Financing'!B:B,'Payments - Financing'!B99,'Cash Flows - Financing'!Q:Q)</f>
        <v>-1197.4999999999998</v>
      </c>
      <c r="D3" s="33">
        <f ca="1">SUMIF('Cash Flows - Financing'!B:B,'Payments - Financing'!B99,'Cash Flows - Financing'!R:R)</f>
        <v>-106577.49999999999</v>
      </c>
      <c r="E3" s="33">
        <f ca="1">C3+D3</f>
        <v>-107774.99999999999</v>
      </c>
      <c r="F3" s="39" t="s">
        <v>257</v>
      </c>
    </row>
    <row r="4" spans="1:6" ht="15" x14ac:dyDescent="0.25">
      <c r="A4" s="40" t="s">
        <v>19</v>
      </c>
      <c r="B4" s="40" t="s">
        <v>846</v>
      </c>
      <c r="C4" s="33">
        <f ca="1">SUMIF('Cash Flows - Financing'!B:B,'Payments - Financing'!B273,'Cash Flows - Financing'!Q:Q)</f>
        <v>-222.22222222222223</v>
      </c>
      <c r="D4" s="33">
        <f ca="1">SUMIF('Cash Flows - Financing'!B:B,'Payments - Financing'!B273,'Cash Flows - Financing'!R:R)</f>
        <v>-19777.777777777777</v>
      </c>
      <c r="E4" s="33">
        <f ca="1">C4+D4</f>
        <v>-20000</v>
      </c>
      <c r="F4" s="39" t="s">
        <v>257</v>
      </c>
    </row>
    <row r="5" spans="1:6" ht="15" x14ac:dyDescent="0.25">
      <c r="A5" s="40" t="s">
        <v>19</v>
      </c>
      <c r="B5" s="40" t="s">
        <v>854</v>
      </c>
      <c r="C5" s="33">
        <f ca="1">SUMIF('Cash Flows - Financing'!B:B,'Payments - Financing'!B275,'Cash Flows - Financing'!Q:Q)</f>
        <v>-597.22222222222229</v>
      </c>
      <c r="D5" s="33">
        <f ca="1">SUMIF('Cash Flows - Financing'!B:B,'Payments - Financing'!B275,'Cash Flows - Financing'!R:R)</f>
        <v>-53152.777777777781</v>
      </c>
      <c r="E5" s="33">
        <f ca="1">C5+D5</f>
        <v>-53750</v>
      </c>
      <c r="F5" s="39" t="s">
        <v>257</v>
      </c>
    </row>
    <row r="6" spans="1:6" ht="15" x14ac:dyDescent="0.25">
      <c r="A6" s="40" t="s">
        <v>19</v>
      </c>
      <c r="B6" s="40" t="s">
        <v>856</v>
      </c>
      <c r="C6" s="33">
        <f ca="1">SUMIF('Cash Flows - Financing'!B:B,'Payments - Financing'!B276,'Cash Flows - Financing'!Q:Q)</f>
        <v>-355.83333333333337</v>
      </c>
      <c r="D6" s="33">
        <f ca="1">SUMIF('Cash Flows - Financing'!B:B,'Payments - Financing'!B276,'Cash Flows - Financing'!R:R)</f>
        <v>-31669.166666666668</v>
      </c>
      <c r="E6" s="33">
        <f ca="1">C6+D6</f>
        <v>-32025</v>
      </c>
      <c r="F6" s="39" t="s">
        <v>257</v>
      </c>
    </row>
    <row r="7" spans="1:6" ht="15" x14ac:dyDescent="0.25">
      <c r="A7" s="40" t="s">
        <v>19</v>
      </c>
      <c r="B7" s="40" t="s">
        <v>1289</v>
      </c>
      <c r="C7" s="33">
        <f ca="1">SUMIF('Cash Flows - Financing'!B:B,'Payments - Financing'!B420,'Cash Flows - Financing'!Q:Q)</f>
        <v>-22.443651835444445</v>
      </c>
      <c r="D7" s="33">
        <f ca="1">SUMIF('Cash Flows - Financing'!B:B,'Payments - Financing'!B420,'Cash Flows - Financing'!R:R)</f>
        <v>-1997.4850133545556</v>
      </c>
      <c r="E7" s="33">
        <f ca="1">C7+D7</f>
        <v>-2019.9286651899999</v>
      </c>
      <c r="F7" s="39" t="s">
        <v>257</v>
      </c>
    </row>
    <row r="8" spans="1:6" ht="15" x14ac:dyDescent="0.25">
      <c r="A8" s="40" t="s">
        <v>19</v>
      </c>
      <c r="B8" s="40" t="s">
        <v>1292</v>
      </c>
      <c r="C8" s="33">
        <f ca="1">SUMIF('Cash Flows - Financing'!B:B,'Payments - Financing'!B421,'Cash Flows - Financing'!Q:Q)</f>
        <v>-1060.6619004959998</v>
      </c>
      <c r="D8" s="33">
        <f ca="1">SUMIF('Cash Flows - Financing'!B:B,'Payments - Financing'!B421,'Cash Flows - Financing'!R:R)</f>
        <v>0</v>
      </c>
      <c r="E8" s="33">
        <f ca="1">C8+D8</f>
        <v>-1060.6619004959998</v>
      </c>
      <c r="F8" s="39" t="s">
        <v>257</v>
      </c>
    </row>
    <row r="9" spans="1:6" ht="15" x14ac:dyDescent="0.25">
      <c r="A9" s="40" t="s">
        <v>19</v>
      </c>
      <c r="B9" s="40" t="s">
        <v>1295</v>
      </c>
      <c r="C9" s="33">
        <f ca="1">SUMIF('Cash Flows - Financing'!B:B,'Payments - Financing'!B422,'Cash Flows - Financing'!Q:Q)</f>
        <v>-88.059813124999991</v>
      </c>
      <c r="D9" s="33">
        <f ca="1">SUMIF('Cash Flows - Financing'!B:B,'Payments - Financing'!B422,'Cash Flows - Financing'!R:R)</f>
        <v>-2553.734580625</v>
      </c>
      <c r="E9" s="33">
        <f ca="1">C9+D9</f>
        <v>-2641.7943937499999</v>
      </c>
      <c r="F9" s="39" t="s">
        <v>257</v>
      </c>
    </row>
    <row r="10" spans="1:6" ht="15" x14ac:dyDescent="0.25">
      <c r="A10" s="40" t="s">
        <v>19</v>
      </c>
      <c r="B10" s="40" t="s">
        <v>1299</v>
      </c>
      <c r="C10" s="33">
        <f ca="1">SUMIF('Cash Flows - Financing'!B:B,'Payments - Financing'!B423,'Cash Flows - Financing'!Q:Q)</f>
        <v>-322.60416666666669</v>
      </c>
      <c r="D10" s="33">
        <f ca="1">SUMIF('Cash Flows - Financing'!B:B,'Payments - Financing'!B423,'Cash Flows - Financing'!R:R)</f>
        <v>-28711.770833333336</v>
      </c>
      <c r="E10" s="33">
        <f ca="1">C10+D10</f>
        <v>-29034.375000000004</v>
      </c>
      <c r="F10" s="39" t="s">
        <v>257</v>
      </c>
    </row>
    <row r="11" spans="1:6" ht="15" x14ac:dyDescent="0.25">
      <c r="A11" s="40" t="s">
        <v>19</v>
      </c>
      <c r="B11" s="40" t="s">
        <v>1620</v>
      </c>
      <c r="C11" s="33">
        <f ca="1">SUMIF('Cash Flows - Financing'!B:B,'Payments - Financing'!B519,'Cash Flows - Financing'!Q:Q)</f>
        <v>-270</v>
      </c>
      <c r="D11" s="33">
        <f ca="1">SUMIF('Cash Flows - Financing'!B:B,'Payments - Financing'!B519,'Cash Flows - Financing'!R:R)</f>
        <v>-24030</v>
      </c>
      <c r="E11" s="33">
        <f ca="1">C11+D11</f>
        <v>-24300</v>
      </c>
      <c r="F11" s="39" t="s">
        <v>257</v>
      </c>
    </row>
    <row r="12" spans="1:6" ht="15" x14ac:dyDescent="0.25">
      <c r="A12" s="40" t="s">
        <v>19</v>
      </c>
      <c r="B12" s="40" t="s">
        <v>1623</v>
      </c>
      <c r="C12" s="33">
        <f ca="1">SUMIF('Cash Flows - Financing'!B:B,'Payments - Financing'!B520,'Cash Flows - Financing'!Q:Q)</f>
        <v>-1161.9375</v>
      </c>
      <c r="D12" s="33">
        <f ca="1">SUMIF('Cash Flows - Financing'!B:B,'Payments - Financing'!B520,'Cash Flows - Financing'!R:R)</f>
        <v>-103412.4375</v>
      </c>
      <c r="E12" s="33">
        <f ca="1">C12+D12</f>
        <v>-104574.375</v>
      </c>
      <c r="F12" s="39" t="s">
        <v>257</v>
      </c>
    </row>
    <row r="13" spans="1:6" ht="15" x14ac:dyDescent="0.25">
      <c r="A13" s="48"/>
      <c r="B13" s="48" t="s">
        <v>1635</v>
      </c>
      <c r="C13" s="49">
        <f ca="1">SUM(C2:C12)</f>
        <v>-45381.818143234217</v>
      </c>
      <c r="D13" s="49">
        <f ca="1">SUM(D2:D12)</f>
        <v>-421215.98348286841</v>
      </c>
      <c r="E13" s="49">
        <f ca="1">SUM(E2:E12)</f>
        <v>-466597.80162610265</v>
      </c>
      <c r="F13" s="50"/>
    </row>
    <row r="14" spans="1:6" ht="15" x14ac:dyDescent="0.25">
      <c r="A14" s="45"/>
      <c r="B14" s="45"/>
      <c r="C14" s="46"/>
      <c r="D14" s="46"/>
      <c r="E14" s="46"/>
      <c r="F14" s="47"/>
    </row>
    <row r="15" spans="1:6" ht="15" x14ac:dyDescent="0.25">
      <c r="A15" s="40" t="s">
        <v>19</v>
      </c>
      <c r="B15" s="40" t="s">
        <v>764</v>
      </c>
      <c r="C15" s="33">
        <f ca="1">SUMIF('Cash Flows - Financing'!B:B,'Payments - Financing'!B244,'Cash Flows - Financing'!Q:Q)</f>
        <v>-101300.48739748333</v>
      </c>
      <c r="D15" s="33">
        <f ca="1">SUMIF('Cash Flows - Financing'!B:B,'Payments - Financing'!B244,'Cash Flows - Financing'!R:R)</f>
        <v>0</v>
      </c>
      <c r="E15" s="33">
        <f ca="1">C15+D15</f>
        <v>-101300.48739748333</v>
      </c>
      <c r="F15" s="39" t="s">
        <v>768</v>
      </c>
    </row>
    <row r="16" spans="1:6" ht="15" x14ac:dyDescent="0.25">
      <c r="A16" s="40" t="s">
        <v>19</v>
      </c>
      <c r="B16" s="40" t="s">
        <v>769</v>
      </c>
      <c r="C16" s="33">
        <f ca="1">SUMIF('Cash Flows - Financing'!B:B,'Payments - Financing'!B245,'Cash Flows - Financing'!Q:Q)</f>
        <v>-66485.390620000006</v>
      </c>
      <c r="D16" s="33">
        <f ca="1">SUMIF('Cash Flows - Financing'!B:B,'Payments - Financing'!B245,'Cash Flows - Financing'!R:R)</f>
        <v>0</v>
      </c>
      <c r="E16" s="33">
        <f ca="1">C16+D16</f>
        <v>-66485.390620000006</v>
      </c>
      <c r="F16" s="39" t="s">
        <v>768</v>
      </c>
    </row>
    <row r="17" spans="1:6" ht="15" x14ac:dyDescent="0.25">
      <c r="A17" s="40" t="s">
        <v>19</v>
      </c>
      <c r="B17" s="40" t="s">
        <v>771</v>
      </c>
      <c r="C17" s="33">
        <f ca="1">SUMIF('Cash Flows - Financing'!B:B,'Payments - Financing'!B246,'Cash Flows - Financing'!Q:Q)</f>
        <v>-5521.53</v>
      </c>
      <c r="D17" s="33">
        <f ca="1">SUMIF('Cash Flows - Financing'!B:B,'Payments - Financing'!B246,'Cash Flows - Financing'!R:R)</f>
        <v>-491416.17</v>
      </c>
      <c r="E17" s="33">
        <f ca="1">C17+D17</f>
        <v>-496937.7</v>
      </c>
      <c r="F17" s="39" t="s">
        <v>768</v>
      </c>
    </row>
    <row r="18" spans="1:6" ht="15" x14ac:dyDescent="0.25">
      <c r="A18" s="40" t="s">
        <v>19</v>
      </c>
      <c r="B18" s="40" t="s">
        <v>775</v>
      </c>
      <c r="C18" s="33">
        <f ca="1">SUMIF('Cash Flows - Financing'!B:B,'Payments - Financing'!B247,'Cash Flows - Financing'!Q:Q)</f>
        <v>-4553.835</v>
      </c>
      <c r="D18" s="33">
        <f ca="1">SUMIF('Cash Flows - Financing'!B:B,'Payments - Financing'!B247,'Cash Flows - Financing'!R:R)</f>
        <v>-405291.31500000006</v>
      </c>
      <c r="E18" s="33">
        <f ca="1">C18+D18</f>
        <v>-409845.15000000008</v>
      </c>
      <c r="F18" s="39" t="s">
        <v>768</v>
      </c>
    </row>
    <row r="19" spans="1:6" ht="15" x14ac:dyDescent="0.25">
      <c r="A19" s="40" t="s">
        <v>19</v>
      </c>
      <c r="B19" s="40" t="s">
        <v>1249</v>
      </c>
      <c r="C19" s="33">
        <f ca="1">SUMIF('Cash Flows - Financing'!B:B,'Payments - Financing'!B405,'Cash Flows - Financing'!Q:Q)</f>
        <v>-8236.4155555555553</v>
      </c>
      <c r="D19" s="33">
        <f ca="1">SUMIF('Cash Flows - Financing'!B:B,'Payments - Financing'!B405,'Cash Flows - Financing'!R:R)</f>
        <v>-733040.98444444453</v>
      </c>
      <c r="E19" s="33">
        <f ca="1">C19+D19</f>
        <v>-741277.40000000014</v>
      </c>
      <c r="F19" s="39" t="s">
        <v>768</v>
      </c>
    </row>
    <row r="20" spans="1:6" ht="15" x14ac:dyDescent="0.25">
      <c r="A20" s="40" t="s">
        <v>19</v>
      </c>
      <c r="B20" s="40" t="s">
        <v>1345</v>
      </c>
      <c r="C20" s="33">
        <f ca="1">SUMIF('Cash Flows - Financing'!B:B,'Payments - Financing'!B436,'Cash Flows - Financing'!Q:Q)</f>
        <v>-3376.3327180555557</v>
      </c>
      <c r="D20" s="33">
        <f ca="1">SUMIF('Cash Flows - Financing'!B:B,'Payments - Financing'!B436,'Cash Flows - Financing'!R:R)</f>
        <v>-300493.61190694448</v>
      </c>
      <c r="E20" s="33">
        <f ca="1">C20+D20</f>
        <v>-303869.94462500006</v>
      </c>
      <c r="F20" s="39" t="s">
        <v>768</v>
      </c>
    </row>
    <row r="21" spans="1:6" ht="15" x14ac:dyDescent="0.25">
      <c r="A21" s="40" t="s">
        <v>19</v>
      </c>
      <c r="B21" s="40" t="s">
        <v>1349</v>
      </c>
      <c r="C21" s="33">
        <f ca="1">SUMIF('Cash Flows - Financing'!B:B,'Payments - Financing'!B437,'Cash Flows - Financing'!Q:Q)</f>
        <v>-41180</v>
      </c>
      <c r="D21" s="33">
        <f ca="1">SUMIF('Cash Flows - Financing'!B:B,'Payments - Financing'!B437,'Cash Flows - Financing'!R:R)</f>
        <v>-3665020</v>
      </c>
      <c r="E21" s="33">
        <f ca="1">C21+D21</f>
        <v>-3706200</v>
      </c>
      <c r="F21" s="39" t="s">
        <v>768</v>
      </c>
    </row>
    <row r="22" spans="1:6" ht="15" x14ac:dyDescent="0.25">
      <c r="A22" s="40" t="s">
        <v>19</v>
      </c>
      <c r="B22" s="40" t="s">
        <v>1352</v>
      </c>
      <c r="C22" s="33">
        <f ca="1">SUMIF('Cash Flows - Financing'!B:B,'Payments - Financing'!B438,'Cash Flows - Financing'!Q:Q)</f>
        <v>-102305.55555555558</v>
      </c>
      <c r="D22" s="33">
        <f ca="1">SUMIF('Cash Flows - Financing'!B:B,'Payments - Financing'!B438,'Cash Flows - Financing'!R:R)</f>
        <v>-10583.333333333336</v>
      </c>
      <c r="E22" s="33">
        <f ca="1">C22+D22</f>
        <v>-112888.88888888891</v>
      </c>
      <c r="F22" s="39" t="s">
        <v>768</v>
      </c>
    </row>
    <row r="23" spans="1:6" ht="15" x14ac:dyDescent="0.25">
      <c r="A23" s="40" t="s">
        <v>19</v>
      </c>
      <c r="B23" s="40" t="s">
        <v>1370</v>
      </c>
      <c r="C23" s="33">
        <f ca="1">SUMIF('Cash Flows - Financing'!B:B,'Payments - Financing'!B443,'Cash Flows - Financing'!Q:Q)</f>
        <v>-63744.729610333336</v>
      </c>
      <c r="D23" s="33">
        <f ca="1">SUMIF('Cash Flows - Financing'!B:B,'Payments - Financing'!B443,'Cash Flows - Financing'!R:R)</f>
        <v>0</v>
      </c>
      <c r="E23" s="33">
        <f ca="1">C23+D23</f>
        <v>-63744.729610333336</v>
      </c>
      <c r="F23" s="39" t="s">
        <v>768</v>
      </c>
    </row>
    <row r="24" spans="1:6" ht="15" x14ac:dyDescent="0.25">
      <c r="A24" s="40" t="s">
        <v>19</v>
      </c>
      <c r="B24" s="40" t="s">
        <v>1373</v>
      </c>
      <c r="C24" s="33">
        <f ca="1">SUMIF('Cash Flows - Financing'!B:B,'Payments - Financing'!B444,'Cash Flows - Financing'!Q:Q)</f>
        <v>-95791.154704533343</v>
      </c>
      <c r="D24" s="33">
        <f ca="1">SUMIF('Cash Flows - Financing'!B:B,'Payments - Financing'!B444,'Cash Flows - Financing'!R:R)</f>
        <v>0</v>
      </c>
      <c r="E24" s="33">
        <f ca="1">C24+D24</f>
        <v>-95791.154704533343</v>
      </c>
      <c r="F24" s="39" t="s">
        <v>768</v>
      </c>
    </row>
    <row r="25" spans="1:6" ht="15" x14ac:dyDescent="0.25">
      <c r="A25" s="40" t="s">
        <v>19</v>
      </c>
      <c r="B25" s="40" t="s">
        <v>1376</v>
      </c>
      <c r="C25" s="33">
        <f ca="1">SUMIF('Cash Flows - Financing'!B:B,'Payments - Financing'!B445,'Cash Flows - Financing'!Q:Q)</f>
        <v>-82640.946922500007</v>
      </c>
      <c r="D25" s="33">
        <f ca="1">SUMIF('Cash Flows - Financing'!B:B,'Payments - Financing'!B445,'Cash Flows - Financing'!R:R)</f>
        <v>0</v>
      </c>
      <c r="E25" s="33">
        <f ca="1">C25+D25</f>
        <v>-82640.946922500007</v>
      </c>
      <c r="F25" s="39" t="s">
        <v>768</v>
      </c>
    </row>
    <row r="26" spans="1:6" ht="15" x14ac:dyDescent="0.25">
      <c r="A26" s="40" t="s">
        <v>19</v>
      </c>
      <c r="B26" s="40" t="s">
        <v>1378</v>
      </c>
      <c r="C26" s="33">
        <f ca="1">SUMIF('Cash Flows - Financing'!B:B,'Payments - Financing'!B446,'Cash Flows - Financing'!Q:Q)</f>
        <v>-3021.0415138888889</v>
      </c>
      <c r="D26" s="33">
        <f ca="1">SUMIF('Cash Flows - Financing'!B:B,'Payments - Financing'!B446,'Cash Flows - Financing'!R:R)</f>
        <v>-84589.162388888901</v>
      </c>
      <c r="E26" s="33">
        <f ca="1">C26+D26</f>
        <v>-87610.203902777794</v>
      </c>
      <c r="F26" s="39" t="s">
        <v>768</v>
      </c>
    </row>
    <row r="27" spans="1:6" ht="15" x14ac:dyDescent="0.25">
      <c r="A27" s="40" t="s">
        <v>19</v>
      </c>
      <c r="B27" s="40" t="s">
        <v>1380</v>
      </c>
      <c r="C27" s="33">
        <f ca="1">SUMIF('Cash Flows - Financing'!B:B,'Payments - Financing'!B447,'Cash Flows - Financing'!Q:Q)</f>
        <v>-7158.6090872111108</v>
      </c>
      <c r="D27" s="33">
        <f ca="1">SUMIF('Cash Flows - Financing'!B:B,'Payments - Financing'!B447,'Cash Flows - Financing'!R:R)</f>
        <v>-214758.27261633333</v>
      </c>
      <c r="E27" s="33">
        <f ca="1">C27+D27</f>
        <v>-221916.88170354444</v>
      </c>
      <c r="F27" s="39" t="s">
        <v>768</v>
      </c>
    </row>
    <row r="28" spans="1:6" ht="15" x14ac:dyDescent="0.25">
      <c r="A28" s="40" t="s">
        <v>19</v>
      </c>
      <c r="B28" s="40" t="s">
        <v>1491</v>
      </c>
      <c r="C28" s="33">
        <f ca="1">SUMIF('Cash Flows - Financing'!B:B,'Payments - Financing'!B481,'Cash Flows - Financing'!Q:Q)</f>
        <v>-374400</v>
      </c>
      <c r="D28" s="33">
        <f ca="1">SUMIF('Cash Flows - Financing'!B:B,'Payments - Financing'!B481,'Cash Flows - Financing'!R:R)</f>
        <v>-582400</v>
      </c>
      <c r="E28" s="33">
        <f ca="1">C28+D28</f>
        <v>-956800</v>
      </c>
      <c r="F28" s="39" t="s">
        <v>768</v>
      </c>
    </row>
    <row r="29" spans="1:6" ht="15" x14ac:dyDescent="0.25">
      <c r="A29" s="48"/>
      <c r="B29" s="48" t="s">
        <v>1636</v>
      </c>
      <c r="C29" s="49">
        <f ca="1">SUM(C15:C28)</f>
        <v>-959716.02868511667</v>
      </c>
      <c r="D29" s="49">
        <f ca="1">SUM(D15:D28)</f>
        <v>-6487592.8496899446</v>
      </c>
      <c r="E29" s="49">
        <f ca="1">SUM(E15:E28)</f>
        <v>-7447308.8783750618</v>
      </c>
      <c r="F29" s="50"/>
    </row>
    <row r="30" spans="1:6" ht="15" x14ac:dyDescent="0.25">
      <c r="A30" s="45"/>
      <c r="B30" s="45"/>
      <c r="C30" s="46"/>
      <c r="D30" s="46"/>
      <c r="E30" s="46"/>
      <c r="F30" s="47"/>
    </row>
    <row r="31" spans="1:6" ht="15" x14ac:dyDescent="0.25">
      <c r="A31" s="40" t="s">
        <v>33</v>
      </c>
      <c r="B31" s="40" t="s">
        <v>34</v>
      </c>
      <c r="C31" s="33">
        <f ca="1">SUMIF('Cash Flows - Financing'!B:B,'Payments - Financing'!B2,'Cash Flows - Financing'!Q:Q)</f>
        <v>-3679.8521504188875</v>
      </c>
      <c r="D31" s="33">
        <f ca="1">SUMIF('Cash Flows - Financing'!B:B,'Payments - Financing'!B2,'Cash Flows - Financing'!R:R)</f>
        <v>-21796.047352481102</v>
      </c>
      <c r="E31" s="33">
        <f ca="1">C31+D31</f>
        <v>-25475.899502899989</v>
      </c>
      <c r="F31" s="39" t="s">
        <v>20</v>
      </c>
    </row>
    <row r="32" spans="1:6" ht="15" x14ac:dyDescent="0.25">
      <c r="A32" s="40" t="s">
        <v>33</v>
      </c>
      <c r="B32" s="40" t="s">
        <v>39</v>
      </c>
      <c r="C32" s="33">
        <f ca="1">SUMIF('Cash Flows - Financing'!B:B,'Payments - Financing'!B3,'Cash Flows - Financing'!Q:Q)</f>
        <v>-36168.206982382217</v>
      </c>
      <c r="D32" s="33">
        <f ca="1">SUMIF('Cash Flows - Financing'!B:B,'Payments - Financing'!B3,'Cash Flows - Financing'!R:R)</f>
        <v>0</v>
      </c>
      <c r="E32" s="33">
        <f ca="1">C32+D32</f>
        <v>-36168.206982382217</v>
      </c>
      <c r="F32" s="39" t="s">
        <v>20</v>
      </c>
    </row>
    <row r="33" spans="1:6" ht="15" x14ac:dyDescent="0.25">
      <c r="A33" s="40" t="s">
        <v>33</v>
      </c>
      <c r="B33" s="40" t="s">
        <v>42</v>
      </c>
      <c r="C33" s="33">
        <f ca="1">SUMIF('Cash Flows - Financing'!B:B,'Payments - Financing'!B4,'Cash Flows - Financing'!Q:Q)</f>
        <v>-22807.275274453332</v>
      </c>
      <c r="D33" s="33">
        <f ca="1">SUMIF('Cash Flows - Financing'!B:B,'Payments - Financing'!B4,'Cash Flows - Financing'!R:R)</f>
        <v>-8111.8937949866649</v>
      </c>
      <c r="E33" s="33">
        <f ca="1">C33+D33</f>
        <v>-30919.169069439995</v>
      </c>
      <c r="F33" s="39" t="s">
        <v>20</v>
      </c>
    </row>
    <row r="34" spans="1:6" ht="15" x14ac:dyDescent="0.25">
      <c r="A34" s="40" t="s">
        <v>33</v>
      </c>
      <c r="B34" s="40" t="s">
        <v>45</v>
      </c>
      <c r="C34" s="33">
        <f ca="1">SUMIF('Cash Flows - Financing'!B:B,'Payments - Financing'!B5,'Cash Flows - Financing'!Q:Q)</f>
        <v>-11615.460489111108</v>
      </c>
      <c r="D34" s="33">
        <f ca="1">SUMIF('Cash Flows - Financing'!B:B,'Payments - Financing'!B5,'Cash Flows - Financing'!R:R)</f>
        <v>-1742.3190733666663</v>
      </c>
      <c r="E34" s="33">
        <f ca="1">C34+D34</f>
        <v>-13357.779562477775</v>
      </c>
      <c r="F34" s="39" t="s">
        <v>20</v>
      </c>
    </row>
    <row r="35" spans="1:6" ht="15" x14ac:dyDescent="0.25">
      <c r="A35" s="40" t="s">
        <v>33</v>
      </c>
      <c r="B35" s="40" t="s">
        <v>49</v>
      </c>
      <c r="C35" s="33">
        <f ca="1">SUMIF('Cash Flows - Financing'!B:B,'Payments - Financing'!B6,'Cash Flows - Financing'!Q:Q)</f>
        <v>-23428.240793619996</v>
      </c>
      <c r="D35" s="33">
        <f ca="1">SUMIF('Cash Flows - Financing'!B:B,'Payments - Financing'!B6,'Cash Flows - Financing'!R:R)</f>
        <v>0</v>
      </c>
      <c r="E35" s="33">
        <f ca="1">C35+D35</f>
        <v>-23428.240793619996</v>
      </c>
      <c r="F35" s="39" t="s">
        <v>20</v>
      </c>
    </row>
    <row r="36" spans="1:6" ht="15" x14ac:dyDescent="0.25">
      <c r="A36" s="40" t="s">
        <v>33</v>
      </c>
      <c r="B36" s="40" t="s">
        <v>52</v>
      </c>
      <c r="C36" s="33">
        <f ca="1">SUMIF('Cash Flows - Financing'!B:B,'Payments - Financing'!B7,'Cash Flows - Financing'!Q:Q)</f>
        <v>269.90180549999991</v>
      </c>
      <c r="D36" s="33">
        <f ca="1">SUMIF('Cash Flows - Financing'!B:B,'Payments - Financing'!B7,'Cash Flows - Financing'!R:R)</f>
        <v>5.9978178999999976</v>
      </c>
      <c r="E36" s="33">
        <f ca="1">C36+D36</f>
        <v>275.89962339999988</v>
      </c>
      <c r="F36" s="39" t="s">
        <v>20</v>
      </c>
    </row>
    <row r="37" spans="1:6" ht="15" x14ac:dyDescent="0.25">
      <c r="A37" s="40" t="s">
        <v>33</v>
      </c>
      <c r="B37" s="40" t="s">
        <v>56</v>
      </c>
      <c r="C37" s="33">
        <f ca="1">SUMIF('Cash Flows - Financing'!B:B,'Payments - Financing'!B8,'Cash Flows - Financing'!Q:Q)</f>
        <v>-1216.8031882666667</v>
      </c>
      <c r="D37" s="33">
        <f ca="1">SUMIF('Cash Flows - Financing'!B:B,'Payments - Financing'!B8,'Cash Flows - Financing'!R:R)</f>
        <v>-53539.340283733327</v>
      </c>
      <c r="E37" s="33">
        <f ca="1">C37+D37</f>
        <v>-54756.143471999996</v>
      </c>
      <c r="F37" s="39" t="s">
        <v>20</v>
      </c>
    </row>
    <row r="38" spans="1:6" ht="15" x14ac:dyDescent="0.25">
      <c r="A38" s="40" t="s">
        <v>33</v>
      </c>
      <c r="B38" s="40" t="s">
        <v>59</v>
      </c>
      <c r="C38" s="33">
        <f ca="1">SUMIF('Cash Flows - Financing'!B:B,'Payments - Financing'!B9,'Cash Flows - Financing'!Q:Q)</f>
        <v>-3768.5880974299998</v>
      </c>
      <c r="D38" s="33">
        <f ca="1">SUMIF('Cash Flows - Financing'!B:B,'Payments - Financing'!B9,'Cash Flows - Financing'!R:R)</f>
        <v>0</v>
      </c>
      <c r="E38" s="33">
        <f ca="1">C38+D38</f>
        <v>-3768.5880974299998</v>
      </c>
      <c r="F38" s="39" t="s">
        <v>20</v>
      </c>
    </row>
    <row r="39" spans="1:6" ht="15" x14ac:dyDescent="0.25">
      <c r="A39" s="40" t="s">
        <v>33</v>
      </c>
      <c r="B39" s="40" t="s">
        <v>62</v>
      </c>
      <c r="C39" s="33">
        <f ca="1">SUMIF('Cash Flows - Financing'!B:B,'Payments - Financing'!B10,'Cash Flows - Financing'!Q:Q)</f>
        <v>-9954.683311965</v>
      </c>
      <c r="D39" s="33">
        <f ca="1">SUMIF('Cash Flows - Financing'!B:B,'Payments - Financing'!B10,'Cash Flows - Financing'!R:R)</f>
        <v>-4582.3145404283332</v>
      </c>
      <c r="E39" s="33">
        <f ca="1">C39+D39</f>
        <v>-14536.997852393333</v>
      </c>
      <c r="F39" s="39" t="s">
        <v>20</v>
      </c>
    </row>
    <row r="40" spans="1:6" ht="15" x14ac:dyDescent="0.25">
      <c r="A40" s="40" t="s">
        <v>33</v>
      </c>
      <c r="B40" s="40" t="s">
        <v>65</v>
      </c>
      <c r="C40" s="33">
        <f ca="1">SUMIF('Cash Flows - Financing'!B:B,'Payments - Financing'!B11,'Cash Flows - Financing'!Q:Q)</f>
        <v>-36015.115766777773</v>
      </c>
      <c r="D40" s="33">
        <f ca="1">SUMIF('Cash Flows - Financing'!B:B,'Payments - Financing'!B11,'Cash Flows - Financing'!R:R)</f>
        <v>0</v>
      </c>
      <c r="E40" s="33">
        <f ca="1">C40+D40</f>
        <v>-36015.115766777773</v>
      </c>
      <c r="F40" s="39" t="s">
        <v>20</v>
      </c>
    </row>
    <row r="41" spans="1:6" ht="15" x14ac:dyDescent="0.25">
      <c r="A41" s="40" t="s">
        <v>33</v>
      </c>
      <c r="B41" s="40" t="s">
        <v>69</v>
      </c>
      <c r="C41" s="33">
        <f ca="1">SUMIF('Cash Flows - Financing'!B:B,'Payments - Financing'!B12,'Cash Flows - Financing'!Q:Q)</f>
        <v>-753.1799077222222</v>
      </c>
      <c r="D41" s="33">
        <f ca="1">SUMIF('Cash Flows - Financing'!B:B,'Payments - Financing'!B12,'Cash Flows - Financing'!R:R)</f>
        <v>-1581.6778062166666</v>
      </c>
      <c r="E41" s="33">
        <f ca="1">C41+D41</f>
        <v>-2334.857713938889</v>
      </c>
      <c r="F41" s="39" t="s">
        <v>20</v>
      </c>
    </row>
    <row r="42" spans="1:6" ht="15" x14ac:dyDescent="0.25">
      <c r="A42" s="40" t="s">
        <v>33</v>
      </c>
      <c r="B42" s="40" t="s">
        <v>72</v>
      </c>
      <c r="C42" s="33">
        <f ca="1">SUMIF('Cash Flows - Financing'!B:B,'Payments - Financing'!B15,'Cash Flows - Financing'!Q:Q)</f>
        <v>-1925.9362378666669</v>
      </c>
      <c r="D42" s="33">
        <f ca="1">SUMIF('Cash Flows - Financing'!B:B,'Payments - Financing'!B15,'Cash Flows - Financing'!R:R)</f>
        <v>-2046.3072527333334</v>
      </c>
      <c r="E42" s="33">
        <f ca="1">C42+D42</f>
        <v>-3972.2434906000003</v>
      </c>
      <c r="F42" s="39" t="s">
        <v>20</v>
      </c>
    </row>
    <row r="43" spans="1:6" ht="15" x14ac:dyDescent="0.25">
      <c r="A43" s="40" t="s">
        <v>33</v>
      </c>
      <c r="B43" s="40" t="s">
        <v>75</v>
      </c>
      <c r="C43" s="33">
        <f ca="1">SUMIF('Cash Flows - Financing'!B:B,'Payments - Financing'!B16,'Cash Flows - Financing'!Q:Q)</f>
        <v>-21183.402612291109</v>
      </c>
      <c r="D43" s="33">
        <f ca="1">SUMIF('Cash Flows - Financing'!B:B,'Payments - Financing'!B16,'Cash Flows - Financing'!R:R)</f>
        <v>0</v>
      </c>
      <c r="E43" s="33">
        <f ca="1">C43+D43</f>
        <v>-21183.402612291109</v>
      </c>
      <c r="F43" s="39" t="s">
        <v>20</v>
      </c>
    </row>
    <row r="44" spans="1:6" ht="15" x14ac:dyDescent="0.25">
      <c r="A44" s="40" t="s">
        <v>33</v>
      </c>
      <c r="B44" s="40" t="s">
        <v>79</v>
      </c>
      <c r="C44" s="33">
        <f ca="1">SUMIF('Cash Flows - Financing'!B:B,'Payments - Financing'!B17,'Cash Flows - Financing'!Q:Q)</f>
        <v>-28075.977869999999</v>
      </c>
      <c r="D44" s="33">
        <f ca="1">SUMIF('Cash Flows - Financing'!B:B,'Payments - Financing'!B17,'Cash Flows - Financing'!R:R)</f>
        <v>0</v>
      </c>
      <c r="E44" s="33">
        <f ca="1">C44+D44</f>
        <v>-28075.977869999999</v>
      </c>
      <c r="F44" s="39" t="s">
        <v>20</v>
      </c>
    </row>
    <row r="45" spans="1:6" ht="15" x14ac:dyDescent="0.25">
      <c r="A45" s="40" t="s">
        <v>19</v>
      </c>
      <c r="B45" s="40" t="s">
        <v>83</v>
      </c>
      <c r="C45" s="33">
        <f ca="1">SUMIF('Cash Flows - Financing'!B:B,'Payments - Financing'!B18,'Cash Flows - Financing'!Q:Q)</f>
        <v>-97.65625</v>
      </c>
      <c r="D45" s="33">
        <f ca="1">SUMIF('Cash Flows - Financing'!B:B,'Payments - Financing'!B18,'Cash Flows - Financing'!R:R)</f>
        <v>-2929.6875</v>
      </c>
      <c r="E45" s="33">
        <f ca="1">C45+D45</f>
        <v>-3027.34375</v>
      </c>
      <c r="F45" s="39" t="s">
        <v>20</v>
      </c>
    </row>
    <row r="46" spans="1:6" ht="15" x14ac:dyDescent="0.25">
      <c r="A46" s="40" t="s">
        <v>19</v>
      </c>
      <c r="B46" s="40" t="s">
        <v>87</v>
      </c>
      <c r="C46" s="33">
        <f ca="1">SUMIF('Cash Flows - Financing'!B:B,'Payments - Financing'!B19,'Cash Flows - Financing'!Q:Q)</f>
        <v>-100722.22222222222</v>
      </c>
      <c r="D46" s="33">
        <f ca="1">SUMIF('Cash Flows - Financing'!B:B,'Payments - Financing'!B19,'Cash Flows - Financing'!R:R)</f>
        <v>-147000</v>
      </c>
      <c r="E46" s="33">
        <f ca="1">C46+D46</f>
        <v>-247722.22222222222</v>
      </c>
      <c r="F46" s="39" t="s">
        <v>20</v>
      </c>
    </row>
    <row r="47" spans="1:6" ht="15" x14ac:dyDescent="0.25">
      <c r="A47" s="40" t="s">
        <v>19</v>
      </c>
      <c r="B47" s="40" t="s">
        <v>91</v>
      </c>
      <c r="C47" s="33">
        <f ca="1">SUMIF('Cash Flows - Financing'!B:B,'Payments - Financing'!B20,'Cash Flows - Financing'!Q:Q)</f>
        <v>-15219.569708396166</v>
      </c>
      <c r="D47" s="33">
        <f ca="1">SUMIF('Cash Flows - Financing'!B:B,'Payments - Financing'!B20,'Cash Flows - Financing'!R:R)</f>
        <v>0</v>
      </c>
      <c r="E47" s="33">
        <f ca="1">C47+D47</f>
        <v>-15219.569708396166</v>
      </c>
      <c r="F47" s="39" t="s">
        <v>20</v>
      </c>
    </row>
    <row r="48" spans="1:6" ht="15" x14ac:dyDescent="0.25">
      <c r="A48" s="40" t="s">
        <v>19</v>
      </c>
      <c r="B48" s="40" t="s">
        <v>95</v>
      </c>
      <c r="C48" s="33">
        <f ca="1">SUMIF('Cash Flows - Financing'!B:B,'Payments - Financing'!B21,'Cash Flows - Financing'!Q:Q)</f>
        <v>-6622.0351902222219</v>
      </c>
      <c r="D48" s="33">
        <f ca="1">SUMIF('Cash Flows - Financing'!B:B,'Payments - Financing'!B21,'Cash Flows - Financing'!R:R)</f>
        <v>-47558.252729777778</v>
      </c>
      <c r="E48" s="33">
        <f ca="1">C48+D48</f>
        <v>-54180.287920000002</v>
      </c>
      <c r="F48" s="39" t="s">
        <v>20</v>
      </c>
    </row>
    <row r="49" spans="1:6" ht="15" x14ac:dyDescent="0.25">
      <c r="A49" s="40" t="s">
        <v>19</v>
      </c>
      <c r="B49" s="40" t="s">
        <v>99</v>
      </c>
      <c r="C49" s="33">
        <f ca="1">SUMIF('Cash Flows - Financing'!B:B,'Payments - Financing'!B22,'Cash Flows - Financing'!Q:Q)</f>
        <v>-1741.6666666666665</v>
      </c>
      <c r="D49" s="33">
        <f ca="1">SUMIF('Cash Flows - Financing'!B:B,'Payments - Financing'!B22,'Cash Flows - Financing'!R:R)</f>
        <v>-12666.666666666666</v>
      </c>
      <c r="E49" s="33">
        <f ca="1">C49+D49</f>
        <v>-14408.333333333332</v>
      </c>
      <c r="F49" s="39" t="s">
        <v>20</v>
      </c>
    </row>
    <row r="50" spans="1:6" ht="15" x14ac:dyDescent="0.25">
      <c r="A50" s="40" t="s">
        <v>19</v>
      </c>
      <c r="B50" s="40" t="s">
        <v>101</v>
      </c>
      <c r="C50" s="33">
        <f ca="1">SUMIF('Cash Flows - Financing'!B:B,'Payments - Financing'!B23,'Cash Flows - Financing'!Q:Q)</f>
        <v>-2484.375</v>
      </c>
      <c r="D50" s="33">
        <f ca="1">SUMIF('Cash Flows - Financing'!B:B,'Payments - Financing'!B23,'Cash Flows - Financing'!R:R)</f>
        <v>-5796.875</v>
      </c>
      <c r="E50" s="33">
        <f ca="1">C50+D50</f>
        <v>-8281.25</v>
      </c>
      <c r="F50" s="39" t="s">
        <v>20</v>
      </c>
    </row>
    <row r="51" spans="1:6" ht="15" x14ac:dyDescent="0.25">
      <c r="A51" s="40" t="s">
        <v>19</v>
      </c>
      <c r="B51" s="40" t="s">
        <v>104</v>
      </c>
      <c r="C51" s="33">
        <f ca="1">SUMIF('Cash Flows - Financing'!B:B,'Payments - Financing'!B24,'Cash Flows - Financing'!Q:Q)</f>
        <v>-14231.250000000002</v>
      </c>
      <c r="D51" s="33">
        <f ca="1">SUMIF('Cash Flows - Financing'!B:B,'Payments - Financing'!B24,'Cash Flows - Financing'!R:R)</f>
        <v>-13921.875</v>
      </c>
      <c r="E51" s="33">
        <f ca="1">C51+D51</f>
        <v>-28153.125</v>
      </c>
      <c r="F51" s="39" t="s">
        <v>20</v>
      </c>
    </row>
    <row r="52" spans="1:6" ht="15" x14ac:dyDescent="0.25">
      <c r="A52" s="40" t="s">
        <v>19</v>
      </c>
      <c r="B52" s="40" t="s">
        <v>106</v>
      </c>
      <c r="C52" s="33">
        <f ca="1">SUMIF('Cash Flows - Financing'!B:B,'Payments - Financing'!B25,'Cash Flows - Financing'!Q:Q)</f>
        <v>-18666.666666666668</v>
      </c>
      <c r="D52" s="33">
        <f ca="1">SUMIF('Cash Flows - Financing'!B:B,'Payments - Financing'!B25,'Cash Flows - Financing'!R:R)</f>
        <v>-87500</v>
      </c>
      <c r="E52" s="33">
        <f ca="1">C52+D52</f>
        <v>-106166.66666666667</v>
      </c>
      <c r="F52" s="39" t="s">
        <v>20</v>
      </c>
    </row>
    <row r="53" spans="1:6" ht="15" x14ac:dyDescent="0.25">
      <c r="A53" s="40" t="s">
        <v>19</v>
      </c>
      <c r="B53" s="40" t="s">
        <v>108</v>
      </c>
      <c r="C53" s="33">
        <f ca="1">SUMIF('Cash Flows - Financing'!B:B,'Payments - Financing'!B26,'Cash Flows - Financing'!Q:Q)</f>
        <v>-41663.773148111839</v>
      </c>
      <c r="D53" s="33">
        <f ca="1">SUMIF('Cash Flows - Financing'!B:B,'Payments - Financing'!B26,'Cash Flows - Financing'!R:R)</f>
        <v>-55655.671296332614</v>
      </c>
      <c r="E53" s="33">
        <f ca="1">C53+D53</f>
        <v>-97319.444444444453</v>
      </c>
      <c r="F53" s="39" t="s">
        <v>20</v>
      </c>
    </row>
    <row r="54" spans="1:6" ht="15" x14ac:dyDescent="0.25">
      <c r="A54" s="40" t="s">
        <v>19</v>
      </c>
      <c r="B54" s="40" t="s">
        <v>111</v>
      </c>
      <c r="C54" s="33">
        <f ca="1">SUMIF('Cash Flows - Financing'!B:B,'Payments - Financing'!B27,'Cash Flows - Financing'!Q:Q)</f>
        <v>-4197.8809966079443</v>
      </c>
      <c r="D54" s="33">
        <f ca="1">SUMIF('Cash Flows - Financing'!B:B,'Payments - Financing'!B27,'Cash Flows - Financing'!R:R)</f>
        <v>0</v>
      </c>
      <c r="E54" s="33">
        <f ca="1">C54+D54</f>
        <v>-4197.8809966079443</v>
      </c>
      <c r="F54" s="39" t="s">
        <v>20</v>
      </c>
    </row>
    <row r="55" spans="1:6" ht="15" x14ac:dyDescent="0.25">
      <c r="A55" s="40" t="s">
        <v>19</v>
      </c>
      <c r="B55" s="40" t="s">
        <v>115</v>
      </c>
      <c r="C55" s="33">
        <f ca="1">SUMIF('Cash Flows - Financing'!B:B,'Payments - Financing'!B28,'Cash Flows - Financing'!Q:Q)</f>
        <v>-182.28457462499998</v>
      </c>
      <c r="D55" s="33">
        <f ca="1">SUMIF('Cash Flows - Financing'!B:B,'Payments - Financing'!B28,'Cash Flows - Financing'!R:R)</f>
        <v>-5468.5372387499992</v>
      </c>
      <c r="E55" s="33">
        <f ca="1">C55+D55</f>
        <v>-5650.8218133749988</v>
      </c>
      <c r="F55" s="39" t="s">
        <v>20</v>
      </c>
    </row>
    <row r="56" spans="1:6" ht="15" x14ac:dyDescent="0.25">
      <c r="A56" s="40" t="s">
        <v>19</v>
      </c>
      <c r="B56" s="40" t="s">
        <v>118</v>
      </c>
      <c r="C56" s="33">
        <f ca="1">SUMIF('Cash Flows - Financing'!B:B,'Payments - Financing'!B31,'Cash Flows - Financing'!Q:Q)</f>
        <v>-19824.577499999996</v>
      </c>
      <c r="D56" s="33">
        <f ca="1">SUMIF('Cash Flows - Financing'!B:B,'Payments - Financing'!B31,'Cash Flows - Financing'!R:R)</f>
        <v>-217.85249999999996</v>
      </c>
      <c r="E56" s="33">
        <f ca="1">C56+D56</f>
        <v>-20042.429999999997</v>
      </c>
      <c r="F56" s="39" t="s">
        <v>20</v>
      </c>
    </row>
    <row r="57" spans="1:6" ht="15" x14ac:dyDescent="0.25">
      <c r="A57" s="40" t="s">
        <v>19</v>
      </c>
      <c r="B57" s="40" t="s">
        <v>121</v>
      </c>
      <c r="C57" s="33">
        <f ca="1">SUMIF('Cash Flows - Financing'!B:B,'Payments - Financing'!B32,'Cash Flows - Financing'!Q:Q)</f>
        <v>-4726.26</v>
      </c>
      <c r="D57" s="33">
        <f ca="1">SUMIF('Cash Flows - Financing'!B:B,'Payments - Financing'!B32,'Cash Flows - Financing'!R:R)</f>
        <v>-33943.14</v>
      </c>
      <c r="E57" s="33">
        <f ca="1">C57+D57</f>
        <v>-38669.4</v>
      </c>
      <c r="F57" s="39" t="s">
        <v>20</v>
      </c>
    </row>
    <row r="58" spans="1:6" ht="15" x14ac:dyDescent="0.25">
      <c r="A58" s="40" t="s">
        <v>19</v>
      </c>
      <c r="B58" s="40" t="s">
        <v>124</v>
      </c>
      <c r="C58" s="33">
        <f ca="1">SUMIF('Cash Flows - Financing'!B:B,'Payments - Financing'!B33,'Cash Flows - Financing'!Q:Q)</f>
        <v>-3049.2</v>
      </c>
      <c r="D58" s="33">
        <f ca="1">SUMIF('Cash Flows - Financing'!B:B,'Payments - Financing'!B33,'Cash Flows - Financing'!R:R)</f>
        <v>-21898.799999999999</v>
      </c>
      <c r="E58" s="33">
        <f ca="1">C58+D58</f>
        <v>-24948</v>
      </c>
      <c r="F58" s="39" t="s">
        <v>20</v>
      </c>
    </row>
    <row r="59" spans="1:6" ht="15" x14ac:dyDescent="0.25">
      <c r="A59" s="40" t="s">
        <v>19</v>
      </c>
      <c r="B59" s="40" t="s">
        <v>127</v>
      </c>
      <c r="C59" s="33">
        <f ca="1">SUMIF('Cash Flows - Financing'!B:B,'Payments - Financing'!B34,'Cash Flows - Financing'!Q:Q)</f>
        <v>-6212.7449999999999</v>
      </c>
      <c r="D59" s="33">
        <f ca="1">SUMIF('Cash Flows - Financing'!B:B,'Payments - Financing'!B34,'Cash Flows - Financing'!R:R)</f>
        <v>-44618.805</v>
      </c>
      <c r="E59" s="33">
        <f ca="1">C59+D59</f>
        <v>-50831.55</v>
      </c>
      <c r="F59" s="39" t="s">
        <v>20</v>
      </c>
    </row>
    <row r="60" spans="1:6" ht="15" x14ac:dyDescent="0.25">
      <c r="A60" s="40" t="s">
        <v>19</v>
      </c>
      <c r="B60" s="40" t="s">
        <v>130</v>
      </c>
      <c r="C60" s="33">
        <f ca="1">SUMIF('Cash Flows - Financing'!B:B,'Payments - Financing'!B35,'Cash Flows - Financing'!Q:Q)</f>
        <v>-2210.6699999999996</v>
      </c>
      <c r="D60" s="33">
        <f ca="1">SUMIF('Cash Flows - Financing'!B:B,'Payments - Financing'!B35,'Cash Flows - Financing'!R:R)</f>
        <v>-15876.63</v>
      </c>
      <c r="E60" s="33">
        <f ca="1">C60+D60</f>
        <v>-18087.3</v>
      </c>
      <c r="F60" s="39" t="s">
        <v>20</v>
      </c>
    </row>
    <row r="61" spans="1:6" ht="15" x14ac:dyDescent="0.25">
      <c r="A61" s="40" t="s">
        <v>19</v>
      </c>
      <c r="B61" s="40" t="s">
        <v>133</v>
      </c>
      <c r="C61" s="33">
        <f ca="1">SUMIF('Cash Flows - Financing'!B:B,'Payments - Financing'!B36,'Cash Flows - Financing'!Q:Q)</f>
        <v>-5831.5950000000003</v>
      </c>
      <c r="D61" s="33">
        <f ca="1">SUMIF('Cash Flows - Financing'!B:B,'Payments - Financing'!B36,'Cash Flows - Financing'!R:R)</f>
        <v>-41881.455000000002</v>
      </c>
      <c r="E61" s="33">
        <f ca="1">C61+D61</f>
        <v>-47713.05</v>
      </c>
      <c r="F61" s="39" t="s">
        <v>20</v>
      </c>
    </row>
    <row r="62" spans="1:6" ht="15" x14ac:dyDescent="0.25">
      <c r="A62" s="40" t="s">
        <v>19</v>
      </c>
      <c r="B62" s="40" t="s">
        <v>136</v>
      </c>
      <c r="C62" s="33">
        <f ca="1">SUMIF('Cash Flows - Financing'!B:B,'Payments - Financing'!B37,'Cash Flows - Financing'!Q:Q)</f>
        <v>-3659.0399999999995</v>
      </c>
      <c r="D62" s="33">
        <f ca="1">SUMIF('Cash Flows - Financing'!B:B,'Payments - Financing'!B37,'Cash Flows - Financing'!R:R)</f>
        <v>-26278.559999999998</v>
      </c>
      <c r="E62" s="33">
        <f ca="1">C62+D62</f>
        <v>-29937.599999999999</v>
      </c>
      <c r="F62" s="39" t="s">
        <v>20</v>
      </c>
    </row>
    <row r="63" spans="1:6" ht="15" x14ac:dyDescent="0.25">
      <c r="A63" s="40" t="s">
        <v>19</v>
      </c>
      <c r="B63" s="40" t="s">
        <v>139</v>
      </c>
      <c r="C63" s="33">
        <f ca="1">SUMIF('Cash Flows - Financing'!B:B,'Payments - Financing'!B38,'Cash Flows - Financing'!Q:Q)</f>
        <v>-4040.1899999999996</v>
      </c>
      <c r="D63" s="33">
        <f ca="1">SUMIF('Cash Flows - Financing'!B:B,'Payments - Financing'!B38,'Cash Flows - Financing'!R:R)</f>
        <v>-29015.91</v>
      </c>
      <c r="E63" s="33">
        <f ca="1">C63+D63</f>
        <v>-33056.1</v>
      </c>
      <c r="F63" s="39" t="s">
        <v>20</v>
      </c>
    </row>
    <row r="64" spans="1:6" ht="15" x14ac:dyDescent="0.25">
      <c r="A64" s="40" t="s">
        <v>19</v>
      </c>
      <c r="B64" s="40" t="s">
        <v>142</v>
      </c>
      <c r="C64" s="33">
        <f ca="1">SUMIF('Cash Flows - Financing'!B:B,'Payments - Financing'!B39,'Cash Flows - Financing'!Q:Q)</f>
        <v>-3887.73</v>
      </c>
      <c r="D64" s="33">
        <f ca="1">SUMIF('Cash Flows - Financing'!B:B,'Payments - Financing'!B39,'Cash Flows - Financing'!R:R)</f>
        <v>-27920.97</v>
      </c>
      <c r="E64" s="33">
        <f ca="1">C64+D64</f>
        <v>-31808.7</v>
      </c>
      <c r="F64" s="39" t="s">
        <v>20</v>
      </c>
    </row>
    <row r="65" spans="1:6" ht="15" x14ac:dyDescent="0.25">
      <c r="A65" s="40" t="s">
        <v>19</v>
      </c>
      <c r="B65" s="40" t="s">
        <v>145</v>
      </c>
      <c r="C65" s="33">
        <f ca="1">SUMIF('Cash Flows - Financing'!B:B,'Payments - Financing'!B40,'Cash Flows - Financing'!Q:Q)</f>
        <v>-5412.329999999999</v>
      </c>
      <c r="D65" s="33">
        <f ca="1">SUMIF('Cash Flows - Financing'!B:B,'Payments - Financing'!B40,'Cash Flows - Financing'!R:R)</f>
        <v>-38870.369999999995</v>
      </c>
      <c r="E65" s="33">
        <f ca="1">C65+D65</f>
        <v>-44282.7</v>
      </c>
      <c r="F65" s="39" t="s">
        <v>20</v>
      </c>
    </row>
    <row r="66" spans="1:6" ht="15" x14ac:dyDescent="0.25">
      <c r="A66" s="40" t="s">
        <v>19</v>
      </c>
      <c r="B66" s="40" t="s">
        <v>148</v>
      </c>
      <c r="C66" s="33">
        <f ca="1">SUMIF('Cash Flows - Financing'!B:B,'Payments - Financing'!B41,'Cash Flows - Financing'!Q:Q)</f>
        <v>-3430.35</v>
      </c>
      <c r="D66" s="33">
        <f ca="1">SUMIF('Cash Flows - Financing'!B:B,'Payments - Financing'!B41,'Cash Flows - Financing'!R:R)</f>
        <v>-24636.15</v>
      </c>
      <c r="E66" s="33">
        <f ca="1">C66+D66</f>
        <v>-28066.5</v>
      </c>
      <c r="F66" s="39" t="s">
        <v>20</v>
      </c>
    </row>
    <row r="67" spans="1:6" ht="15" x14ac:dyDescent="0.25">
      <c r="A67" s="40" t="s">
        <v>19</v>
      </c>
      <c r="B67" s="40" t="s">
        <v>151</v>
      </c>
      <c r="C67" s="33">
        <f ca="1">SUMIF('Cash Flows - Financing'!B:B,'Payments - Financing'!B42,'Cash Flows - Financing'!Q:Q)</f>
        <v>-25580.099999999995</v>
      </c>
      <c r="D67" s="33">
        <f ca="1">SUMIF('Cash Flows - Financing'!B:B,'Payments - Financing'!B42,'Cash Flows - Financing'!R:R)</f>
        <v>-281.09999999999997</v>
      </c>
      <c r="E67" s="33">
        <f ca="1">C67+D67</f>
        <v>-25861.199999999993</v>
      </c>
      <c r="F67" s="39" t="s">
        <v>20</v>
      </c>
    </row>
    <row r="68" spans="1:6" ht="15" x14ac:dyDescent="0.25">
      <c r="A68" s="40" t="s">
        <v>19</v>
      </c>
      <c r="B68" s="40" t="s">
        <v>154</v>
      </c>
      <c r="C68" s="33">
        <f ca="1">SUMIF('Cash Flows - Financing'!B:B,'Payments - Financing'!B43,'Cash Flows - Financing'!Q:Q)</f>
        <v>-4192.6499999999996</v>
      </c>
      <c r="D68" s="33">
        <f ca="1">SUMIF('Cash Flows - Financing'!B:B,'Payments - Financing'!B43,'Cash Flows - Financing'!R:R)</f>
        <v>-30110.85</v>
      </c>
      <c r="E68" s="33">
        <f ca="1">C68+D68</f>
        <v>-34303.5</v>
      </c>
      <c r="F68" s="39" t="s">
        <v>20</v>
      </c>
    </row>
    <row r="69" spans="1:6" ht="15" x14ac:dyDescent="0.25">
      <c r="A69" s="40" t="s">
        <v>19</v>
      </c>
      <c r="B69" s="40" t="s">
        <v>157</v>
      </c>
      <c r="C69" s="33">
        <f ca="1">SUMIF('Cash Flows - Financing'!B:B,'Payments - Financing'!B44,'Cash Flows - Financing'!Q:Q)</f>
        <v>-8633.2837499999987</v>
      </c>
      <c r="D69" s="33">
        <f ca="1">SUMIF('Cash Flows - Financing'!B:B,'Payments - Financing'!B44,'Cash Flows - Financing'!R:R)</f>
        <v>-94.871249999999989</v>
      </c>
      <c r="E69" s="33">
        <f ca="1">C69+D69</f>
        <v>-8728.1549999999988</v>
      </c>
      <c r="F69" s="39" t="s">
        <v>20</v>
      </c>
    </row>
    <row r="70" spans="1:6" ht="15" x14ac:dyDescent="0.25">
      <c r="A70" s="40" t="s">
        <v>19</v>
      </c>
      <c r="B70" s="40" t="s">
        <v>160</v>
      </c>
      <c r="C70" s="33">
        <f ca="1">SUMIF('Cash Flows - Financing'!B:B,'Payments - Financing'!B45,'Cash Flows - Financing'!Q:Q)</f>
        <v>-4573.8</v>
      </c>
      <c r="D70" s="33">
        <f ca="1">SUMIF('Cash Flows - Financing'!B:B,'Payments - Financing'!B45,'Cash Flows - Financing'!R:R)</f>
        <v>-32848.199999999997</v>
      </c>
      <c r="E70" s="33">
        <f ca="1">C70+D70</f>
        <v>-37422</v>
      </c>
      <c r="F70" s="39" t="s">
        <v>20</v>
      </c>
    </row>
    <row r="71" spans="1:6" ht="15" x14ac:dyDescent="0.25">
      <c r="A71" s="40" t="s">
        <v>19</v>
      </c>
      <c r="B71" s="40" t="s">
        <v>163</v>
      </c>
      <c r="C71" s="33">
        <f ca="1">SUMIF('Cash Flows - Financing'!B:B,'Payments - Financing'!B46,'Cash Flows - Financing'!Q:Q)</f>
        <v>-2477.4749999999999</v>
      </c>
      <c r="D71" s="33">
        <f ca="1">SUMIF('Cash Flows - Financing'!B:B,'Payments - Financing'!B46,'Cash Flows - Financing'!R:R)</f>
        <v>-17792.775000000001</v>
      </c>
      <c r="E71" s="33">
        <f ca="1">C71+D71</f>
        <v>-20270.25</v>
      </c>
      <c r="F71" s="39" t="s">
        <v>20</v>
      </c>
    </row>
    <row r="72" spans="1:6" ht="15" x14ac:dyDescent="0.25">
      <c r="A72" s="40" t="s">
        <v>19</v>
      </c>
      <c r="B72" s="40" t="s">
        <v>166</v>
      </c>
      <c r="C72" s="33">
        <f ca="1">SUMIF('Cash Flows - Financing'!B:B,'Payments - Financing'!B47,'Cash Flows - Financing'!Q:Q)</f>
        <v>-3430.35</v>
      </c>
      <c r="D72" s="33">
        <f ca="1">SUMIF('Cash Flows - Financing'!B:B,'Payments - Financing'!B47,'Cash Flows - Financing'!R:R)</f>
        <v>-24636.15</v>
      </c>
      <c r="E72" s="33">
        <f ca="1">C72+D72</f>
        <v>-28066.5</v>
      </c>
      <c r="F72" s="39" t="s">
        <v>20</v>
      </c>
    </row>
    <row r="73" spans="1:6" ht="15" x14ac:dyDescent="0.25">
      <c r="A73" s="40" t="s">
        <v>19</v>
      </c>
      <c r="B73" s="40" t="s">
        <v>169</v>
      </c>
      <c r="C73" s="33">
        <f ca="1">SUMIF('Cash Flows - Financing'!B:B,'Payments - Financing'!B48,'Cash Flows - Financing'!Q:Q)</f>
        <v>-936.16145260977794</v>
      </c>
      <c r="D73" s="33">
        <f ca="1">SUMIF('Cash Flows - Financing'!B:B,'Payments - Financing'!B48,'Cash Flows - Financing'!R:R)</f>
        <v>-13574.341062841781</v>
      </c>
      <c r="E73" s="33">
        <f ca="1">C73+D73</f>
        <v>-14510.502515451559</v>
      </c>
      <c r="F73" s="39" t="s">
        <v>20</v>
      </c>
    </row>
    <row r="74" spans="1:6" ht="15" x14ac:dyDescent="0.25">
      <c r="A74" s="40" t="s">
        <v>19</v>
      </c>
      <c r="B74" s="40" t="s">
        <v>172</v>
      </c>
      <c r="C74" s="33">
        <f ca="1">SUMIF('Cash Flows - Financing'!B:B,'Payments - Financing'!B49,'Cash Flows - Financing'!Q:Q)</f>
        <v>-370.09669166666663</v>
      </c>
      <c r="D74" s="33">
        <f ca="1">SUMIF('Cash Flows - Financing'!B:B,'Payments - Financing'!B49,'Cash Flows - Financing'!R:R)</f>
        <v>-32938.605558333329</v>
      </c>
      <c r="E74" s="33">
        <f ca="1">C74+D74</f>
        <v>-33308.702249999995</v>
      </c>
      <c r="F74" s="39" t="s">
        <v>20</v>
      </c>
    </row>
    <row r="75" spans="1:6" ht="15" x14ac:dyDescent="0.25">
      <c r="A75" s="40" t="s">
        <v>19</v>
      </c>
      <c r="B75" s="40" t="s">
        <v>175</v>
      </c>
      <c r="C75" s="33">
        <f ca="1">SUMIF('Cash Flows - Financing'!B:B,'Payments - Financing'!B50,'Cash Flows - Financing'!Q:Q)</f>
        <v>-527111.87214623496</v>
      </c>
      <c r="D75" s="33">
        <f ca="1">SUMIF('Cash Flows - Financing'!B:B,'Payments - Financing'!B50,'Cash Flows - Financing'!R:R)</f>
        <v>-722888.12785376492</v>
      </c>
      <c r="E75" s="33">
        <f ca="1">C75+D75</f>
        <v>-1250000</v>
      </c>
      <c r="F75" s="39" t="s">
        <v>20</v>
      </c>
    </row>
    <row r="76" spans="1:6" ht="15" x14ac:dyDescent="0.25">
      <c r="A76" s="40" t="s">
        <v>19</v>
      </c>
      <c r="B76" s="40" t="s">
        <v>178</v>
      </c>
      <c r="C76" s="33">
        <f ca="1">SUMIF('Cash Flows - Financing'!B:B,'Payments - Financing'!B51,'Cash Flows - Financing'!Q:Q)</f>
        <v>-2095.7590329868767</v>
      </c>
      <c r="D76" s="33">
        <f ca="1">SUMIF('Cash Flows - Financing'!B:B,'Payments - Financing'!B51,'Cash Flows - Financing'!R:R)</f>
        <v>21.61545190895637</v>
      </c>
      <c r="E76" s="33">
        <f ca="1">C76+D76</f>
        <v>-2074.1435810779203</v>
      </c>
      <c r="F76" s="39" t="s">
        <v>20</v>
      </c>
    </row>
    <row r="77" spans="1:6" ht="15" x14ac:dyDescent="0.25">
      <c r="A77" s="40" t="s">
        <v>19</v>
      </c>
      <c r="B77" s="40" t="s">
        <v>181</v>
      </c>
      <c r="C77" s="33">
        <f ca="1">SUMIF('Cash Flows - Financing'!B:B,'Payments - Financing'!B52,'Cash Flows - Financing'!Q:Q)</f>
        <v>-4476.4895833308801</v>
      </c>
      <c r="D77" s="33">
        <f ca="1">SUMIF('Cash Flows - Financing'!B:B,'Payments - Financing'!B52,'Cash Flows - Financing'!R:R)</f>
        <v>-8603.7708333308801</v>
      </c>
      <c r="E77" s="33">
        <f ca="1">C77+D77</f>
        <v>-13080.26041666176</v>
      </c>
      <c r="F77" s="39" t="s">
        <v>20</v>
      </c>
    </row>
    <row r="78" spans="1:6" ht="15" x14ac:dyDescent="0.25">
      <c r="A78" s="40" t="s">
        <v>19</v>
      </c>
      <c r="B78" s="40" t="s">
        <v>184</v>
      </c>
      <c r="C78" s="33">
        <f ca="1">SUMIF('Cash Flows - Financing'!B:B,'Payments - Financing'!B53,'Cash Flows - Financing'!Q:Q)</f>
        <v>-3754.4334350653262</v>
      </c>
      <c r="D78" s="33">
        <f ca="1">SUMIF('Cash Flows - Financing'!B:B,'Payments - Financing'!B53,'Cash Flows - Financing'!R:R)</f>
        <v>116.22068506532666</v>
      </c>
      <c r="E78" s="33">
        <f ca="1">C78+D78</f>
        <v>-3638.2127499999997</v>
      </c>
      <c r="F78" s="39" t="s">
        <v>20</v>
      </c>
    </row>
    <row r="79" spans="1:6" ht="15" x14ac:dyDescent="0.25">
      <c r="A79" s="40" t="s">
        <v>19</v>
      </c>
      <c r="B79" s="40" t="s">
        <v>187</v>
      </c>
      <c r="C79" s="33">
        <f ca="1">SUMIF('Cash Flows - Financing'!B:B,'Payments - Financing'!B54,'Cash Flows - Financing'!Q:Q)</f>
        <v>-2418.7118431517083</v>
      </c>
      <c r="D79" s="33">
        <f ca="1">SUMIF('Cash Flows - Financing'!B:B,'Payments - Financing'!B54,'Cash Flows - Financing'!R:R)</f>
        <v>-3.2553322276250163</v>
      </c>
      <c r="E79" s="33">
        <f ca="1">C79+D79</f>
        <v>-2421.9671753793332</v>
      </c>
      <c r="F79" s="39" t="s">
        <v>20</v>
      </c>
    </row>
    <row r="80" spans="1:6" ht="15" x14ac:dyDescent="0.25">
      <c r="A80" s="40" t="s">
        <v>19</v>
      </c>
      <c r="B80" s="40" t="s">
        <v>190</v>
      </c>
      <c r="C80" s="33">
        <f ca="1">SUMIF('Cash Flows - Financing'!B:B,'Payments - Financing'!B55,'Cash Flows - Financing'!Q:Q)</f>
        <v>-2336.5614819789184</v>
      </c>
      <c r="D80" s="33">
        <f ca="1">SUMIF('Cash Flows - Financing'!B:B,'Payments - Financing'!B55,'Cash Flows - Financing'!R:R)</f>
        <v>-3.144766465525656</v>
      </c>
      <c r="E80" s="33">
        <f ca="1">C80+D80</f>
        <v>-2339.7062484444441</v>
      </c>
      <c r="F80" s="39" t="s">
        <v>20</v>
      </c>
    </row>
    <row r="81" spans="1:6" ht="15" x14ac:dyDescent="0.25">
      <c r="A81" s="40" t="s">
        <v>19</v>
      </c>
      <c r="B81" s="40" t="s">
        <v>193</v>
      </c>
      <c r="C81" s="33">
        <f ca="1">SUMIF('Cash Flows - Financing'!B:B,'Payments - Financing'!B56,'Cash Flows - Financing'!Q:Q)</f>
        <v>-40949.999999999993</v>
      </c>
      <c r="D81" s="33">
        <f ca="1">SUMIF('Cash Flows - Financing'!B:B,'Payments - Financing'!B56,'Cash Flows - Financing'!R:R)</f>
        <v>-7349.9999999999991</v>
      </c>
      <c r="E81" s="33">
        <f ca="1">C81+D81</f>
        <v>-48299.999999999993</v>
      </c>
      <c r="F81" s="39" t="s">
        <v>20</v>
      </c>
    </row>
    <row r="82" spans="1:6" ht="15" x14ac:dyDescent="0.25">
      <c r="A82" s="40" t="s">
        <v>19</v>
      </c>
      <c r="B82" s="40" t="s">
        <v>196</v>
      </c>
      <c r="C82" s="33">
        <f ca="1">SUMIF('Cash Flows - Financing'!B:B,'Payments - Financing'!B57,'Cash Flows - Financing'!Q:Q)</f>
        <v>-21925.799999999996</v>
      </c>
      <c r="D82" s="33">
        <f ca="1">SUMIF('Cash Flows - Financing'!B:B,'Payments - Financing'!B57,'Cash Flows - Financing'!R:R)</f>
        <v>-3935.3999999999996</v>
      </c>
      <c r="E82" s="33">
        <f ca="1">C82+D82</f>
        <v>-25861.199999999997</v>
      </c>
      <c r="F82" s="39" t="s">
        <v>20</v>
      </c>
    </row>
    <row r="83" spans="1:6" ht="15" x14ac:dyDescent="0.25">
      <c r="A83" s="40" t="s">
        <v>19</v>
      </c>
      <c r="B83" s="40" t="s">
        <v>199</v>
      </c>
      <c r="C83" s="33">
        <f ca="1">SUMIF('Cash Flows - Financing'!B:B,'Payments - Financing'!B58,'Cash Flows - Financing'!Q:Q)</f>
        <v>-242.61721166666669</v>
      </c>
      <c r="D83" s="33">
        <f ca="1">SUMIF('Cash Flows - Financing'!B:B,'Payments - Financing'!B58,'Cash Flows - Financing'!R:R)</f>
        <v>-6793.2819266666675</v>
      </c>
      <c r="E83" s="33">
        <f ca="1">C83+D83</f>
        <v>-7035.8991383333341</v>
      </c>
      <c r="F83" s="39" t="s">
        <v>20</v>
      </c>
    </row>
    <row r="84" spans="1:6" ht="15" x14ac:dyDescent="0.25">
      <c r="A84" s="40" t="s">
        <v>19</v>
      </c>
      <c r="B84" s="40" t="s">
        <v>202</v>
      </c>
      <c r="C84" s="33">
        <f ca="1">SUMIF('Cash Flows - Financing'!B:B,'Payments - Financing'!B59,'Cash Flows - Financing'!Q:Q)</f>
        <v>-44399.744999999995</v>
      </c>
      <c r="D84" s="33">
        <f ca="1">SUMIF('Cash Flows - Financing'!B:B,'Payments - Financing'!B59,'Cash Flows - Financing'!R:R)</f>
        <v>-7969.1849999999995</v>
      </c>
      <c r="E84" s="33">
        <f ca="1">C84+D84</f>
        <v>-52368.929999999993</v>
      </c>
      <c r="F84" s="39" t="s">
        <v>20</v>
      </c>
    </row>
    <row r="85" spans="1:6" ht="15" x14ac:dyDescent="0.25">
      <c r="A85" s="40" t="s">
        <v>19</v>
      </c>
      <c r="B85" s="40" t="s">
        <v>205</v>
      </c>
      <c r="C85" s="33">
        <f ca="1">SUMIF('Cash Flows - Financing'!B:B,'Payments - Financing'!B60,'Cash Flows - Financing'!Q:Q)</f>
        <v>-112253.96826044447</v>
      </c>
      <c r="D85" s="33">
        <f ca="1">SUMIF('Cash Flows - Financing'!B:B,'Payments - Financing'!B60,'Cash Flows - Financing'!R:R)</f>
        <v>-206968.25398019448</v>
      </c>
      <c r="E85" s="33">
        <f ca="1">C85+D85</f>
        <v>-319222.22224063892</v>
      </c>
      <c r="F85" s="39" t="s">
        <v>20</v>
      </c>
    </row>
    <row r="86" spans="1:6" ht="15" x14ac:dyDescent="0.25">
      <c r="A86" s="40" t="s">
        <v>19</v>
      </c>
      <c r="B86" s="40" t="s">
        <v>208</v>
      </c>
      <c r="C86" s="33">
        <f ca="1">SUMIF('Cash Flows - Financing'!B:B,'Payments - Financing'!B61,'Cash Flows - Financing'!Q:Q)</f>
        <v>-40.390349999999998</v>
      </c>
      <c r="D86" s="33">
        <f ca="1">SUMIF('Cash Flows - Financing'!B:B,'Payments - Financing'!B61,'Cash Flows - Financing'!R:R)</f>
        <v>-1777.1753999999999</v>
      </c>
      <c r="E86" s="33">
        <f ca="1">C86+D86</f>
        <v>-1817.5657499999998</v>
      </c>
      <c r="F86" s="39" t="s">
        <v>20</v>
      </c>
    </row>
    <row r="87" spans="1:6" ht="15" x14ac:dyDescent="0.25">
      <c r="A87" s="40" t="s">
        <v>19</v>
      </c>
      <c r="B87" s="40" t="s">
        <v>212</v>
      </c>
      <c r="C87" s="33">
        <f ca="1">SUMIF('Cash Flows - Financing'!B:B,'Payments - Financing'!B62,'Cash Flows - Financing'!Q:Q)</f>
        <v>-1210722.2222222222</v>
      </c>
      <c r="D87" s="33">
        <f ca="1">SUMIF('Cash Flows - Financing'!B:B,'Payments - Financing'!B62,'Cash Flows - Financing'!R:R)</f>
        <v>-218711.11111111109</v>
      </c>
      <c r="E87" s="33">
        <f ca="1">C87+D87</f>
        <v>-1429433.3333333333</v>
      </c>
      <c r="F87" s="39" t="s">
        <v>20</v>
      </c>
    </row>
    <row r="88" spans="1:6" ht="15" x14ac:dyDescent="0.25">
      <c r="A88" s="40" t="s">
        <v>19</v>
      </c>
      <c r="B88" s="40" t="s">
        <v>215</v>
      </c>
      <c r="C88" s="33">
        <f ca="1">SUMIF('Cash Flows - Financing'!B:B,'Payments - Financing'!B63,'Cash Flows - Financing'!Q:Q)</f>
        <v>-10222.222222222221</v>
      </c>
      <c r="D88" s="33">
        <f ca="1">SUMIF('Cash Flows - Financing'!B:B,'Payments - Financing'!B63,'Cash Flows - Financing'!R:R)</f>
        <v>-33444.444444444445</v>
      </c>
      <c r="E88" s="33">
        <f ca="1">C88+D88</f>
        <v>-43666.666666666664</v>
      </c>
      <c r="F88" s="39" t="s">
        <v>20</v>
      </c>
    </row>
    <row r="89" spans="1:6" ht="15" x14ac:dyDescent="0.25">
      <c r="A89" s="40" t="s">
        <v>19</v>
      </c>
      <c r="B89" s="40" t="s">
        <v>219</v>
      </c>
      <c r="C89" s="33">
        <f ca="1">SUMIF('Cash Flows - Financing'!B:B,'Payments - Financing'!B64,'Cash Flows - Financing'!Q:Q)</f>
        <v>-175491.55555555556</v>
      </c>
      <c r="D89" s="33">
        <f ca="1">SUMIF('Cash Flows - Financing'!B:B,'Payments - Financing'!B64,'Cash Flows - Financing'!R:R)</f>
        <v>-1826209</v>
      </c>
      <c r="E89" s="33">
        <f ca="1">C89+D89</f>
        <v>-2001700.5555555555</v>
      </c>
      <c r="F89" s="39" t="s">
        <v>20</v>
      </c>
    </row>
    <row r="90" spans="1:6" ht="15" x14ac:dyDescent="0.25">
      <c r="A90" s="40" t="s">
        <v>19</v>
      </c>
      <c r="B90" s="40" t="s">
        <v>223</v>
      </c>
      <c r="C90" s="33">
        <f ca="1">SUMIF('Cash Flows - Financing'!B:B,'Payments - Financing'!B65,'Cash Flows - Financing'!Q:Q)</f>
        <v>-1623.4166666666667</v>
      </c>
      <c r="D90" s="33">
        <f ca="1">SUMIF('Cash Flows - Financing'!B:B,'Payments - Financing'!B65,'Cash Flows - Financing'!R:R)</f>
        <v>-10921.166666666666</v>
      </c>
      <c r="E90" s="33">
        <f ca="1">C90+D90</f>
        <v>-12544.583333333332</v>
      </c>
      <c r="F90" s="39" t="s">
        <v>20</v>
      </c>
    </row>
    <row r="91" spans="1:6" ht="15" x14ac:dyDescent="0.25">
      <c r="A91" s="40" t="s">
        <v>19</v>
      </c>
      <c r="B91" s="40" t="s">
        <v>226</v>
      </c>
      <c r="C91" s="33">
        <f ca="1">SUMIF('Cash Flows - Financing'!B:B,'Payments - Financing'!B66,'Cash Flows - Financing'!Q:Q)</f>
        <v>-7849.5393472222222</v>
      </c>
      <c r="D91" s="33">
        <f ca="1">SUMIF('Cash Flows - Financing'!B:B,'Payments - Financing'!B66,'Cash Flows - Financing'!R:R)</f>
        <v>-52805.991972222218</v>
      </c>
      <c r="E91" s="33">
        <f ca="1">C91+D91</f>
        <v>-60655.531319444439</v>
      </c>
      <c r="F91" s="39" t="s">
        <v>20</v>
      </c>
    </row>
    <row r="92" spans="1:6" ht="15" x14ac:dyDescent="0.25">
      <c r="A92" s="40" t="s">
        <v>19</v>
      </c>
      <c r="B92" s="40" t="s">
        <v>229</v>
      </c>
      <c r="C92" s="33">
        <f ca="1">SUMIF('Cash Flows - Financing'!B:B,'Payments - Financing'!B67,'Cash Flows - Financing'!Q:Q)</f>
        <v>-4993.2361111111113</v>
      </c>
      <c r="D92" s="33">
        <f ca="1">SUMIF('Cash Flows - Financing'!B:B,'Payments - Financing'!B67,'Cash Flows - Financing'!R:R)</f>
        <v>-33590.861111111109</v>
      </c>
      <c r="E92" s="33">
        <f ca="1">C92+D92</f>
        <v>-38584.097222222219</v>
      </c>
      <c r="F92" s="39" t="s">
        <v>20</v>
      </c>
    </row>
    <row r="93" spans="1:6" ht="15" x14ac:dyDescent="0.25">
      <c r="A93" s="40" t="s">
        <v>19</v>
      </c>
      <c r="B93" s="40" t="s">
        <v>232</v>
      </c>
      <c r="C93" s="33">
        <f ca="1">SUMIF('Cash Flows - Financing'!B:B,'Payments - Financing'!B68,'Cash Flows - Financing'!Q:Q)</f>
        <v>-2747.3375416666672</v>
      </c>
      <c r="D93" s="33">
        <f ca="1">SUMIF('Cash Flows - Financing'!B:B,'Payments - Financing'!B68,'Cash Flows - Financing'!R:R)</f>
        <v>-18482.088916666668</v>
      </c>
      <c r="E93" s="33">
        <f ca="1">C93+D93</f>
        <v>-21229.426458333335</v>
      </c>
      <c r="F93" s="39" t="s">
        <v>20</v>
      </c>
    </row>
    <row r="94" spans="1:6" ht="15" x14ac:dyDescent="0.25">
      <c r="A94" s="40" t="s">
        <v>19</v>
      </c>
      <c r="B94" s="40" t="s">
        <v>235</v>
      </c>
      <c r="C94" s="33">
        <f ca="1">SUMIF('Cash Flows - Financing'!B:B,'Payments - Financing'!B69,'Cash Flows - Financing'!Q:Q)</f>
        <v>-64633.333333333336</v>
      </c>
      <c r="D94" s="33">
        <f ca="1">SUMIF('Cash Flows - Financing'!B:B,'Payments - Financing'!B69,'Cash Flows - Financing'!R:R)</f>
        <v>-1620450</v>
      </c>
      <c r="E94" s="33">
        <f ca="1">C94+D94</f>
        <v>-1685083.3333333333</v>
      </c>
      <c r="F94" s="39" t="s">
        <v>20</v>
      </c>
    </row>
    <row r="95" spans="1:6" ht="15" x14ac:dyDescent="0.25">
      <c r="A95" s="40" t="s">
        <v>19</v>
      </c>
      <c r="B95" s="40" t="s">
        <v>238</v>
      </c>
      <c r="C95" s="33">
        <f ca="1">SUMIF('Cash Flows - Financing'!B:B,'Payments - Financing'!B70,'Cash Flows - Financing'!Q:Q)</f>
        <v>-4252.5</v>
      </c>
      <c r="D95" s="33">
        <f ca="1">SUMIF('Cash Flows - Financing'!B:B,'Payments - Financing'!B70,'Cash Flows - Financing'!R:R)</f>
        <v>-22173.75</v>
      </c>
      <c r="E95" s="33">
        <f ca="1">C95+D95</f>
        <v>-26426.25</v>
      </c>
      <c r="F95" s="39" t="s">
        <v>20</v>
      </c>
    </row>
    <row r="96" spans="1:6" ht="15" x14ac:dyDescent="0.25">
      <c r="A96" s="40" t="s">
        <v>19</v>
      </c>
      <c r="B96" s="40" t="s">
        <v>241</v>
      </c>
      <c r="C96" s="33">
        <f ca="1">SUMIF('Cash Flows - Financing'!B:B,'Payments - Financing'!B71,'Cash Flows - Financing'!Q:Q)</f>
        <v>-7165.1708333333336</v>
      </c>
      <c r="D96" s="33">
        <f ca="1">SUMIF('Cash Flows - Financing'!B:B,'Payments - Financing'!B71,'Cash Flows - Financing'!R:R)</f>
        <v>-48202.058333333334</v>
      </c>
      <c r="E96" s="33">
        <f ca="1">C96+D96</f>
        <v>-55367.229166666672</v>
      </c>
      <c r="F96" s="39" t="s">
        <v>20</v>
      </c>
    </row>
    <row r="97" spans="1:6" ht="15" x14ac:dyDescent="0.25">
      <c r="A97" s="40" t="s">
        <v>19</v>
      </c>
      <c r="B97" s="40" t="s">
        <v>244</v>
      </c>
      <c r="C97" s="33">
        <f ca="1">SUMIF('Cash Flows - Financing'!B:B,'Payments - Financing'!B72,'Cash Flows - Financing'!Q:Q)</f>
        <v>-2968.8847222222225</v>
      </c>
      <c r="D97" s="33">
        <f ca="1">SUMIF('Cash Flows - Financing'!B:B,'Payments - Financing'!B72,'Cash Flows - Financing'!R:R)</f>
        <v>-19972.497222222224</v>
      </c>
      <c r="E97" s="33">
        <f ca="1">C97+D97</f>
        <v>-22941.381944444445</v>
      </c>
      <c r="F97" s="39" t="s">
        <v>20</v>
      </c>
    </row>
    <row r="98" spans="1:6" ht="15" x14ac:dyDescent="0.25">
      <c r="A98" s="40" t="s">
        <v>19</v>
      </c>
      <c r="B98" s="40" t="s">
        <v>247</v>
      </c>
      <c r="C98" s="33">
        <f ca="1">SUMIF('Cash Flows - Financing'!B:B,'Payments - Financing'!B73,'Cash Flows - Financing'!Q:Q)</f>
        <v>-5880</v>
      </c>
      <c r="D98" s="33">
        <f ca="1">SUMIF('Cash Flows - Financing'!B:B,'Payments - Financing'!B73,'Cash Flows - Financing'!R:R)</f>
        <v>-30660</v>
      </c>
      <c r="E98" s="33">
        <f ca="1">C98+D98</f>
        <v>-36540</v>
      </c>
      <c r="F98" s="39" t="s">
        <v>20</v>
      </c>
    </row>
    <row r="99" spans="1:6" ht="15" x14ac:dyDescent="0.25">
      <c r="A99" s="40" t="s">
        <v>19</v>
      </c>
      <c r="B99" s="40" t="s">
        <v>250</v>
      </c>
      <c r="C99" s="33">
        <f ca="1">SUMIF('Cash Flows - Financing'!B:B,'Payments - Financing'!B74,'Cash Flows - Financing'!Q:Q)</f>
        <v>-525</v>
      </c>
      <c r="D99" s="33">
        <f ca="1">SUMIF('Cash Flows - Financing'!B:B,'Payments - Financing'!B74,'Cash Flows - Financing'!R:R)</f>
        <v>-2737.5</v>
      </c>
      <c r="E99" s="33">
        <f ca="1">C99+D99</f>
        <v>-3262.5</v>
      </c>
      <c r="F99" s="39" t="s">
        <v>20</v>
      </c>
    </row>
    <row r="100" spans="1:6" ht="15" x14ac:dyDescent="0.25">
      <c r="A100" s="40" t="s">
        <v>19</v>
      </c>
      <c r="B100" s="40" t="s">
        <v>258</v>
      </c>
      <c r="C100" s="33">
        <f ca="1">SUMIF('Cash Flows - Financing'!B:B,'Payments - Financing'!B76,'Cash Flows - Financing'!Q:Q)</f>
        <v>-4578.8959027777782</v>
      </c>
      <c r="D100" s="33">
        <f ca="1">SUMIF('Cash Flows - Financing'!B:B,'Payments - Financing'!B76,'Cash Flows - Financing'!R:R)</f>
        <v>-30803.481527777778</v>
      </c>
      <c r="E100" s="33">
        <f ca="1">C100+D100</f>
        <v>-35382.377430555556</v>
      </c>
      <c r="F100" s="39" t="s">
        <v>20</v>
      </c>
    </row>
    <row r="101" spans="1:6" ht="15" x14ac:dyDescent="0.25">
      <c r="A101" s="40" t="s">
        <v>19</v>
      </c>
      <c r="B101" s="40" t="s">
        <v>261</v>
      </c>
      <c r="C101" s="33">
        <f ca="1">SUMIF('Cash Flows - Financing'!B:B,'Payments - Financing'!B77,'Cash Flows - Financing'!Q:Q)</f>
        <v>-2551.1009027777782</v>
      </c>
      <c r="D101" s="33">
        <f ca="1">SUMIF('Cash Flows - Financing'!B:B,'Payments - Financing'!B77,'Cash Flows - Financing'!R:R)</f>
        <v>-17161.951527777779</v>
      </c>
      <c r="E101" s="33">
        <f ca="1">C101+D101</f>
        <v>-19713.052430555559</v>
      </c>
      <c r="F101" s="39" t="s">
        <v>20</v>
      </c>
    </row>
    <row r="102" spans="1:6" ht="15" x14ac:dyDescent="0.25">
      <c r="A102" s="40" t="s">
        <v>19</v>
      </c>
      <c r="B102" s="40" t="s">
        <v>264</v>
      </c>
      <c r="C102" s="33">
        <f ca="1">SUMIF('Cash Flows - Financing'!B:B,'Payments - Financing'!B78,'Cash Flows - Financing'!Q:Q)</f>
        <v>-25.931800395</v>
      </c>
      <c r="D102" s="33">
        <f ca="1">SUMIF('Cash Flows - Financing'!B:B,'Payments - Financing'!B78,'Cash Flows - Financing'!R:R)</f>
        <v>-2307.930235155</v>
      </c>
      <c r="E102" s="33">
        <f ca="1">C102+D102</f>
        <v>-2333.8620355500002</v>
      </c>
      <c r="F102" s="39" t="s">
        <v>20</v>
      </c>
    </row>
    <row r="103" spans="1:6" ht="15" x14ac:dyDescent="0.25">
      <c r="A103" s="40" t="s">
        <v>19</v>
      </c>
      <c r="B103" s="40" t="s">
        <v>268</v>
      </c>
      <c r="C103" s="33">
        <f ca="1">SUMIF('Cash Flows - Financing'!B:B,'Payments - Financing'!B79,'Cash Flows - Financing'!Q:Q)</f>
        <v>-84.319531499999982</v>
      </c>
      <c r="D103" s="33">
        <f ca="1">SUMIF('Cash Flows - Financing'!B:B,'Payments - Financing'!B79,'Cash Flows - Financing'!R:R)</f>
        <v>-7504.4383034999992</v>
      </c>
      <c r="E103" s="33">
        <f ca="1">C103+D103</f>
        <v>-7588.7578349999994</v>
      </c>
      <c r="F103" s="39" t="s">
        <v>20</v>
      </c>
    </row>
    <row r="104" spans="1:6" ht="15" x14ac:dyDescent="0.25">
      <c r="A104" s="40" t="s">
        <v>19</v>
      </c>
      <c r="B104" s="40" t="s">
        <v>272</v>
      </c>
      <c r="C104" s="33">
        <f ca="1">SUMIF('Cash Flows - Financing'!B:B,'Payments - Financing'!B80,'Cash Flows - Financing'!Q:Q)</f>
        <v>-1172.6133763788887</v>
      </c>
      <c r="D104" s="33">
        <f ca="1">SUMIF('Cash Flows - Financing'!B:B,'Payments - Financing'!B80,'Cash Flows - Financing'!R:R)</f>
        <v>-1423.8876713172219</v>
      </c>
      <c r="E104" s="33">
        <f ca="1">C104+D104</f>
        <v>-2596.5010476961106</v>
      </c>
      <c r="F104" s="39" t="s">
        <v>20</v>
      </c>
    </row>
    <row r="105" spans="1:6" ht="15" x14ac:dyDescent="0.25">
      <c r="A105" s="40" t="s">
        <v>19</v>
      </c>
      <c r="B105" s="40" t="s">
        <v>275</v>
      </c>
      <c r="C105" s="33">
        <f ca="1">SUMIF('Cash Flows - Financing'!B:B,'Payments - Financing'!B81,'Cash Flows - Financing'!Q:Q)</f>
        <v>-2545.4077601066665</v>
      </c>
      <c r="D105" s="33">
        <f ca="1">SUMIF('Cash Flows - Financing'!B:B,'Payments - Financing'!B81,'Cash Flows - Financing'!R:R)</f>
        <v>0</v>
      </c>
      <c r="E105" s="33">
        <f ca="1">C105+D105</f>
        <v>-2545.4077601066665</v>
      </c>
      <c r="F105" s="39" t="s">
        <v>20</v>
      </c>
    </row>
    <row r="106" spans="1:6" ht="15" x14ac:dyDescent="0.25">
      <c r="A106" s="40" t="s">
        <v>19</v>
      </c>
      <c r="B106" s="40" t="s">
        <v>279</v>
      </c>
      <c r="C106" s="33">
        <f ca="1">SUMIF('Cash Flows - Financing'!B:B,'Payments - Financing'!B82,'Cash Flows - Financing'!Q:Q)</f>
        <v>-351.87588333333332</v>
      </c>
      <c r="D106" s="33">
        <f ca="1">SUMIF('Cash Flows - Financing'!B:B,'Payments - Financing'!B82,'Cash Flows - Financing'!R:R)</f>
        <v>-2815.0070666666666</v>
      </c>
      <c r="E106" s="33">
        <f ca="1">C106+D106</f>
        <v>-3166.8829499999997</v>
      </c>
      <c r="F106" s="39" t="s">
        <v>20</v>
      </c>
    </row>
    <row r="107" spans="1:6" ht="15" x14ac:dyDescent="0.25">
      <c r="A107" s="40" t="s">
        <v>19</v>
      </c>
      <c r="B107" s="40" t="s">
        <v>282</v>
      </c>
      <c r="C107" s="33">
        <f ca="1">SUMIF('Cash Flows - Financing'!B:B,'Payments - Financing'!B83,'Cash Flows - Financing'!Q:Q)</f>
        <v>-23056.350413999997</v>
      </c>
      <c r="D107" s="33">
        <f ca="1">SUMIF('Cash Flows - Financing'!B:B,'Payments - Financing'!B83,'Cash Flows - Financing'!R:R)</f>
        <v>0</v>
      </c>
      <c r="E107" s="33">
        <f ca="1">C107+D107</f>
        <v>-23056.350413999997</v>
      </c>
      <c r="F107" s="39" t="s">
        <v>20</v>
      </c>
    </row>
    <row r="108" spans="1:6" ht="15" x14ac:dyDescent="0.25">
      <c r="A108" s="40" t="s">
        <v>19</v>
      </c>
      <c r="B108" s="40" t="s">
        <v>286</v>
      </c>
      <c r="C108" s="33">
        <f ca="1">SUMIF('Cash Flows - Financing'!B:B,'Payments - Financing'!B84,'Cash Flows - Financing'!Q:Q)</f>
        <v>-139.49590555</v>
      </c>
      <c r="D108" s="33">
        <f ca="1">SUMIF('Cash Flows - Financing'!B:B,'Payments - Financing'!B84,'Cash Flows - Financing'!R:R)</f>
        <v>-25109.262999000002</v>
      </c>
      <c r="E108" s="33">
        <f ca="1">C108+D108</f>
        <v>-25248.758904550003</v>
      </c>
      <c r="F108" s="39" t="s">
        <v>20</v>
      </c>
    </row>
    <row r="109" spans="1:6" ht="15" x14ac:dyDescent="0.25">
      <c r="A109" s="40" t="s">
        <v>19</v>
      </c>
      <c r="B109" s="40" t="s">
        <v>290</v>
      </c>
      <c r="C109" s="33">
        <f ca="1">SUMIF('Cash Flows - Financing'!B:B,'Payments - Financing'!B85,'Cash Flows - Financing'!Q:Q)</f>
        <v>-18350.700888888889</v>
      </c>
      <c r="D109" s="33">
        <f ca="1">SUMIF('Cash Flows - Financing'!B:B,'Payments - Financing'!B85,'Cash Flows - Financing'!R:R)</f>
        <v>-17854.735999999997</v>
      </c>
      <c r="E109" s="33">
        <f ca="1">C109+D109</f>
        <v>-36205.436888888886</v>
      </c>
      <c r="F109" s="39" t="s">
        <v>20</v>
      </c>
    </row>
    <row r="110" spans="1:6" ht="15" x14ac:dyDescent="0.25">
      <c r="A110" s="40" t="s">
        <v>19</v>
      </c>
      <c r="B110" s="40" t="s">
        <v>293</v>
      </c>
      <c r="C110" s="33">
        <f ca="1">SUMIF('Cash Flows - Financing'!B:B,'Payments - Financing'!B86,'Cash Flows - Financing'!Q:Q)</f>
        <v>-1752.3851949999998</v>
      </c>
      <c r="D110" s="33">
        <f ca="1">SUMIF('Cash Flows - Financing'!B:B,'Payments - Financing'!B86,'Cash Flows - Financing'!R:R)</f>
        <v>-3680.0089094999994</v>
      </c>
      <c r="E110" s="33">
        <f ca="1">C110+D110</f>
        <v>-5432.3941044999992</v>
      </c>
      <c r="F110" s="39" t="s">
        <v>20</v>
      </c>
    </row>
    <row r="111" spans="1:6" ht="15" x14ac:dyDescent="0.25">
      <c r="A111" s="40" t="s">
        <v>19</v>
      </c>
      <c r="B111" s="40" t="s">
        <v>297</v>
      </c>
      <c r="C111" s="33">
        <f ca="1">SUMIF('Cash Flows - Financing'!B:B,'Payments - Financing'!B87,'Cash Flows - Financing'!Q:Q)</f>
        <v>-1353.3881249999997</v>
      </c>
      <c r="D111" s="33">
        <f ca="1">SUMIF('Cash Flows - Financing'!B:B,'Payments - Financing'!B87,'Cash Flows - Financing'!R:R)</f>
        <v>-2842.1150624999996</v>
      </c>
      <c r="E111" s="33">
        <f ca="1">C111+D111</f>
        <v>-4195.5031874999995</v>
      </c>
      <c r="F111" s="39" t="s">
        <v>20</v>
      </c>
    </row>
    <row r="112" spans="1:6" ht="15" x14ac:dyDescent="0.25">
      <c r="A112" s="40" t="s">
        <v>19</v>
      </c>
      <c r="B112" s="40" t="s">
        <v>299</v>
      </c>
      <c r="C112" s="33">
        <f ca="1">SUMIF('Cash Flows - Financing'!B:B,'Payments - Financing'!B88,'Cash Flows - Financing'!Q:Q)</f>
        <v>-897.05631049999988</v>
      </c>
      <c r="D112" s="33">
        <f ca="1">SUMIF('Cash Flows - Financing'!B:B,'Payments - Financing'!B88,'Cash Flows - Financing'!R:R)</f>
        <v>-3075.6216359999999</v>
      </c>
      <c r="E112" s="33">
        <f ca="1">C112+D112</f>
        <v>-3972.6779465</v>
      </c>
      <c r="F112" s="39" t="s">
        <v>20</v>
      </c>
    </row>
    <row r="113" spans="1:6" ht="15" x14ac:dyDescent="0.25">
      <c r="A113" s="40" t="s">
        <v>19</v>
      </c>
      <c r="B113" s="40" t="s">
        <v>301</v>
      </c>
      <c r="C113" s="33">
        <f ca="1">SUMIF('Cash Flows - Financing'!B:B,'Payments - Financing'!B89,'Cash Flows - Financing'!Q:Q)</f>
        <v>-2070.0038133233334</v>
      </c>
      <c r="D113" s="33">
        <f ca="1">SUMIF('Cash Flows - Financing'!B:B,'Payments - Financing'!B89,'Cash Flows - Financing'!R:R)</f>
        <v>-3277.5060377619443</v>
      </c>
      <c r="E113" s="33">
        <f ca="1">C113+D113</f>
        <v>-5347.5098510852777</v>
      </c>
      <c r="F113" s="39" t="s">
        <v>20</v>
      </c>
    </row>
    <row r="114" spans="1:6" ht="15" x14ac:dyDescent="0.25">
      <c r="A114" s="40" t="s">
        <v>19</v>
      </c>
      <c r="B114" s="40" t="s">
        <v>304</v>
      </c>
      <c r="C114" s="33">
        <f ca="1">SUMIF('Cash Flows - Financing'!B:B,'Payments - Financing'!B90,'Cash Flows - Financing'!Q:Q)</f>
        <v>-1133.859681528</v>
      </c>
      <c r="D114" s="33">
        <f ca="1">SUMIF('Cash Flows - Financing'!B:B,'Payments - Financing'!B90,'Cash Flows - Financing'!R:R)</f>
        <v>-1795.2778290859999</v>
      </c>
      <c r="E114" s="33">
        <f ca="1">C114+D114</f>
        <v>-2929.1375106139999</v>
      </c>
      <c r="F114" s="39" t="s">
        <v>20</v>
      </c>
    </row>
    <row r="115" spans="1:6" ht="15" x14ac:dyDescent="0.25">
      <c r="A115" s="40" t="s">
        <v>19</v>
      </c>
      <c r="B115" s="40" t="s">
        <v>307</v>
      </c>
      <c r="C115" s="33">
        <f ca="1">SUMIF('Cash Flows - Financing'!B:B,'Payments - Financing'!B91,'Cash Flows - Financing'!Q:Q)</f>
        <v>-1058.532138493</v>
      </c>
      <c r="D115" s="33">
        <f ca="1">SUMIF('Cash Flows - Financing'!B:B,'Payments - Financing'!B91,'Cash Flows - Financing'!R:R)</f>
        <v>-1676.0092192805835</v>
      </c>
      <c r="E115" s="33">
        <f ca="1">C115+D115</f>
        <v>-2734.5413577735835</v>
      </c>
      <c r="F115" s="39" t="s">
        <v>20</v>
      </c>
    </row>
    <row r="116" spans="1:6" ht="15" x14ac:dyDescent="0.25">
      <c r="A116" s="40" t="s">
        <v>19</v>
      </c>
      <c r="B116" s="40" t="s">
        <v>310</v>
      </c>
      <c r="C116" s="33">
        <f ca="1">SUMIF('Cash Flows - Financing'!B:B,'Payments - Financing'!B92,'Cash Flows - Financing'!Q:Q)</f>
        <v>-3888.2474633333331</v>
      </c>
      <c r="D116" s="33">
        <f ca="1">SUMIF('Cash Flows - Financing'!B:B,'Payments - Financing'!B92,'Cash Flows - Financing'!R:R)</f>
        <v>-4721.4433483333323</v>
      </c>
      <c r="E116" s="33">
        <f ca="1">C116+D116</f>
        <v>-8609.6908116666655</v>
      </c>
      <c r="F116" s="39" t="s">
        <v>20</v>
      </c>
    </row>
    <row r="117" spans="1:6" ht="15" x14ac:dyDescent="0.25">
      <c r="A117" s="40" t="s">
        <v>19</v>
      </c>
      <c r="B117" s="40" t="s">
        <v>313</v>
      </c>
      <c r="C117" s="33">
        <f ca="1">SUMIF('Cash Flows - Financing'!B:B,'Payments - Financing'!B93,'Cash Flows - Financing'!Q:Q)</f>
        <v>-481.25000000000006</v>
      </c>
      <c r="D117" s="33">
        <f ca="1">SUMIF('Cash Flows - Financing'!B:B,'Payments - Financing'!B93,'Cash Flows - Financing'!R:R)</f>
        <v>-3248.4375000000005</v>
      </c>
      <c r="E117" s="33">
        <f ca="1">C117+D117</f>
        <v>-3729.6875000000005</v>
      </c>
      <c r="F117" s="39" t="s">
        <v>20</v>
      </c>
    </row>
    <row r="118" spans="1:6" ht="15" x14ac:dyDescent="0.25">
      <c r="A118" s="40" t="s">
        <v>19</v>
      </c>
      <c r="B118" s="40" t="s">
        <v>315</v>
      </c>
      <c r="C118" s="33">
        <f ca="1">SUMIF('Cash Flows - Financing'!B:B,'Payments - Financing'!B94,'Cash Flows - Financing'!Q:Q)</f>
        <v>-481.25000000000006</v>
      </c>
      <c r="D118" s="33">
        <f ca="1">SUMIF('Cash Flows - Financing'!B:B,'Payments - Financing'!B94,'Cash Flows - Financing'!R:R)</f>
        <v>-3248.4375000000005</v>
      </c>
      <c r="E118" s="33">
        <f ca="1">C118+D118</f>
        <v>-3729.6875000000005</v>
      </c>
      <c r="F118" s="39" t="s">
        <v>20</v>
      </c>
    </row>
    <row r="119" spans="1:6" ht="15" x14ac:dyDescent="0.25">
      <c r="A119" s="40" t="s">
        <v>19</v>
      </c>
      <c r="B119" s="40" t="s">
        <v>317</v>
      </c>
      <c r="C119" s="33">
        <f ca="1">SUMIF('Cash Flows - Financing'!B:B,'Payments - Financing'!B95,'Cash Flows - Financing'!Q:Q)</f>
        <v>-6263.6306134655988</v>
      </c>
      <c r="D119" s="33">
        <f ca="1">SUMIF('Cash Flows - Financing'!B:B,'Payments - Financing'!B95,'Cash Flows - Financing'!R:R)</f>
        <v>-62307.453243518394</v>
      </c>
      <c r="E119" s="33">
        <f ca="1">C119+D119</f>
        <v>-68571.083856983998</v>
      </c>
      <c r="F119" s="39" t="s">
        <v>20</v>
      </c>
    </row>
    <row r="120" spans="1:6" ht="15" x14ac:dyDescent="0.25">
      <c r="A120" s="40" t="s">
        <v>19</v>
      </c>
      <c r="B120" s="40" t="s">
        <v>321</v>
      </c>
      <c r="C120" s="33">
        <f ca="1">SUMIF('Cash Flows - Financing'!B:B,'Payments - Financing'!B96,'Cash Flows - Financing'!Q:Q)</f>
        <v>-1687.7465133879168</v>
      </c>
      <c r="D120" s="33">
        <f ca="1">SUMIF('Cash Flows - Financing'!B:B,'Payments - Financing'!B96,'Cash Flows - Financing'!R:R)</f>
        <v>-2915.198523124584</v>
      </c>
      <c r="E120" s="33">
        <f ca="1">C120+D120</f>
        <v>-4602.9450365125012</v>
      </c>
      <c r="F120" s="39" t="s">
        <v>20</v>
      </c>
    </row>
    <row r="121" spans="1:6" ht="15" x14ac:dyDescent="0.25">
      <c r="A121" s="40" t="s">
        <v>19</v>
      </c>
      <c r="B121" s="40" t="s">
        <v>324</v>
      </c>
      <c r="C121" s="33">
        <f ca="1">SUMIF('Cash Flows - Financing'!B:B,'Payments - Financing'!B97,'Cash Flows - Financing'!Q:Q)</f>
        <v>-662.30249900000001</v>
      </c>
      <c r="D121" s="33">
        <f ca="1">SUMIF('Cash Flows - Financing'!B:B,'Payments - Financing'!B97,'Cash Flows - Financing'!R:R)</f>
        <v>-18544.469972000003</v>
      </c>
      <c r="E121" s="33">
        <f ca="1">C121+D121</f>
        <v>-19206.772471000004</v>
      </c>
      <c r="F121" s="39" t="s">
        <v>20</v>
      </c>
    </row>
    <row r="122" spans="1:6" ht="15" x14ac:dyDescent="0.25">
      <c r="A122" s="40" t="s">
        <v>19</v>
      </c>
      <c r="B122" s="40" t="s">
        <v>327</v>
      </c>
      <c r="C122" s="33">
        <f ca="1">SUMIF('Cash Flows - Financing'!B:B,'Payments - Financing'!B98,'Cash Flows - Financing'!Q:Q)</f>
        <v>-1992.5223549999996</v>
      </c>
      <c r="D122" s="33">
        <f ca="1">SUMIF('Cash Flows - Financing'!B:B,'Payments - Financing'!B98,'Cash Flows - Financing'!R:R)</f>
        <v>-4184.2969454999993</v>
      </c>
      <c r="E122" s="33">
        <f ca="1">C122+D122</f>
        <v>-6176.8193004999994</v>
      </c>
      <c r="F122" s="39" t="s">
        <v>20</v>
      </c>
    </row>
    <row r="123" spans="1:6" ht="15" x14ac:dyDescent="0.25">
      <c r="A123" s="40" t="s">
        <v>19</v>
      </c>
      <c r="B123" s="40" t="s">
        <v>333</v>
      </c>
      <c r="C123" s="33">
        <f ca="1">SUMIF('Cash Flows - Financing'!B:B,'Payments - Financing'!B100,'Cash Flows - Financing'!Q:Q)</f>
        <v>-244.60966090000002</v>
      </c>
      <c r="D123" s="33">
        <f ca="1">SUMIF('Cash Flows - Financing'!B:B,'Payments - Financing'!B100,'Cash Flows - Financing'!R:R)</f>
        <v>-22014.869481000002</v>
      </c>
      <c r="E123" s="33">
        <f ca="1">C123+D123</f>
        <v>-22259.479141900003</v>
      </c>
      <c r="F123" s="39" t="s">
        <v>20</v>
      </c>
    </row>
    <row r="124" spans="1:6" ht="15" x14ac:dyDescent="0.25">
      <c r="A124" s="40" t="s">
        <v>19</v>
      </c>
      <c r="B124" s="40" t="s">
        <v>337</v>
      </c>
      <c r="C124" s="33">
        <f ca="1">SUMIF('Cash Flows - Financing'!B:B,'Payments - Financing'!B101,'Cash Flows - Financing'!Q:Q)</f>
        <v>-36166.666666666664</v>
      </c>
      <c r="D124" s="33">
        <f ca="1">SUMIF('Cash Flows - Financing'!B:B,'Payments - Financing'!B101,'Cash Flows - Financing'!R:R)</f>
        <v>-68833.333333333328</v>
      </c>
      <c r="E124" s="33">
        <f ca="1">C124+D124</f>
        <v>-105000</v>
      </c>
      <c r="F124" s="39" t="s">
        <v>20</v>
      </c>
    </row>
    <row r="125" spans="1:6" ht="15" x14ac:dyDescent="0.25">
      <c r="A125" s="40" t="s">
        <v>19</v>
      </c>
      <c r="B125" s="40" t="s">
        <v>340</v>
      </c>
      <c r="C125" s="33">
        <f ca="1">SUMIF('Cash Flows - Financing'!B:B,'Payments - Financing'!B102,'Cash Flows - Financing'!Q:Q)</f>
        <v>-294.44444415000004</v>
      </c>
      <c r="D125" s="33">
        <f ca="1">SUMIF('Cash Flows - Financing'!B:B,'Payments - Financing'!B102,'Cash Flows - Financing'!R:R)</f>
        <v>-26205.555529350004</v>
      </c>
      <c r="E125" s="33">
        <f ca="1">C125+D125</f>
        <v>-26499.999973500006</v>
      </c>
      <c r="F125" s="39" t="s">
        <v>20</v>
      </c>
    </row>
    <row r="126" spans="1:6" ht="15" x14ac:dyDescent="0.25">
      <c r="A126" s="40" t="s">
        <v>19</v>
      </c>
      <c r="B126" s="40" t="s">
        <v>342</v>
      </c>
      <c r="C126" s="33">
        <f ca="1">SUMIF('Cash Flows - Financing'!B:B,'Payments - Financing'!B103,'Cash Flows - Financing'!Q:Q)</f>
        <v>-36166.666666666664</v>
      </c>
      <c r="D126" s="33">
        <f ca="1">SUMIF('Cash Flows - Financing'!B:B,'Payments - Financing'!B103,'Cash Flows - Financing'!R:R)</f>
        <v>-68833.333333333328</v>
      </c>
      <c r="E126" s="33">
        <f ca="1">C126+D126</f>
        <v>-105000</v>
      </c>
      <c r="F126" s="39" t="s">
        <v>20</v>
      </c>
    </row>
    <row r="127" spans="1:6" ht="15" x14ac:dyDescent="0.25">
      <c r="A127" s="40" t="s">
        <v>19</v>
      </c>
      <c r="B127" s="40" t="s">
        <v>344</v>
      </c>
      <c r="C127" s="33">
        <f ca="1">SUMIF('Cash Flows - Financing'!B:B,'Payments - Financing'!B104,'Cash Flows - Financing'!Q:Q)</f>
        <v>-5893.3333443833335</v>
      </c>
      <c r="D127" s="33">
        <f ca="1">SUMIF('Cash Flows - Financing'!B:B,'Payments - Financing'!B104,'Cash Flows - Financing'!R:R)</f>
        <v>-25306.666714116669</v>
      </c>
      <c r="E127" s="33">
        <f ca="1">C127+D127</f>
        <v>-31200.000058500002</v>
      </c>
      <c r="F127" s="39" t="s">
        <v>20</v>
      </c>
    </row>
    <row r="128" spans="1:6" ht="15" x14ac:dyDescent="0.25">
      <c r="A128" s="40" t="s">
        <v>19</v>
      </c>
      <c r="B128" s="40" t="s">
        <v>346</v>
      </c>
      <c r="C128" s="33">
        <f ca="1">SUMIF('Cash Flows - Financing'!B:B,'Payments - Financing'!B105,'Cash Flows - Financing'!Q:Q)</f>
        <v>-463.99999999999994</v>
      </c>
      <c r="D128" s="33">
        <f ca="1">SUMIF('Cash Flows - Financing'!B:B,'Payments - Financing'!B105,'Cash Flows - Financing'!R:R)</f>
        <v>-3015.9999999999995</v>
      </c>
      <c r="E128" s="33">
        <f ca="1">C128+D128</f>
        <v>-3479.9999999999995</v>
      </c>
      <c r="F128" s="39" t="s">
        <v>20</v>
      </c>
    </row>
    <row r="129" spans="1:6" ht="15" x14ac:dyDescent="0.25">
      <c r="A129" s="40" t="s">
        <v>19</v>
      </c>
      <c r="B129" s="40" t="s">
        <v>348</v>
      </c>
      <c r="C129" s="33">
        <f ca="1">SUMIF('Cash Flows - Financing'!B:B,'Payments - Financing'!B106,'Cash Flows - Financing'!Q:Q)</f>
        <v>-34326.197412446789</v>
      </c>
      <c r="D129" s="33">
        <f ca="1">SUMIF('Cash Flows - Financing'!B:B,'Payments - Financing'!B106,'Cash Flows - Financing'!R:R)</f>
        <v>-1218580.0081418611</v>
      </c>
      <c r="E129" s="33">
        <f ca="1">C129+D129</f>
        <v>-1252906.2055543079</v>
      </c>
      <c r="F129" s="39" t="s">
        <v>20</v>
      </c>
    </row>
    <row r="130" spans="1:6" ht="15" x14ac:dyDescent="0.25">
      <c r="A130" s="40" t="s">
        <v>19</v>
      </c>
      <c r="B130" s="40" t="s">
        <v>352</v>
      </c>
      <c r="C130" s="33">
        <f ca="1">SUMIF('Cash Flows - Financing'!B:B,'Payments - Financing'!B107,'Cash Flows - Financing'!Q:Q)</f>
        <v>-140.22105419758333</v>
      </c>
      <c r="D130" s="33">
        <f ca="1">SUMIF('Cash Flows - Financing'!B:B,'Payments - Financing'!B107,'Cash Flows - Financing'!R:R)</f>
        <v>-242.20000270491667</v>
      </c>
      <c r="E130" s="33">
        <f ca="1">C130+D130</f>
        <v>-382.42105690250003</v>
      </c>
      <c r="F130" s="39" t="s">
        <v>20</v>
      </c>
    </row>
    <row r="131" spans="1:6" ht="15" x14ac:dyDescent="0.25">
      <c r="A131" s="40" t="s">
        <v>19</v>
      </c>
      <c r="B131" s="40" t="s">
        <v>356</v>
      </c>
      <c r="C131" s="33">
        <f ca="1">SUMIF('Cash Flows - Financing'!B:B,'Payments - Financing'!B108,'Cash Flows - Financing'!Q:Q)</f>
        <v>-175.53850970852778</v>
      </c>
      <c r="D131" s="33">
        <f ca="1">SUMIF('Cash Flows - Financing'!B:B,'Payments - Financing'!B108,'Cash Flows - Financing'!R:R)</f>
        <v>-303.20288040563889</v>
      </c>
      <c r="E131" s="33">
        <f ca="1">C131+D131</f>
        <v>-478.74139011416668</v>
      </c>
      <c r="F131" s="39" t="s">
        <v>20</v>
      </c>
    </row>
    <row r="132" spans="1:6" ht="15" x14ac:dyDescent="0.25">
      <c r="A132" s="40" t="s">
        <v>19</v>
      </c>
      <c r="B132" s="40" t="s">
        <v>358</v>
      </c>
      <c r="C132" s="33">
        <f ca="1">SUMIF('Cash Flows - Financing'!B:B,'Payments - Financing'!B109,'Cash Flows - Financing'!Q:Q)</f>
        <v>-8385.4166666666642</v>
      </c>
      <c r="D132" s="33">
        <f ca="1">SUMIF('Cash Flows - Financing'!B:B,'Payments - Financing'!B109,'Cash Flows - Financing'!R:R)</f>
        <v>-8203.125</v>
      </c>
      <c r="E132" s="33">
        <f ca="1">C132+D132</f>
        <v>-16588.541666666664</v>
      </c>
      <c r="F132" s="39" t="s">
        <v>20</v>
      </c>
    </row>
    <row r="133" spans="1:6" ht="15" x14ac:dyDescent="0.25">
      <c r="A133" s="40" t="s">
        <v>19</v>
      </c>
      <c r="B133" s="40" t="s">
        <v>362</v>
      </c>
      <c r="C133" s="33">
        <f ca="1">SUMIF('Cash Flows - Financing'!B:B,'Payments - Financing'!B110,'Cash Flows - Financing'!Q:Q)</f>
        <v>-413.01430475555549</v>
      </c>
      <c r="D133" s="33">
        <f ca="1">SUMIF('Cash Flows - Financing'!B:B,'Payments - Financing'!B110,'Cash Flows - Financing'!R:R)</f>
        <v>-168.96039739999998</v>
      </c>
      <c r="E133" s="33">
        <f ca="1">C133+D133</f>
        <v>-581.97470215555541</v>
      </c>
      <c r="F133" s="39" t="s">
        <v>20</v>
      </c>
    </row>
    <row r="134" spans="1:6" ht="15" x14ac:dyDescent="0.25">
      <c r="A134" s="40" t="s">
        <v>19</v>
      </c>
      <c r="B134" s="40" t="s">
        <v>366</v>
      </c>
      <c r="C134" s="33">
        <f ca="1">SUMIF('Cash Flows - Financing'!B:B,'Payments - Financing'!B111,'Cash Flows - Financing'!Q:Q)</f>
        <v>-395.19650352777779</v>
      </c>
      <c r="D134" s="33">
        <f ca="1">SUMIF('Cash Flows - Financing'!B:B,'Payments - Financing'!B111,'Cash Flows - Financing'!R:R)</f>
        <v>-11065.502098777779</v>
      </c>
      <c r="E134" s="33">
        <f ca="1">C134+D134</f>
        <v>-11460.698602305556</v>
      </c>
      <c r="F134" s="39" t="s">
        <v>20</v>
      </c>
    </row>
    <row r="135" spans="1:6" ht="15" x14ac:dyDescent="0.25">
      <c r="A135" s="40" t="s">
        <v>19</v>
      </c>
      <c r="B135" s="40" t="s">
        <v>370</v>
      </c>
      <c r="C135" s="33">
        <f ca="1">SUMIF('Cash Flows - Financing'!B:B,'Payments - Financing'!B112,'Cash Flows - Financing'!Q:Q)</f>
        <v>-658.89876204166671</v>
      </c>
      <c r="D135" s="33">
        <f ca="1">SUMIF('Cash Flows - Financing'!B:B,'Payments - Financing'!B112,'Cash Flows - Financing'!R:R)</f>
        <v>-18449.165337166669</v>
      </c>
      <c r="E135" s="33">
        <f ca="1">C135+D135</f>
        <v>-19108.064099208335</v>
      </c>
      <c r="F135" s="39" t="s">
        <v>20</v>
      </c>
    </row>
    <row r="136" spans="1:6" ht="15" x14ac:dyDescent="0.25">
      <c r="A136" s="40" t="s">
        <v>19</v>
      </c>
      <c r="B136" s="40" t="s">
        <v>373</v>
      </c>
      <c r="C136" s="33">
        <f ca="1">SUMIF('Cash Flows - Financing'!B:B,'Payments - Financing'!B113,'Cash Flows - Financing'!Q:Q)</f>
        <v>-414.27784228000002</v>
      </c>
      <c r="D136" s="33">
        <f ca="1">SUMIF('Cash Flows - Financing'!B:B,'Payments - Financing'!B113,'Cash Flows - Financing'!R:R)</f>
        <v>-1916.035020545</v>
      </c>
      <c r="E136" s="33">
        <f ca="1">C136+D136</f>
        <v>-2330.3128628250001</v>
      </c>
      <c r="F136" s="39" t="s">
        <v>20</v>
      </c>
    </row>
    <row r="137" spans="1:6" ht="15" x14ac:dyDescent="0.25">
      <c r="A137" s="40" t="s">
        <v>19</v>
      </c>
      <c r="B137" s="40" t="s">
        <v>377</v>
      </c>
      <c r="C137" s="33">
        <f ca="1">SUMIF('Cash Flows - Financing'!B:B,'Payments - Financing'!B114,'Cash Flows - Financing'!Q:Q)</f>
        <v>-17324.999999999996</v>
      </c>
      <c r="D137" s="33">
        <f ca="1">SUMIF('Cash Flows - Financing'!B:B,'Payments - Financing'!B114,'Cash Flows - Financing'!R:R)</f>
        <v>-7699.9999999999991</v>
      </c>
      <c r="E137" s="33">
        <f ca="1">C137+D137</f>
        <v>-25024.999999999996</v>
      </c>
      <c r="F137" s="39" t="s">
        <v>20</v>
      </c>
    </row>
    <row r="138" spans="1:6" ht="15" x14ac:dyDescent="0.25">
      <c r="A138" s="40" t="s">
        <v>19</v>
      </c>
      <c r="B138" s="40" t="s">
        <v>380</v>
      </c>
      <c r="C138" s="33">
        <f ca="1">SUMIF('Cash Flows - Financing'!B:B,'Payments - Financing'!B115,'Cash Flows - Financing'!Q:Q)</f>
        <v>-104.88913140999999</v>
      </c>
      <c r="D138" s="33">
        <f ca="1">SUMIF('Cash Flows - Financing'!B:B,'Payments - Financing'!B115,'Cash Flows - Financing'!R:R)</f>
        <v>-69.926087606666655</v>
      </c>
      <c r="E138" s="33">
        <f ca="1">C138+D138</f>
        <v>-174.81521901666665</v>
      </c>
      <c r="F138" s="39" t="s">
        <v>20</v>
      </c>
    </row>
    <row r="139" spans="1:6" ht="15" x14ac:dyDescent="0.25">
      <c r="A139" s="40" t="s">
        <v>19</v>
      </c>
      <c r="B139" s="40" t="s">
        <v>384</v>
      </c>
      <c r="C139" s="33">
        <f ca="1">SUMIF('Cash Flows - Financing'!B:B,'Payments - Financing'!B116,'Cash Flows - Financing'!Q:Q)</f>
        <v>-4404.7654576555551</v>
      </c>
      <c r="D139" s="33">
        <f ca="1">SUMIF('Cash Flows - Financing'!B:B,'Payments - Financing'!B116,'Cash Flows - Financing'!R:R)</f>
        <v>-7.5400121999999996</v>
      </c>
      <c r="E139" s="33">
        <f ca="1">C139+D139</f>
        <v>-4412.3054698555552</v>
      </c>
      <c r="F139" s="39" t="s">
        <v>20</v>
      </c>
    </row>
    <row r="140" spans="1:6" ht="15" x14ac:dyDescent="0.25">
      <c r="A140" s="40" t="s">
        <v>19</v>
      </c>
      <c r="B140" s="40" t="s">
        <v>389</v>
      </c>
      <c r="C140" s="33">
        <f ca="1">SUMIF('Cash Flows - Financing'!B:B,'Payments - Financing'!B117,'Cash Flows - Financing'!Q:Q)</f>
        <v>-2.0374641000000002</v>
      </c>
      <c r="D140" s="33">
        <f ca="1">SUMIF('Cash Flows - Financing'!B:B,'Payments - Financing'!B117,'Cash Flows - Financing'!R:R)</f>
        <v>-1.3583094</v>
      </c>
      <c r="E140" s="33">
        <f ca="1">C140+D140</f>
        <v>-3.3957735000000002</v>
      </c>
      <c r="F140" s="39" t="s">
        <v>20</v>
      </c>
    </row>
    <row r="141" spans="1:6" ht="15" x14ac:dyDescent="0.25">
      <c r="A141" s="40" t="s">
        <v>19</v>
      </c>
      <c r="B141" s="40" t="s">
        <v>391</v>
      </c>
      <c r="C141" s="33">
        <f ca="1">SUMIF('Cash Flows - Financing'!B:B,'Payments - Financing'!B118,'Cash Flows - Financing'!Q:Q)</f>
        <v>-8.1082847999999998</v>
      </c>
      <c r="D141" s="33">
        <f ca="1">SUMIF('Cash Flows - Financing'!B:B,'Payments - Financing'!B118,'Cash Flows - Financing'!R:R)</f>
        <v>-5.4055232000000002</v>
      </c>
      <c r="E141" s="33">
        <f ca="1">C141+D141</f>
        <v>-13.513808000000001</v>
      </c>
      <c r="F141" s="39" t="s">
        <v>20</v>
      </c>
    </row>
    <row r="142" spans="1:6" ht="15" x14ac:dyDescent="0.25">
      <c r="A142" s="40" t="s">
        <v>19</v>
      </c>
      <c r="B142" s="40" t="s">
        <v>393</v>
      </c>
      <c r="C142" s="33">
        <f ca="1">SUMIF('Cash Flows - Financing'!B:B,'Payments - Financing'!B119,'Cash Flows - Financing'!Q:Q)</f>
        <v>-6.6529505000000011</v>
      </c>
      <c r="D142" s="33">
        <f ca="1">SUMIF('Cash Flows - Financing'!B:B,'Payments - Financing'!B119,'Cash Flows - Financing'!R:R)</f>
        <v>-4.4353003333333341</v>
      </c>
      <c r="E142" s="33">
        <f ca="1">C142+D142</f>
        <v>-11.088250833333335</v>
      </c>
      <c r="F142" s="39" t="s">
        <v>20</v>
      </c>
    </row>
    <row r="143" spans="1:6" ht="15" x14ac:dyDescent="0.25">
      <c r="A143" s="40" t="s">
        <v>19</v>
      </c>
      <c r="B143" s="40" t="s">
        <v>395</v>
      </c>
      <c r="C143" s="33">
        <f ca="1">SUMIF('Cash Flows - Financing'!B:B,'Payments - Financing'!B120,'Cash Flows - Financing'!Q:Q)</f>
        <v>-109696.92058650003</v>
      </c>
      <c r="D143" s="33">
        <f ca="1">SUMIF('Cash Flows - Financing'!B:B,'Payments - Financing'!B120,'Cash Flows - Financing'!R:R)</f>
        <v>-146262.56078200002</v>
      </c>
      <c r="E143" s="33">
        <f ca="1">C143+D143</f>
        <v>-255959.48136850004</v>
      </c>
      <c r="F143" s="39" t="s">
        <v>20</v>
      </c>
    </row>
    <row r="144" spans="1:6" ht="15" x14ac:dyDescent="0.25">
      <c r="A144" s="40" t="s">
        <v>19</v>
      </c>
      <c r="B144" s="40" t="s">
        <v>397</v>
      </c>
      <c r="C144" s="33">
        <f ca="1">SUMIF('Cash Flows - Financing'!B:B,'Payments - Financing'!B121,'Cash Flows - Financing'!Q:Q)</f>
        <v>-437.91025439999999</v>
      </c>
      <c r="D144" s="33">
        <f ca="1">SUMIF('Cash Flows - Financing'!B:B,'Payments - Financing'!B121,'Cash Flows - Financing'!R:R)</f>
        <v>-410.5408635</v>
      </c>
      <c r="E144" s="33">
        <f ca="1">C144+D144</f>
        <v>-848.45111789999999</v>
      </c>
      <c r="F144" s="39" t="s">
        <v>20</v>
      </c>
    </row>
    <row r="145" spans="1:6" ht="15" x14ac:dyDescent="0.25">
      <c r="A145" s="40" t="s">
        <v>19</v>
      </c>
      <c r="B145" s="40" t="s">
        <v>400</v>
      </c>
      <c r="C145" s="33">
        <f ca="1">SUMIF('Cash Flows - Financing'!B:B,'Payments - Financing'!B122,'Cash Flows - Financing'!Q:Q)</f>
        <v>-4730.5766969999995</v>
      </c>
      <c r="D145" s="33">
        <f ca="1">SUMIF('Cash Flows - Financing'!B:B,'Payments - Financing'!B122,'Cash Flows - Financing'!R:R)</f>
        <v>-1379.7515366249997</v>
      </c>
      <c r="E145" s="33">
        <f ca="1">C145+D145</f>
        <v>-6110.3282336249995</v>
      </c>
      <c r="F145" s="39" t="s">
        <v>20</v>
      </c>
    </row>
    <row r="146" spans="1:6" ht="15" x14ac:dyDescent="0.25">
      <c r="A146" s="40" t="s">
        <v>19</v>
      </c>
      <c r="B146" s="40" t="s">
        <v>403</v>
      </c>
      <c r="C146" s="33">
        <f ca="1">SUMIF('Cash Flows - Financing'!B:B,'Payments - Financing'!B123,'Cash Flows - Financing'!Q:Q)</f>
        <v>-3654.8364054968888</v>
      </c>
      <c r="D146" s="33">
        <f ca="1">SUMIF('Cash Flows - Financing'!B:B,'Payments - Financing'!B123,'Cash Flows - Financing'!R:R)</f>
        <v>0</v>
      </c>
      <c r="E146" s="33">
        <f ca="1">C146+D146</f>
        <v>-3654.8364054968888</v>
      </c>
      <c r="F146" s="39" t="s">
        <v>20</v>
      </c>
    </row>
    <row r="147" spans="1:6" ht="15" x14ac:dyDescent="0.25">
      <c r="A147" s="40" t="s">
        <v>19</v>
      </c>
      <c r="B147" s="40" t="s">
        <v>406</v>
      </c>
      <c r="C147" s="33">
        <f ca="1">SUMIF('Cash Flows - Financing'!B:B,'Payments - Financing'!B124,'Cash Flows - Financing'!Q:Q)</f>
        <v>-2226.8174047411107</v>
      </c>
      <c r="D147" s="33">
        <f ca="1">SUMIF('Cash Flows - Financing'!B:B,'Payments - Financing'!B124,'Cash Flows - Financing'!R:R)</f>
        <v>0</v>
      </c>
      <c r="E147" s="33">
        <f ca="1">C147+D147</f>
        <v>-2226.8174047411107</v>
      </c>
      <c r="F147" s="39" t="s">
        <v>20</v>
      </c>
    </row>
    <row r="148" spans="1:6" ht="15" x14ac:dyDescent="0.25">
      <c r="A148" s="40" t="s">
        <v>19</v>
      </c>
      <c r="B148" s="40" t="s">
        <v>409</v>
      </c>
      <c r="C148" s="33">
        <f ca="1">SUMIF('Cash Flows - Financing'!B:B,'Payments - Financing'!B125,'Cash Flows - Financing'!Q:Q)</f>
        <v>-461.18488888888896</v>
      </c>
      <c r="D148" s="33">
        <f ca="1">SUMIF('Cash Flows - Financing'!B:B,'Payments - Financing'!B125,'Cash Flows - Financing'!R:R)</f>
        <v>-41045.455111111121</v>
      </c>
      <c r="E148" s="33">
        <f ca="1">C148+D148</f>
        <v>-41506.640000000014</v>
      </c>
      <c r="F148" s="39" t="s">
        <v>20</v>
      </c>
    </row>
    <row r="149" spans="1:6" ht="15" x14ac:dyDescent="0.25">
      <c r="A149" s="40" t="s">
        <v>19</v>
      </c>
      <c r="B149" s="40" t="s">
        <v>422</v>
      </c>
      <c r="C149" s="33">
        <f ca="1">SUMIF('Cash Flows - Financing'!B:B,'Payments - Financing'!B129,'Cash Flows - Financing'!Q:Q)</f>
        <v>-1944.4444448888887</v>
      </c>
      <c r="D149" s="33">
        <f ca="1">SUMIF('Cash Flows - Financing'!B:B,'Payments - Financing'!B129,'Cash Flows - Financing'!R:R)</f>
        <v>-173055.5555951111</v>
      </c>
      <c r="E149" s="33">
        <f ca="1">C149+D149</f>
        <v>-175000.00003999998</v>
      </c>
      <c r="F149" s="39" t="s">
        <v>20</v>
      </c>
    </row>
    <row r="150" spans="1:6" ht="15" x14ac:dyDescent="0.25">
      <c r="A150" s="40" t="s">
        <v>19</v>
      </c>
      <c r="B150" s="40" t="s">
        <v>426</v>
      </c>
      <c r="C150" s="33">
        <f ca="1">SUMIF('Cash Flows - Financing'!B:B,'Payments - Financing'!B130,'Cash Flows - Financing'!Q:Q)</f>
        <v>-8333.3333333333339</v>
      </c>
      <c r="D150" s="33">
        <f ca="1">SUMIF('Cash Flows - Financing'!B:B,'Payments - Financing'!B130,'Cash Flows - Financing'!R:R)</f>
        <v>-233333.33333333337</v>
      </c>
      <c r="E150" s="33">
        <f ca="1">C150+D150</f>
        <v>-241666.66666666672</v>
      </c>
      <c r="F150" s="39" t="s">
        <v>20</v>
      </c>
    </row>
    <row r="151" spans="1:6" ht="15" x14ac:dyDescent="0.25">
      <c r="A151" s="40" t="s">
        <v>19</v>
      </c>
      <c r="B151" s="40" t="s">
        <v>429</v>
      </c>
      <c r="C151" s="33">
        <f ca="1">SUMIF('Cash Flows - Financing'!B:B,'Payments - Financing'!B131,'Cash Flows - Financing'!Q:Q)</f>
        <v>-253555.55555555553</v>
      </c>
      <c r="D151" s="33">
        <f ca="1">SUMIF('Cash Flows - Financing'!B:B,'Payments - Financing'!B131,'Cash Flows - Financing'!R:R)</f>
        <v>-32666.666666666661</v>
      </c>
      <c r="E151" s="33">
        <f ca="1">C151+D151</f>
        <v>-286222.22222222219</v>
      </c>
      <c r="F151" s="39" t="s">
        <v>20</v>
      </c>
    </row>
    <row r="152" spans="1:6" ht="15" x14ac:dyDescent="0.25">
      <c r="A152" s="40" t="s">
        <v>19</v>
      </c>
      <c r="B152" s="40" t="s">
        <v>433</v>
      </c>
      <c r="C152" s="33">
        <f ca="1">SUMIF('Cash Flows - Financing'!B:B,'Payments - Financing'!B132,'Cash Flows - Financing'!Q:Q)</f>
        <v>-15500</v>
      </c>
      <c r="D152" s="33">
        <f ca="1">SUMIF('Cash Flows - Financing'!B:B,'Payments - Financing'!B132,'Cash Flows - Financing'!R:R)</f>
        <v>-29500</v>
      </c>
      <c r="E152" s="33">
        <f ca="1">C152+D152</f>
        <v>-45000</v>
      </c>
      <c r="F152" s="39" t="s">
        <v>20</v>
      </c>
    </row>
    <row r="153" spans="1:6" ht="15" x14ac:dyDescent="0.25">
      <c r="A153" s="40" t="s">
        <v>19</v>
      </c>
      <c r="B153" s="40" t="s">
        <v>437</v>
      </c>
      <c r="C153" s="33">
        <f ca="1">SUMIF('Cash Flows - Financing'!B:B,'Payments - Financing'!B133,'Cash Flows - Financing'!Q:Q)</f>
        <v>-27555.555555555555</v>
      </c>
      <c r="D153" s="33">
        <f ca="1">SUMIF('Cash Flows - Financing'!B:B,'Payments - Financing'!B133,'Cash Flows - Financing'!R:R)</f>
        <v>-52444.444444444445</v>
      </c>
      <c r="E153" s="33">
        <f ca="1">C153+D153</f>
        <v>-80000</v>
      </c>
      <c r="F153" s="39" t="s">
        <v>20</v>
      </c>
    </row>
    <row r="154" spans="1:6" ht="15" x14ac:dyDescent="0.25">
      <c r="A154" s="40" t="s">
        <v>19</v>
      </c>
      <c r="B154" s="40" t="s">
        <v>439</v>
      </c>
      <c r="C154" s="33">
        <f ca="1">SUMIF('Cash Flows - Financing'!B:B,'Payments - Financing'!B134,'Cash Flows - Financing'!Q:Q)</f>
        <v>-31000</v>
      </c>
      <c r="D154" s="33">
        <f ca="1">SUMIF('Cash Flows - Financing'!B:B,'Payments - Financing'!B134,'Cash Flows - Financing'!R:R)</f>
        <v>-59000</v>
      </c>
      <c r="E154" s="33">
        <f ca="1">C154+D154</f>
        <v>-90000</v>
      </c>
      <c r="F154" s="39" t="s">
        <v>20</v>
      </c>
    </row>
    <row r="155" spans="1:6" ht="15" x14ac:dyDescent="0.25">
      <c r="A155" s="40" t="s">
        <v>19</v>
      </c>
      <c r="B155" s="40" t="s">
        <v>441</v>
      </c>
      <c r="C155" s="33">
        <f ca="1">SUMIF('Cash Flows - Financing'!B:B,'Payments - Financing'!B135,'Cash Flows - Financing'!Q:Q)</f>
        <v>-12784.348194876997</v>
      </c>
      <c r="D155" s="33">
        <f ca="1">SUMIF('Cash Flows - Financing'!B:B,'Payments - Financing'!B135,'Cash Flows - Financing'!R:R)</f>
        <v>0</v>
      </c>
      <c r="E155" s="33">
        <f ca="1">C155+D155</f>
        <v>-12784.348194876997</v>
      </c>
      <c r="F155" s="39" t="s">
        <v>20</v>
      </c>
    </row>
    <row r="156" spans="1:6" ht="15" x14ac:dyDescent="0.25">
      <c r="A156" s="40" t="s">
        <v>19</v>
      </c>
      <c r="B156" s="40" t="s">
        <v>445</v>
      </c>
      <c r="C156" s="33">
        <f ca="1">SUMIF('Cash Flows - Financing'!B:B,'Payments - Financing'!B136,'Cash Flows - Financing'!Q:Q)</f>
        <v>-2024.3646085707774</v>
      </c>
      <c r="D156" s="33">
        <f ca="1">SUMIF('Cash Flows - Financing'!B:B,'Payments - Financing'!B136,'Cash Flows - Financing'!R:R)</f>
        <v>0</v>
      </c>
      <c r="E156" s="33">
        <f ca="1">C156+D156</f>
        <v>-2024.3646085707774</v>
      </c>
      <c r="F156" s="39" t="s">
        <v>20</v>
      </c>
    </row>
    <row r="157" spans="1:6" ht="15" x14ac:dyDescent="0.25">
      <c r="A157" s="40" t="s">
        <v>19</v>
      </c>
      <c r="B157" s="40" t="s">
        <v>448</v>
      </c>
      <c r="C157" s="33">
        <f ca="1">SUMIF('Cash Flows - Financing'!B:B,'Payments - Financing'!B137,'Cash Flows - Financing'!Q:Q)</f>
        <v>-14492.408611850165</v>
      </c>
      <c r="D157" s="33">
        <f ca="1">SUMIF('Cash Flows - Financing'!B:B,'Payments - Financing'!B137,'Cash Flows - Financing'!R:R)</f>
        <v>0</v>
      </c>
      <c r="E157" s="33">
        <f ca="1">C157+D157</f>
        <v>-14492.408611850165</v>
      </c>
      <c r="F157" s="39" t="s">
        <v>20</v>
      </c>
    </row>
    <row r="158" spans="1:6" ht="15" x14ac:dyDescent="0.25">
      <c r="A158" s="40" t="s">
        <v>19</v>
      </c>
      <c r="B158" s="40" t="s">
        <v>451</v>
      </c>
      <c r="C158" s="33">
        <f ca="1">SUMIF('Cash Flows - Financing'!B:B,'Payments - Financing'!B138,'Cash Flows - Financing'!Q:Q)</f>
        <v>-4112.684681924</v>
      </c>
      <c r="D158" s="33">
        <f ca="1">SUMIF('Cash Flows - Financing'!B:B,'Payments - Financing'!B138,'Cash Flows - Financing'!R:R)</f>
        <v>0</v>
      </c>
      <c r="E158" s="33">
        <f ca="1">C158+D158</f>
        <v>-4112.684681924</v>
      </c>
      <c r="F158" s="39" t="s">
        <v>20</v>
      </c>
    </row>
    <row r="159" spans="1:6" ht="15" x14ac:dyDescent="0.25">
      <c r="A159" s="40" t="s">
        <v>19</v>
      </c>
      <c r="B159" s="40" t="s">
        <v>454</v>
      </c>
      <c r="C159" s="33">
        <f ca="1">SUMIF('Cash Flows - Financing'!B:B,'Payments - Financing'!B139,'Cash Flows - Financing'!Q:Q)</f>
        <v>-29094.542265499993</v>
      </c>
      <c r="D159" s="33">
        <f ca="1">SUMIF('Cash Flows - Financing'!B:B,'Payments - Financing'!B139,'Cash Flows - Financing'!R:R)</f>
        <v>-28462.052216249998</v>
      </c>
      <c r="E159" s="33">
        <f ca="1">C159+D159</f>
        <v>-57556.594481749991</v>
      </c>
      <c r="F159" s="39" t="s">
        <v>20</v>
      </c>
    </row>
    <row r="160" spans="1:6" ht="15" x14ac:dyDescent="0.25">
      <c r="A160" s="40" t="s">
        <v>19</v>
      </c>
      <c r="B160" s="40" t="s">
        <v>457</v>
      </c>
      <c r="C160" s="33">
        <f ca="1">SUMIF('Cash Flows - Financing'!B:B,'Payments - Financing'!B140,'Cash Flows - Financing'!Q:Q)</f>
        <v>-20233.285023500001</v>
      </c>
      <c r="D160" s="33">
        <f ca="1">SUMIF('Cash Flows - Financing'!B:B,'Payments - Financing'!B140,'Cash Flows - Financing'!R:R)</f>
        <v>-19793.431001249999</v>
      </c>
      <c r="E160" s="33">
        <f ca="1">C160+D160</f>
        <v>-40026.71602475</v>
      </c>
      <c r="F160" s="39" t="s">
        <v>20</v>
      </c>
    </row>
    <row r="161" spans="1:6" ht="15" x14ac:dyDescent="0.25">
      <c r="A161" s="40" t="s">
        <v>19</v>
      </c>
      <c r="B161" s="40" t="s">
        <v>460</v>
      </c>
      <c r="C161" s="33">
        <f ca="1">SUMIF('Cash Flows - Financing'!B:B,'Payments - Financing'!B141,'Cash Flows - Financing'!Q:Q)</f>
        <v>-27409.387499999993</v>
      </c>
      <c r="D161" s="33">
        <f ca="1">SUMIF('Cash Flows - Financing'!B:B,'Payments - Financing'!B141,'Cash Flows - Financing'!R:R)</f>
        <v>-26813.531249999996</v>
      </c>
      <c r="E161" s="33">
        <f ca="1">C161+D161</f>
        <v>-54222.91874999999</v>
      </c>
      <c r="F161" s="39" t="s">
        <v>20</v>
      </c>
    </row>
    <row r="162" spans="1:6" ht="15" x14ac:dyDescent="0.25">
      <c r="A162" s="40" t="s">
        <v>19</v>
      </c>
      <c r="B162" s="40" t="s">
        <v>463</v>
      </c>
      <c r="C162" s="33">
        <f ca="1">SUMIF('Cash Flows - Financing'!B:B,'Payments - Financing'!B142,'Cash Flows - Financing'!Q:Q)</f>
        <v>-9368.9250514618252</v>
      </c>
      <c r="D162" s="33">
        <f ca="1">SUMIF('Cash Flows - Financing'!B:B,'Payments - Financing'!B142,'Cash Flows - Financing'!R:R)</f>
        <v>-9182.0561927881699</v>
      </c>
      <c r="E162" s="33">
        <f ca="1">C162+D162</f>
        <v>-18550.981244249997</v>
      </c>
      <c r="F162" s="39" t="s">
        <v>20</v>
      </c>
    </row>
    <row r="163" spans="1:6" ht="15" x14ac:dyDescent="0.25">
      <c r="A163" s="40" t="s">
        <v>19</v>
      </c>
      <c r="B163" s="40" t="s">
        <v>467</v>
      </c>
      <c r="C163" s="33">
        <f ca="1">SUMIF('Cash Flows - Financing'!B:B,'Payments - Financing'!B143,'Cash Flows - Financing'!Q:Q)</f>
        <v>-693.32945032240434</v>
      </c>
      <c r="D163" s="33">
        <f ca="1">SUMIF('Cash Flows - Financing'!B:B,'Payments - Financing'!B143,'Cash Flows - Financing'!R:R)</f>
        <v>-679.50057642759555</v>
      </c>
      <c r="E163" s="33">
        <f ca="1">C163+D163</f>
        <v>-1372.8300267499999</v>
      </c>
      <c r="F163" s="39" t="s">
        <v>20</v>
      </c>
    </row>
    <row r="164" spans="1:6" ht="15" x14ac:dyDescent="0.25">
      <c r="A164" s="40" t="s">
        <v>19</v>
      </c>
      <c r="B164" s="40" t="s">
        <v>470</v>
      </c>
      <c r="C164" s="33">
        <f ca="1">SUMIF('Cash Flows - Financing'!B:B,'Payments - Financing'!B144,'Cash Flows - Financing'!Q:Q)</f>
        <v>-18904.399613999998</v>
      </c>
      <c r="D164" s="33">
        <f ca="1">SUMIF('Cash Flows - Financing'!B:B,'Payments - Financing'!B144,'Cash Flows - Financing'!R:R)</f>
        <v>-18493.434404999996</v>
      </c>
      <c r="E164" s="33">
        <f ca="1">C164+D164</f>
        <v>-37397.834018999994</v>
      </c>
      <c r="F164" s="39" t="s">
        <v>20</v>
      </c>
    </row>
    <row r="165" spans="1:6" ht="15" x14ac:dyDescent="0.25">
      <c r="A165" s="40" t="s">
        <v>19</v>
      </c>
      <c r="B165" s="40" t="s">
        <v>473</v>
      </c>
      <c r="C165" s="33">
        <f ca="1">SUMIF('Cash Flows - Financing'!B:B,'Payments - Financing'!B145,'Cash Flows - Financing'!Q:Q)</f>
        <v>-12496.32634311111</v>
      </c>
      <c r="D165" s="33">
        <f ca="1">SUMIF('Cash Flows - Financing'!B:B,'Payments - Financing'!B145,'Cash Flows - Financing'!R:R)</f>
        <v>-13632.356010666666</v>
      </c>
      <c r="E165" s="33">
        <f ca="1">C165+D165</f>
        <v>-26128.682353777775</v>
      </c>
      <c r="F165" s="39" t="s">
        <v>20</v>
      </c>
    </row>
    <row r="166" spans="1:6" ht="15" x14ac:dyDescent="0.25">
      <c r="A166" s="40" t="s">
        <v>19</v>
      </c>
      <c r="B166" s="40" t="s">
        <v>477</v>
      </c>
      <c r="C166" s="33">
        <f ca="1">SUMIF('Cash Flows - Financing'!B:B,'Payments - Financing'!B146,'Cash Flows - Financing'!Q:Q)</f>
        <v>-64013.313853668893</v>
      </c>
      <c r="D166" s="33">
        <f ca="1">SUMIF('Cash Flows - Financing'!B:B,'Payments - Financing'!B146,'Cash Flows - Financing'!R:R)</f>
        <v>-4110.0255709066669</v>
      </c>
      <c r="E166" s="33">
        <f ca="1">C166+D166</f>
        <v>-68123.339424575563</v>
      </c>
      <c r="F166" s="39" t="s">
        <v>20</v>
      </c>
    </row>
    <row r="167" spans="1:6" ht="15" x14ac:dyDescent="0.25">
      <c r="A167" s="40" t="s">
        <v>19</v>
      </c>
      <c r="B167" s="40" t="s">
        <v>483</v>
      </c>
      <c r="C167" s="33">
        <f ca="1">SUMIF('Cash Flows - Financing'!B:B,'Payments - Financing'!B147,'Cash Flows - Financing'!Q:Q)</f>
        <v>-2949.4405697777779</v>
      </c>
      <c r="D167" s="33">
        <f ca="1">SUMIF('Cash Flows - Financing'!B:B,'Payments - Financing'!B147,'Cash Flows - Financing'!R:R)</f>
        <v>-5345.8610327222223</v>
      </c>
      <c r="E167" s="33">
        <f ca="1">C167+D167</f>
        <v>-8295.3016024999997</v>
      </c>
      <c r="F167" s="39" t="s">
        <v>20</v>
      </c>
    </row>
    <row r="168" spans="1:6" ht="15" x14ac:dyDescent="0.25">
      <c r="A168" s="40" t="s">
        <v>19</v>
      </c>
      <c r="B168" s="40" t="s">
        <v>486</v>
      </c>
      <c r="C168" s="33">
        <f ca="1">SUMIF('Cash Flows - Financing'!B:B,'Payments - Financing'!B148,'Cash Flows - Financing'!Q:Q)</f>
        <v>-32282.048578000002</v>
      </c>
      <c r="D168" s="33">
        <f ca="1">SUMIF('Cash Flows - Financing'!B:B,'Payments - Financing'!B148,'Cash Flows - Financing'!R:R)</f>
        <v>-5794.2138473333334</v>
      </c>
      <c r="E168" s="33">
        <f ca="1">C168+D168</f>
        <v>-38076.262425333334</v>
      </c>
      <c r="F168" s="39" t="s">
        <v>20</v>
      </c>
    </row>
    <row r="169" spans="1:6" ht="15" x14ac:dyDescent="0.25">
      <c r="A169" s="40" t="s">
        <v>19</v>
      </c>
      <c r="B169" s="40" t="s">
        <v>489</v>
      </c>
      <c r="C169" s="33">
        <f ca="1">SUMIF('Cash Flows - Financing'!B:B,'Payments - Financing'!B149,'Cash Flows - Financing'!Q:Q)</f>
        <v>-34014.527185666659</v>
      </c>
      <c r="D169" s="33">
        <f ca="1">SUMIF('Cash Flows - Financing'!B:B,'Payments - Financing'!B149,'Cash Flows - Financing'!R:R)</f>
        <v>0</v>
      </c>
      <c r="E169" s="33">
        <f ca="1">C169+D169</f>
        <v>-34014.527185666659</v>
      </c>
      <c r="F169" s="39" t="s">
        <v>20</v>
      </c>
    </row>
    <row r="170" spans="1:6" ht="15" x14ac:dyDescent="0.25">
      <c r="A170" s="40" t="s">
        <v>19</v>
      </c>
      <c r="B170" s="40" t="s">
        <v>491</v>
      </c>
      <c r="C170" s="33">
        <f ca="1">SUMIF('Cash Flows - Financing'!B:B,'Payments - Financing'!B150,'Cash Flows - Financing'!Q:Q)</f>
        <v>-6620.4166094444436</v>
      </c>
      <c r="D170" s="33">
        <f ca="1">SUMIF('Cash Flows - Financing'!B:B,'Payments - Financing'!B150,'Cash Flows - Financing'!R:R)</f>
        <v>-12600.147740555554</v>
      </c>
      <c r="E170" s="33">
        <f ca="1">C170+D170</f>
        <v>-19220.564349999997</v>
      </c>
      <c r="F170" s="39" t="s">
        <v>20</v>
      </c>
    </row>
    <row r="171" spans="1:6" ht="15" x14ac:dyDescent="0.25">
      <c r="A171" s="40" t="s">
        <v>19</v>
      </c>
      <c r="B171" s="40" t="s">
        <v>493</v>
      </c>
      <c r="C171" s="33">
        <f ca="1">SUMIF('Cash Flows - Financing'!B:B,'Payments - Financing'!B151,'Cash Flows - Financing'!Q:Q)</f>
        <v>-1620.396517743611</v>
      </c>
      <c r="D171" s="33">
        <f ca="1">SUMIF('Cash Flows - Financing'!B:B,'Payments - Financing'!B151,'Cash Flows - Financing'!R:R)</f>
        <v>-9597.7332204813883</v>
      </c>
      <c r="E171" s="33">
        <f ca="1">C171+D171</f>
        <v>-11218.129738225</v>
      </c>
      <c r="F171" s="39" t="s">
        <v>20</v>
      </c>
    </row>
    <row r="172" spans="1:6" ht="15" x14ac:dyDescent="0.25">
      <c r="A172" s="40" t="s">
        <v>19</v>
      </c>
      <c r="B172" s="40" t="s">
        <v>495</v>
      </c>
      <c r="C172" s="33">
        <f ca="1">SUMIF('Cash Flows - Financing'!B:B,'Payments - Financing'!B152,'Cash Flows - Financing'!Q:Q)</f>
        <v>-1620.2926756177778</v>
      </c>
      <c r="D172" s="33">
        <f ca="1">SUMIF('Cash Flows - Financing'!B:B,'Payments - Financing'!B152,'Cash Flows - Financing'!R:R)</f>
        <v>-9597.1181555822222</v>
      </c>
      <c r="E172" s="33">
        <f ca="1">C172+D172</f>
        <v>-11217.410831200001</v>
      </c>
      <c r="F172" s="39" t="s">
        <v>20</v>
      </c>
    </row>
    <row r="173" spans="1:6" ht="15" x14ac:dyDescent="0.25">
      <c r="A173" s="40" t="s">
        <v>19</v>
      </c>
      <c r="B173" s="40" t="s">
        <v>497</v>
      </c>
      <c r="C173" s="33">
        <f ca="1">SUMIF('Cash Flows - Financing'!B:B,'Payments - Financing'!B153,'Cash Flows - Financing'!Q:Q)</f>
        <v>-422.94465408000008</v>
      </c>
      <c r="D173" s="33">
        <f ca="1">SUMIF('Cash Flows - Financing'!B:B,'Payments - Financing'!B153,'Cash Flows - Financing'!R:R)</f>
        <v>-3806.5018867200006</v>
      </c>
      <c r="E173" s="33">
        <f ca="1">C173+D173</f>
        <v>-4229.4465408000005</v>
      </c>
      <c r="F173" s="39" t="s">
        <v>20</v>
      </c>
    </row>
    <row r="174" spans="1:6" ht="15" x14ac:dyDescent="0.25">
      <c r="A174" s="40" t="s">
        <v>19</v>
      </c>
      <c r="B174" s="40" t="s">
        <v>499</v>
      </c>
      <c r="C174" s="33">
        <f ca="1">SUMIF('Cash Flows - Financing'!B:B,'Payments - Financing'!B154,'Cash Flows - Financing'!Q:Q)</f>
        <v>-9241.9165416666656</v>
      </c>
      <c r="D174" s="33">
        <f ca="1">SUMIF('Cash Flows - Financing'!B:B,'Payments - Financing'!B154,'Cash Flows - Financing'!R:R)</f>
        <v>0</v>
      </c>
      <c r="E174" s="33">
        <f ca="1">C174+D174</f>
        <v>-9241.9165416666656</v>
      </c>
      <c r="F174" s="39" t="s">
        <v>20</v>
      </c>
    </row>
    <row r="175" spans="1:6" ht="15" x14ac:dyDescent="0.25">
      <c r="A175" s="40" t="s">
        <v>19</v>
      </c>
      <c r="B175" s="40" t="s">
        <v>501</v>
      </c>
      <c r="C175" s="33">
        <f ca="1">SUMIF('Cash Flows - Financing'!B:B,'Payments - Financing'!B155,'Cash Flows - Financing'!Q:Q)</f>
        <v>-845.91138441694443</v>
      </c>
      <c r="D175" s="33">
        <f ca="1">SUMIF('Cash Flows - Financing'!B:B,'Payments - Financing'!B155,'Cash Flows - Financing'!R:R)</f>
        <v>-5010.398200008055</v>
      </c>
      <c r="E175" s="33">
        <f ca="1">C175+D175</f>
        <v>-5856.3095844249992</v>
      </c>
      <c r="F175" s="39" t="s">
        <v>20</v>
      </c>
    </row>
    <row r="176" spans="1:6" ht="15" x14ac:dyDescent="0.25">
      <c r="A176" s="40" t="s">
        <v>19</v>
      </c>
      <c r="B176" s="40" t="s">
        <v>503</v>
      </c>
      <c r="C176" s="33">
        <f ca="1">SUMIF('Cash Flows - Financing'!B:B,'Payments - Financing'!B156,'Cash Flows - Financing'!Q:Q)</f>
        <v>-974.08039833333305</v>
      </c>
      <c r="D176" s="33">
        <f ca="1">SUMIF('Cash Flows - Financing'!B:B,'Payments - Financing'!B156,'Cash Flows - Financing'!R:R)</f>
        <v>-471.32922499999989</v>
      </c>
      <c r="E176" s="33">
        <f ca="1">C176+D176</f>
        <v>-1445.409623333333</v>
      </c>
      <c r="F176" s="39" t="s">
        <v>20</v>
      </c>
    </row>
    <row r="177" spans="1:6" ht="15" x14ac:dyDescent="0.25">
      <c r="A177" s="40" t="s">
        <v>19</v>
      </c>
      <c r="B177" s="40" t="s">
        <v>506</v>
      </c>
      <c r="C177" s="33">
        <f ca="1">SUMIF('Cash Flows - Financing'!B:B,'Payments - Financing'!B157,'Cash Flows - Financing'!Q:Q)</f>
        <v>-796.82250166666665</v>
      </c>
      <c r="D177" s="33">
        <f ca="1">SUMIF('Cash Flows - Financing'!B:B,'Payments - Financing'!B157,'Cash Flows - Financing'!R:R)</f>
        <v>-385.55927500000001</v>
      </c>
      <c r="E177" s="33">
        <f ca="1">C177+D177</f>
        <v>-1182.3817766666666</v>
      </c>
      <c r="F177" s="39" t="s">
        <v>20</v>
      </c>
    </row>
    <row r="178" spans="1:6" ht="15" x14ac:dyDescent="0.25">
      <c r="A178" s="40" t="s">
        <v>19</v>
      </c>
      <c r="B178" s="40" t="s">
        <v>509</v>
      </c>
      <c r="C178" s="33">
        <f ca="1">SUMIF('Cash Flows - Financing'!B:B,'Payments - Financing'!B158,'Cash Flows - Financing'!Q:Q)</f>
        <v>-779.46028105860057</v>
      </c>
      <c r="D178" s="33">
        <f ca="1">SUMIF('Cash Flows - Financing'!B:B,'Payments - Financing'!B158,'Cash Flows - Financing'!R:R)</f>
        <v>-377.93602060806597</v>
      </c>
      <c r="E178" s="33">
        <f ca="1">C178+D178</f>
        <v>-1157.3963016666667</v>
      </c>
      <c r="F178" s="39" t="s">
        <v>20</v>
      </c>
    </row>
    <row r="179" spans="1:6" ht="15" x14ac:dyDescent="0.25">
      <c r="A179" s="40" t="s">
        <v>19</v>
      </c>
      <c r="B179" s="40" t="s">
        <v>513</v>
      </c>
      <c r="C179" s="33">
        <f ca="1">SUMIF('Cash Flows - Financing'!B:B,'Payments - Financing'!B159,'Cash Flows - Financing'!Q:Q)</f>
        <v>-153.70369870833332</v>
      </c>
      <c r="D179" s="33">
        <f ca="1">SUMIF('Cash Flows - Financing'!B:B,'Payments - Financing'!B159,'Cash Flows - Financing'!R:R)</f>
        <v>-13679.629185041667</v>
      </c>
      <c r="E179" s="33">
        <f ca="1">C179+D179</f>
        <v>-13833.332883750001</v>
      </c>
      <c r="F179" s="39" t="s">
        <v>20</v>
      </c>
    </row>
    <row r="180" spans="1:6" ht="15" x14ac:dyDescent="0.25">
      <c r="A180" s="40" t="s">
        <v>19</v>
      </c>
      <c r="B180" s="40" t="s">
        <v>516</v>
      </c>
      <c r="C180" s="33">
        <f ca="1">SUMIF('Cash Flows - Financing'!B:B,'Payments - Financing'!B160,'Cash Flows - Financing'!Q:Q)</f>
        <v>-19157.270080000002</v>
      </c>
      <c r="D180" s="33">
        <f ca="1">SUMIF('Cash Flows - Financing'!B:B,'Payments - Financing'!B160,'Cash Flows - Financing'!R:R)</f>
        <v>-2873.5905120000002</v>
      </c>
      <c r="E180" s="33">
        <f ca="1">C180+D180</f>
        <v>-22030.860592000001</v>
      </c>
      <c r="F180" s="39" t="s">
        <v>20</v>
      </c>
    </row>
    <row r="181" spans="1:6" ht="15" x14ac:dyDescent="0.25">
      <c r="A181" s="40" t="s">
        <v>19</v>
      </c>
      <c r="B181" s="40" t="s">
        <v>519</v>
      </c>
      <c r="C181" s="33">
        <f ca="1">SUMIF('Cash Flows - Financing'!B:B,'Payments - Financing'!B161,'Cash Flows - Financing'!Q:Q)</f>
        <v>-7012.1063151111102</v>
      </c>
      <c r="D181" s="33">
        <f ca="1">SUMIF('Cash Flows - Financing'!B:B,'Payments - Financing'!B161,'Cash Flows - Financing'!R:R)</f>
        <v>-9964.5721319999993</v>
      </c>
      <c r="E181" s="33">
        <f ca="1">C181+D181</f>
        <v>-16976.67844711111</v>
      </c>
      <c r="F181" s="39" t="s">
        <v>20</v>
      </c>
    </row>
    <row r="182" spans="1:6" ht="15" x14ac:dyDescent="0.25">
      <c r="A182" s="40" t="s">
        <v>19</v>
      </c>
      <c r="B182" s="40" t="s">
        <v>521</v>
      </c>
      <c r="C182" s="33">
        <f ca="1">SUMIF('Cash Flows - Financing'!B:B,'Payments - Financing'!B162,'Cash Flows - Financing'!Q:Q)</f>
        <v>-408.21733143055559</v>
      </c>
      <c r="D182" s="33">
        <f ca="1">SUMIF('Cash Flows - Financing'!B:B,'Payments - Financing'!B162,'Cash Flows - Financing'!R:R)</f>
        <v>-36331.342497319449</v>
      </c>
      <c r="E182" s="33">
        <f ca="1">C182+D182</f>
        <v>-36739.559828750003</v>
      </c>
      <c r="F182" s="39" t="s">
        <v>20</v>
      </c>
    </row>
    <row r="183" spans="1:6" ht="15" x14ac:dyDescent="0.25">
      <c r="A183" s="40" t="s">
        <v>19</v>
      </c>
      <c r="B183" s="40" t="s">
        <v>524</v>
      </c>
      <c r="C183" s="33">
        <f ca="1">SUMIF('Cash Flows - Financing'!B:B,'Payments - Financing'!B163,'Cash Flows - Financing'!Q:Q)</f>
        <v>-197.77829551333332</v>
      </c>
      <c r="D183" s="33">
        <f ca="1">SUMIF('Cash Flows - Financing'!B:B,'Payments - Financing'!B163,'Cash Flows - Financing'!R:R)</f>
        <v>-17602.268300686665</v>
      </c>
      <c r="E183" s="33">
        <f ca="1">C183+D183</f>
        <v>-17800.046596199998</v>
      </c>
      <c r="F183" s="39" t="s">
        <v>20</v>
      </c>
    </row>
    <row r="184" spans="1:6" ht="15" x14ac:dyDescent="0.25">
      <c r="A184" s="40" t="s">
        <v>19</v>
      </c>
      <c r="B184" s="40" t="s">
        <v>526</v>
      </c>
      <c r="C184" s="33">
        <f ca="1">SUMIF('Cash Flows - Financing'!B:B,'Payments - Financing'!B164,'Cash Flows - Financing'!Q:Q)</f>
        <v>-22457.751521293336</v>
      </c>
      <c r="D184" s="33">
        <f ca="1">SUMIF('Cash Flows - Financing'!B:B,'Payments - Financing'!B164,'Cash Flows - Financing'!R:R)</f>
        <v>0</v>
      </c>
      <c r="E184" s="33">
        <f ca="1">C184+D184</f>
        <v>-22457.751521293336</v>
      </c>
      <c r="F184" s="39" t="s">
        <v>20</v>
      </c>
    </row>
    <row r="185" spans="1:6" ht="15" x14ac:dyDescent="0.25">
      <c r="A185" s="40" t="s">
        <v>19</v>
      </c>
      <c r="B185" s="40" t="s">
        <v>529</v>
      </c>
      <c r="C185" s="33">
        <f ca="1">SUMIF('Cash Flows - Financing'!B:B,'Payments - Financing'!B165,'Cash Flows - Financing'!Q:Q)</f>
        <v>-6377.8722460555555</v>
      </c>
      <c r="D185" s="33">
        <f ca="1">SUMIF('Cash Flows - Financing'!B:B,'Payments - Financing'!B165,'Cash Flows - Financing'!R:R)</f>
        <v>-12138.531048944444</v>
      </c>
      <c r="E185" s="33">
        <f ca="1">C185+D185</f>
        <v>-18516.403295</v>
      </c>
      <c r="F185" s="39" t="s">
        <v>20</v>
      </c>
    </row>
    <row r="186" spans="1:6" ht="15" x14ac:dyDescent="0.25">
      <c r="A186" s="40" t="s">
        <v>19</v>
      </c>
      <c r="B186" s="40" t="s">
        <v>532</v>
      </c>
      <c r="C186" s="33">
        <f ca="1">SUMIF('Cash Flows - Financing'!B:B,'Payments - Financing'!B166,'Cash Flows - Financing'!Q:Q)</f>
        <v>-16995.81395712556</v>
      </c>
      <c r="D186" s="33">
        <f ca="1">SUMIF('Cash Flows - Financing'!B:B,'Payments - Financing'!B166,'Cash Flows - Financing'!R:R)</f>
        <v>-3904.4437469072232</v>
      </c>
      <c r="E186" s="33">
        <f ca="1">C186+D186</f>
        <v>-20900.257704032781</v>
      </c>
      <c r="F186" s="39" t="s">
        <v>20</v>
      </c>
    </row>
    <row r="187" spans="1:6" ht="15" x14ac:dyDescent="0.25">
      <c r="A187" s="40" t="s">
        <v>19</v>
      </c>
      <c r="B187" s="40" t="s">
        <v>534</v>
      </c>
      <c r="C187" s="33">
        <f ca="1">SUMIF('Cash Flows - Financing'!B:B,'Payments - Financing'!B167,'Cash Flows - Financing'!Q:Q)</f>
        <v>-2960.0245800000002</v>
      </c>
      <c r="D187" s="33">
        <f ca="1">SUMIF('Cash Flows - Financing'!B:B,'Payments - Financing'!B167,'Cash Flows - Financing'!R:R)</f>
        <v>-438.52216000000004</v>
      </c>
      <c r="E187" s="33">
        <f ca="1">C187+D187</f>
        <v>-3398.5467400000002</v>
      </c>
      <c r="F187" s="39" t="s">
        <v>20</v>
      </c>
    </row>
    <row r="188" spans="1:6" ht="15" x14ac:dyDescent="0.25">
      <c r="A188" s="40" t="s">
        <v>19</v>
      </c>
      <c r="B188" s="40" t="s">
        <v>538</v>
      </c>
      <c r="C188" s="33">
        <f ca="1">SUMIF('Cash Flows - Financing'!B:B,'Payments - Financing'!B168,'Cash Flows - Financing'!Q:Q)</f>
        <v>-14.984095404444444</v>
      </c>
      <c r="D188" s="33">
        <f ca="1">SUMIF('Cash Flows - Financing'!B:B,'Payments - Financing'!B168,'Cash Flows - Financing'!R:R)</f>
        <v>-659.3001977955555</v>
      </c>
      <c r="E188" s="33">
        <f ca="1">C188+D188</f>
        <v>-674.28429319999998</v>
      </c>
      <c r="F188" s="39" t="s">
        <v>20</v>
      </c>
    </row>
    <row r="189" spans="1:6" ht="15" x14ac:dyDescent="0.25">
      <c r="A189" s="40" t="s">
        <v>19</v>
      </c>
      <c r="B189" s="40" t="s">
        <v>542</v>
      </c>
      <c r="C189" s="33">
        <f ca="1">SUMIF('Cash Flows - Financing'!B:B,'Payments - Financing'!B169,'Cash Flows - Financing'!Q:Q)</f>
        <v>-2188.6923413333334</v>
      </c>
      <c r="D189" s="33">
        <f ca="1">SUMIF('Cash Flows - Financing'!B:B,'Payments - Financing'!B169,'Cash Flows - Financing'!R:R)</f>
        <v>-6018.9039386666664</v>
      </c>
      <c r="E189" s="33">
        <f ca="1">C189+D189</f>
        <v>-8207.5962799999998</v>
      </c>
      <c r="F189" s="39" t="s">
        <v>20</v>
      </c>
    </row>
    <row r="190" spans="1:6" ht="15" x14ac:dyDescent="0.25">
      <c r="A190" s="40" t="s">
        <v>19</v>
      </c>
      <c r="B190" s="40" t="s">
        <v>546</v>
      </c>
      <c r="C190" s="33">
        <f ca="1">SUMIF('Cash Flows - Financing'!B:B,'Payments - Financing'!B170,'Cash Flows - Financing'!Q:Q)</f>
        <v>-52999.999999999993</v>
      </c>
      <c r="D190" s="33">
        <f ca="1">SUMIF('Cash Flows - Financing'!B:B,'Payments - Financing'!B170,'Cash Flows - Financing'!R:R)</f>
        <v>-129500</v>
      </c>
      <c r="E190" s="33">
        <f ca="1">C190+D190</f>
        <v>-182500</v>
      </c>
      <c r="F190" s="39" t="s">
        <v>20</v>
      </c>
    </row>
    <row r="191" spans="1:6" ht="15" x14ac:dyDescent="0.25">
      <c r="A191" s="40" t="s">
        <v>19</v>
      </c>
      <c r="B191" s="40" t="s">
        <v>549</v>
      </c>
      <c r="C191" s="33">
        <f ca="1">SUMIF('Cash Flows - Financing'!B:B,'Payments - Financing'!B171,'Cash Flows - Financing'!Q:Q)</f>
        <v>-60750.000002999994</v>
      </c>
      <c r="D191" s="33">
        <f ca="1">SUMIF('Cash Flows - Financing'!B:B,'Payments - Financing'!B171,'Cash Flows - Financing'!R:R)</f>
        <v>-27000.000001333334</v>
      </c>
      <c r="E191" s="33">
        <f ca="1">C191+D191</f>
        <v>-87750.000004333328</v>
      </c>
      <c r="F191" s="39" t="s">
        <v>20</v>
      </c>
    </row>
    <row r="192" spans="1:6" ht="15" x14ac:dyDescent="0.25">
      <c r="A192" s="40" t="s">
        <v>19</v>
      </c>
      <c r="B192" s="40" t="s">
        <v>553</v>
      </c>
      <c r="C192" s="33">
        <f ca="1">SUMIF('Cash Flows - Financing'!B:B,'Payments - Financing'!B172,'Cash Flows - Financing'!Q:Q)</f>
        <v>-25759.999999999996</v>
      </c>
      <c r="D192" s="33">
        <f ca="1">SUMIF('Cash Flows - Financing'!B:B,'Payments - Financing'!B172,'Cash Flows - Financing'!R:R)</f>
        <v>-75040</v>
      </c>
      <c r="E192" s="33">
        <f ca="1">C192+D192</f>
        <v>-100800</v>
      </c>
      <c r="F192" s="39" t="s">
        <v>20</v>
      </c>
    </row>
    <row r="193" spans="1:6" ht="15" x14ac:dyDescent="0.25">
      <c r="A193" s="40" t="s">
        <v>19</v>
      </c>
      <c r="B193" s="40" t="s">
        <v>556</v>
      </c>
      <c r="C193" s="33">
        <f ca="1">SUMIF('Cash Flows - Financing'!B:B,'Payments - Financing'!B173,'Cash Flows - Financing'!Q:Q)</f>
        <v>-22200</v>
      </c>
      <c r="D193" s="33">
        <f ca="1">SUMIF('Cash Flows - Financing'!B:B,'Payments - Financing'!B173,'Cash Flows - Financing'!R:R)</f>
        <v>-6166.6666666666661</v>
      </c>
      <c r="E193" s="33">
        <f ca="1">C193+D193</f>
        <v>-28366.666666666664</v>
      </c>
      <c r="F193" s="39" t="s">
        <v>20</v>
      </c>
    </row>
    <row r="194" spans="1:6" ht="15" x14ac:dyDescent="0.25">
      <c r="A194" s="40" t="s">
        <v>19</v>
      </c>
      <c r="B194" s="40" t="s">
        <v>558</v>
      </c>
      <c r="C194" s="33">
        <f ca="1">SUMIF('Cash Flows - Financing'!B:B,'Payments - Financing'!B174,'Cash Flows - Financing'!Q:Q)</f>
        <v>-92499.999999999985</v>
      </c>
      <c r="D194" s="33">
        <f ca="1">SUMIF('Cash Flows - Financing'!B:B,'Payments - Financing'!B174,'Cash Flows - Financing'!R:R)</f>
        <v>-47791.666666666664</v>
      </c>
      <c r="E194" s="33">
        <f ca="1">C194+D194</f>
        <v>-140291.66666666666</v>
      </c>
      <c r="F194" s="39" t="s">
        <v>20</v>
      </c>
    </row>
    <row r="195" spans="1:6" ht="15" x14ac:dyDescent="0.25">
      <c r="A195" s="40" t="s">
        <v>19</v>
      </c>
      <c r="B195" s="40" t="s">
        <v>560</v>
      </c>
      <c r="C195" s="33">
        <f ca="1">SUMIF('Cash Flows - Financing'!B:B,'Payments - Financing'!B175,'Cash Flows - Financing'!Q:Q)</f>
        <v>-14839.390078930553</v>
      </c>
      <c r="D195" s="33">
        <f ca="1">SUMIF('Cash Flows - Financing'!B:B,'Payments - Financing'!B175,'Cash Flows - Financing'!R:R)</f>
        <v>-4153.0925566666665</v>
      </c>
      <c r="E195" s="33">
        <f ca="1">C195+D195</f>
        <v>-18992.482635597218</v>
      </c>
      <c r="F195" s="39" t="s">
        <v>20</v>
      </c>
    </row>
    <row r="196" spans="1:6" ht="15" x14ac:dyDescent="0.25">
      <c r="A196" s="40" t="s">
        <v>19</v>
      </c>
      <c r="B196" s="40" t="s">
        <v>567</v>
      </c>
      <c r="C196" s="33">
        <f ca="1">SUMIF('Cash Flows - Financing'!B:B,'Payments - Financing'!B176,'Cash Flows - Financing'!Q:Q)</f>
        <v>-5085.5162954666666</v>
      </c>
      <c r="D196" s="33">
        <f ca="1">SUMIF('Cash Flows - Financing'!B:B,'Payments - Financing'!B176,'Cash Flows - Financing'!R:R)</f>
        <v>-9376.4206697666668</v>
      </c>
      <c r="E196" s="33">
        <f ca="1">C196+D196</f>
        <v>-14461.936965233333</v>
      </c>
      <c r="F196" s="39" t="s">
        <v>20</v>
      </c>
    </row>
    <row r="197" spans="1:6" ht="15" x14ac:dyDescent="0.25">
      <c r="A197" s="40" t="s">
        <v>19</v>
      </c>
      <c r="B197" s="40" t="s">
        <v>571</v>
      </c>
      <c r="C197" s="33">
        <f ca="1">SUMIF('Cash Flows - Financing'!B:B,'Payments - Financing'!B177,'Cash Flows - Financing'!Q:Q)</f>
        <v>-3454.6034294999999</v>
      </c>
      <c r="D197" s="33">
        <f ca="1">SUMIF('Cash Flows - Financing'!B:B,'Payments - Financing'!B177,'Cash Flows - Financing'!R:R)</f>
        <v>-17273.017147500002</v>
      </c>
      <c r="E197" s="33">
        <f ca="1">C197+D197</f>
        <v>-20727.620577000002</v>
      </c>
      <c r="F197" s="39" t="s">
        <v>20</v>
      </c>
    </row>
    <row r="198" spans="1:6" ht="15" x14ac:dyDescent="0.25">
      <c r="A198" s="40" t="s">
        <v>19</v>
      </c>
      <c r="B198" s="40" t="s">
        <v>574</v>
      </c>
      <c r="C198" s="33">
        <f ca="1">SUMIF('Cash Flows - Financing'!B:B,'Payments - Financing'!B178,'Cash Flows - Financing'!Q:Q)</f>
        <v>-30779.986695314998</v>
      </c>
      <c r="D198" s="33">
        <f ca="1">SUMIF('Cash Flows - Financing'!B:B,'Payments - Financing'!B178,'Cash Flows - Financing'!R:R)</f>
        <v>-13751.395214309445</v>
      </c>
      <c r="E198" s="33">
        <f ca="1">C198+D198</f>
        <v>-44531.381909624441</v>
      </c>
      <c r="F198" s="39" t="s">
        <v>20</v>
      </c>
    </row>
    <row r="199" spans="1:6" ht="15" x14ac:dyDescent="0.25">
      <c r="A199" s="40" t="s">
        <v>19</v>
      </c>
      <c r="B199" s="40" t="s">
        <v>577</v>
      </c>
      <c r="C199" s="33">
        <f ca="1">SUMIF('Cash Flows - Financing'!B:B,'Payments - Financing'!B179,'Cash Flows - Financing'!Q:Q)</f>
        <v>-7.8466666666666676</v>
      </c>
      <c r="D199" s="33">
        <f ca="1">SUMIF('Cash Flows - Financing'!B:B,'Payments - Financing'!B179,'Cash Flows - Financing'!R:R)</f>
        <v>-345.25333333333333</v>
      </c>
      <c r="E199" s="33">
        <f ca="1">C199+D199</f>
        <v>-353.1</v>
      </c>
      <c r="F199" s="39" t="s">
        <v>20</v>
      </c>
    </row>
    <row r="200" spans="1:6" ht="15" x14ac:dyDescent="0.25">
      <c r="A200" s="40" t="s">
        <v>19</v>
      </c>
      <c r="B200" s="40" t="s">
        <v>579</v>
      </c>
      <c r="C200" s="33">
        <f ca="1">SUMIF('Cash Flows - Financing'!B:B,'Payments - Financing'!B180,'Cash Flows - Financing'!Q:Q)</f>
        <v>-176343.74999999997</v>
      </c>
      <c r="D200" s="33">
        <f ca="1">SUMIF('Cash Flows - Financing'!B:B,'Payments - Financing'!B180,'Cash Flows - Financing'!R:R)</f>
        <v>-21770.833333333332</v>
      </c>
      <c r="E200" s="33">
        <f ca="1">C200+D200</f>
        <v>-198114.58333333331</v>
      </c>
      <c r="F200" s="39" t="s">
        <v>20</v>
      </c>
    </row>
    <row r="201" spans="1:6" ht="15" x14ac:dyDescent="0.25">
      <c r="A201" s="40" t="s">
        <v>19</v>
      </c>
      <c r="B201" s="40" t="s">
        <v>582</v>
      </c>
      <c r="C201" s="33">
        <f ca="1">SUMIF('Cash Flows - Financing'!B:B,'Payments - Financing'!B181,'Cash Flows - Financing'!Q:Q)</f>
        <v>-154000</v>
      </c>
      <c r="D201" s="33">
        <f ca="1">SUMIF('Cash Flows - Financing'!B:B,'Payments - Financing'!B181,'Cash Flows - Financing'!R:R)</f>
        <v>-75777.777777777766</v>
      </c>
      <c r="E201" s="33">
        <f ca="1">C201+D201</f>
        <v>-229777.77777777775</v>
      </c>
      <c r="F201" s="39" t="s">
        <v>20</v>
      </c>
    </row>
    <row r="202" spans="1:6" ht="15" x14ac:dyDescent="0.25">
      <c r="A202" s="40" t="s">
        <v>19</v>
      </c>
      <c r="B202" s="40" t="s">
        <v>585</v>
      </c>
      <c r="C202" s="33">
        <f ca="1">SUMIF('Cash Flows - Financing'!B:B,'Payments - Financing'!B182,'Cash Flows - Financing'!Q:Q)</f>
        <v>-12237.372404833333</v>
      </c>
      <c r="D202" s="33">
        <f ca="1">SUMIF('Cash Flows - Financing'!B:B,'Payments - Financing'!B182,'Cash Flows - Financing'!R:R)</f>
        <v>-7514.1760380555561</v>
      </c>
      <c r="E202" s="33">
        <f ca="1">C202+D202</f>
        <v>-19751.548442888889</v>
      </c>
      <c r="F202" s="39" t="s">
        <v>20</v>
      </c>
    </row>
    <row r="203" spans="1:6" ht="15" x14ac:dyDescent="0.25">
      <c r="A203" s="40" t="s">
        <v>19</v>
      </c>
      <c r="B203" s="40" t="s">
        <v>588</v>
      </c>
      <c r="C203" s="33">
        <f ca="1">SUMIF('Cash Flows - Financing'!B:B,'Payments - Financing'!B183,'Cash Flows - Financing'!Q:Q)</f>
        <v>-6710.0154640874998</v>
      </c>
      <c r="D203" s="33">
        <f ca="1">SUMIF('Cash Flows - Financing'!B:B,'Payments - Financing'!B183,'Cash Flows - Financing'!R:R)</f>
        <v>-15656.7027495375</v>
      </c>
      <c r="E203" s="33">
        <f ca="1">C203+D203</f>
        <v>-22366.718213625001</v>
      </c>
      <c r="F203" s="39" t="s">
        <v>20</v>
      </c>
    </row>
    <row r="204" spans="1:6" ht="15" x14ac:dyDescent="0.25">
      <c r="A204" s="40" t="s">
        <v>19</v>
      </c>
      <c r="B204" s="40" t="s">
        <v>590</v>
      </c>
      <c r="C204" s="33">
        <f ca="1">SUMIF('Cash Flows - Financing'!B:B,'Payments - Financing'!B184,'Cash Flows - Financing'!Q:Q)</f>
        <v>-18955.107481444444</v>
      </c>
      <c r="D204" s="33">
        <f ca="1">SUMIF('Cash Flows - Financing'!B:B,'Payments - Financing'!B184,'Cash Flows - Financing'!R:R)</f>
        <v>-861.59579461111105</v>
      </c>
      <c r="E204" s="33">
        <f ca="1">C204+D204</f>
        <v>-19816.703276055556</v>
      </c>
      <c r="F204" s="39" t="s">
        <v>20</v>
      </c>
    </row>
    <row r="205" spans="1:6" ht="15" x14ac:dyDescent="0.25">
      <c r="A205" s="40" t="s">
        <v>19</v>
      </c>
      <c r="B205" s="40" t="s">
        <v>592</v>
      </c>
      <c r="C205" s="33">
        <f ca="1">SUMIF('Cash Flows - Financing'!B:B,'Payments - Financing'!B185,'Cash Flows - Financing'!Q:Q)</f>
        <v>-26717.972385000001</v>
      </c>
      <c r="D205" s="33">
        <f ca="1">SUMIF('Cash Flows - Financing'!B:B,'Payments - Financing'!B185,'Cash Flows - Financing'!R:R)</f>
        <v>-3958.2181311111112</v>
      </c>
      <c r="E205" s="33">
        <f ca="1">C205+D205</f>
        <v>-30676.190516111114</v>
      </c>
      <c r="F205" s="39" t="s">
        <v>20</v>
      </c>
    </row>
    <row r="206" spans="1:6" ht="15" x14ac:dyDescent="0.25">
      <c r="A206" s="40" t="s">
        <v>19</v>
      </c>
      <c r="B206" s="40" t="s">
        <v>595</v>
      </c>
      <c r="C206" s="33">
        <f ca="1">SUMIF('Cash Flows - Financing'!B:B,'Payments - Financing'!B186,'Cash Flows - Financing'!Q:Q)</f>
        <v>-8563.75</v>
      </c>
      <c r="D206" s="33">
        <f ca="1">SUMIF('Cash Flows - Financing'!B:B,'Payments - Financing'!B186,'Cash Flows - Financing'!R:R)</f>
        <v>-36773.75</v>
      </c>
      <c r="E206" s="33">
        <f ca="1">C206+D206</f>
        <v>-45337.5</v>
      </c>
      <c r="F206" s="39" t="s">
        <v>20</v>
      </c>
    </row>
    <row r="207" spans="1:6" ht="15" x14ac:dyDescent="0.25">
      <c r="A207" s="40" t="s">
        <v>19</v>
      </c>
      <c r="B207" s="40" t="s">
        <v>598</v>
      </c>
      <c r="C207" s="33">
        <f ca="1">SUMIF('Cash Flows - Financing'!B:B,'Payments - Financing'!B187,'Cash Flows - Financing'!Q:Q)</f>
        <v>-17630.892499666668</v>
      </c>
      <c r="D207" s="33">
        <f ca="1">SUMIF('Cash Flows - Financing'!B:B,'Payments - Financing'!B187,'Cash Flows - Financing'!R:R)</f>
        <v>-16880.641755000001</v>
      </c>
      <c r="E207" s="33">
        <f ca="1">C207+D207</f>
        <v>-34511.534254666665</v>
      </c>
      <c r="F207" s="39" t="s">
        <v>20</v>
      </c>
    </row>
    <row r="208" spans="1:6" ht="15" x14ac:dyDescent="0.25">
      <c r="A208" s="40" t="s">
        <v>19</v>
      </c>
      <c r="B208" s="40" t="s">
        <v>601</v>
      </c>
      <c r="C208" s="33">
        <f ca="1">SUMIF('Cash Flows - Financing'!B:B,'Payments - Financing'!B188,'Cash Flows - Financing'!Q:Q)</f>
        <v>-23056.343789999995</v>
      </c>
      <c r="D208" s="33">
        <f ca="1">SUMIF('Cash Flows - Financing'!B:B,'Payments - Financing'!B188,'Cash Flows - Financing'!R:R)</f>
        <v>0</v>
      </c>
      <c r="E208" s="33">
        <f ca="1">C208+D208</f>
        <v>-23056.343789999995</v>
      </c>
      <c r="F208" s="39" t="s">
        <v>20</v>
      </c>
    </row>
    <row r="209" spans="1:6" ht="15" x14ac:dyDescent="0.25">
      <c r="A209" s="40" t="s">
        <v>19</v>
      </c>
      <c r="B209" s="40" t="s">
        <v>604</v>
      </c>
      <c r="C209" s="33">
        <f ca="1">SUMIF('Cash Flows - Financing'!B:B,'Payments - Financing'!B189,'Cash Flows - Financing'!Q:Q)</f>
        <v>-11852.052873750001</v>
      </c>
      <c r="D209" s="33">
        <f ca="1">SUMIF('Cash Flows - Financing'!B:B,'Payments - Financing'!B189,'Cash Flows - Financing'!R:R)</f>
        <v>-27654.790038750001</v>
      </c>
      <c r="E209" s="33">
        <f ca="1">C209+D209</f>
        <v>-39506.842912500004</v>
      </c>
      <c r="F209" s="39" t="s">
        <v>20</v>
      </c>
    </row>
    <row r="210" spans="1:6" ht="15" x14ac:dyDescent="0.25">
      <c r="A210" s="40" t="s">
        <v>19</v>
      </c>
      <c r="B210" s="40" t="s">
        <v>608</v>
      </c>
      <c r="C210" s="33">
        <f ca="1">SUMIF('Cash Flows - Financing'!B:B,'Payments - Financing'!B190,'Cash Flows - Financing'!Q:Q)</f>
        <v>-56116.666666666664</v>
      </c>
      <c r="D210" s="33">
        <f ca="1">SUMIF('Cash Flows - Financing'!B:B,'Payments - Financing'!B190,'Cash Flows - Financing'!R:R)</f>
        <v>-10072.222222222223</v>
      </c>
      <c r="E210" s="33">
        <f ca="1">C210+D210</f>
        <v>-66188.888888888891</v>
      </c>
      <c r="F210" s="39" t="s">
        <v>20</v>
      </c>
    </row>
    <row r="211" spans="1:6" ht="15" x14ac:dyDescent="0.25">
      <c r="A211" s="40" t="s">
        <v>19</v>
      </c>
      <c r="B211" s="40" t="s">
        <v>612</v>
      </c>
      <c r="C211" s="33">
        <f ca="1">SUMIF('Cash Flows - Financing'!B:B,'Payments - Financing'!B191,'Cash Flows - Financing'!Q:Q)</f>
        <v>-423803.00664722227</v>
      </c>
      <c r="D211" s="33">
        <f ca="1">SUMIF('Cash Flows - Financing'!B:B,'Payments - Financing'!B191,'Cash Flows - Financing'!R:R)</f>
        <v>-13971.527691666668</v>
      </c>
      <c r="E211" s="33">
        <f ca="1">C211+D211</f>
        <v>-437774.53433888895</v>
      </c>
      <c r="F211" s="39" t="s">
        <v>20</v>
      </c>
    </row>
    <row r="212" spans="1:6" ht="15" x14ac:dyDescent="0.25">
      <c r="A212" s="40" t="s">
        <v>19</v>
      </c>
      <c r="B212" s="40" t="s">
        <v>615</v>
      </c>
      <c r="C212" s="33">
        <f ca="1">SUMIF('Cash Flows - Financing'!B:B,'Payments - Financing'!B192,'Cash Flows - Financing'!Q:Q)</f>
        <v>-260.41666666666669</v>
      </c>
      <c r="D212" s="33">
        <f ca="1">SUMIF('Cash Flows - Financing'!B:B,'Payments - Financing'!B192,'Cash Flows - Financing'!R:R)</f>
        <v>-23177.083333333336</v>
      </c>
      <c r="E212" s="33">
        <f ca="1">C212+D212</f>
        <v>-23437.500000000004</v>
      </c>
      <c r="F212" s="39" t="s">
        <v>20</v>
      </c>
    </row>
    <row r="213" spans="1:6" ht="15" x14ac:dyDescent="0.25">
      <c r="A213" s="40" t="s">
        <v>19</v>
      </c>
      <c r="B213" s="40" t="s">
        <v>617</v>
      </c>
      <c r="C213" s="33">
        <f ca="1">SUMIF('Cash Flows - Financing'!B:B,'Payments - Financing'!B193,'Cash Flows - Financing'!Q:Q)</f>
        <v>7346.8680476244435</v>
      </c>
      <c r="D213" s="33">
        <f ca="1">SUMIF('Cash Flows - Financing'!B:B,'Payments - Financing'!B193,'Cash Flows - Financing'!R:R)</f>
        <v>0</v>
      </c>
      <c r="E213" s="33">
        <f ca="1">C213+D213</f>
        <v>7346.8680476244435</v>
      </c>
      <c r="F213" s="39" t="s">
        <v>20</v>
      </c>
    </row>
    <row r="214" spans="1:6" ht="15" x14ac:dyDescent="0.25">
      <c r="A214" s="40" t="s">
        <v>19</v>
      </c>
      <c r="B214" s="40" t="s">
        <v>620</v>
      </c>
      <c r="C214" s="33">
        <f ca="1">SUMIF('Cash Flows - Financing'!B:B,'Payments - Financing'!B194,'Cash Flows - Financing'!Q:Q)</f>
        <v>-6874.9999999999991</v>
      </c>
      <c r="D214" s="33">
        <f ca="1">SUMIF('Cash Flows - Financing'!B:B,'Payments - Financing'!B194,'Cash Flows - Financing'!R:R)</f>
        <v>-2708.3333333333326</v>
      </c>
      <c r="E214" s="33">
        <f ca="1">C214+D214</f>
        <v>-9583.3333333333321</v>
      </c>
      <c r="F214" s="39" t="s">
        <v>20</v>
      </c>
    </row>
    <row r="215" spans="1:6" ht="15" x14ac:dyDescent="0.25">
      <c r="A215" s="40" t="s">
        <v>19</v>
      </c>
      <c r="B215" s="40" t="s">
        <v>622</v>
      </c>
      <c r="C215" s="33">
        <f ca="1">SUMIF('Cash Flows - Financing'!B:B,'Payments - Financing'!B195,'Cash Flows - Financing'!Q:Q)</f>
        <v>-3906.2500000000005</v>
      </c>
      <c r="D215" s="33">
        <f ca="1">SUMIF('Cash Flows - Financing'!B:B,'Payments - Financing'!B195,'Cash Flows - Financing'!R:R)</f>
        <v>-10312.5</v>
      </c>
      <c r="E215" s="33">
        <f ca="1">C215+D215</f>
        <v>-14218.75</v>
      </c>
      <c r="F215" s="39" t="s">
        <v>20</v>
      </c>
    </row>
    <row r="216" spans="1:6" ht="15" x14ac:dyDescent="0.25">
      <c r="A216" s="40" t="s">
        <v>19</v>
      </c>
      <c r="B216" s="40" t="s">
        <v>42</v>
      </c>
      <c r="C216" s="33">
        <f ca="1">SUMIF('Cash Flows - Financing'!B:B,'Payments - Financing'!B196,'Cash Flows - Financing'!Q:Q)</f>
        <v>-22807.275274453332</v>
      </c>
      <c r="D216" s="33">
        <f ca="1">SUMIF('Cash Flows - Financing'!B:B,'Payments - Financing'!B196,'Cash Flows - Financing'!R:R)</f>
        <v>-8111.8937949866649</v>
      </c>
      <c r="E216" s="33">
        <f ca="1">C216+D216</f>
        <v>-30919.169069439995</v>
      </c>
      <c r="F216" s="39" t="s">
        <v>20</v>
      </c>
    </row>
    <row r="217" spans="1:6" ht="15" x14ac:dyDescent="0.25">
      <c r="A217" s="40" t="s">
        <v>19</v>
      </c>
      <c r="B217" s="40" t="s">
        <v>626</v>
      </c>
      <c r="C217" s="33">
        <f ca="1">SUMIF('Cash Flows - Financing'!B:B,'Payments - Financing'!B197,'Cash Flows - Financing'!Q:Q)</f>
        <v>-1820.7891770250001</v>
      </c>
      <c r="D217" s="33">
        <f ca="1">SUMIF('Cash Flows - Financing'!B:B,'Payments - Financing'!B197,'Cash Flows - Financing'!R:R)</f>
        <v>-756.32781199500005</v>
      </c>
      <c r="E217" s="33">
        <f ca="1">C217+D217</f>
        <v>-2577.1169890199999</v>
      </c>
      <c r="F217" s="39" t="s">
        <v>20</v>
      </c>
    </row>
    <row r="218" spans="1:6" ht="15" x14ac:dyDescent="0.25">
      <c r="A218" s="40" t="s">
        <v>19</v>
      </c>
      <c r="B218" s="40" t="s">
        <v>629</v>
      </c>
      <c r="C218" s="33">
        <f ca="1">SUMIF('Cash Flows - Financing'!B:B,'Payments - Financing'!B198,'Cash Flows - Financing'!Q:Q)</f>
        <v>-26250</v>
      </c>
      <c r="D218" s="33">
        <f ca="1">SUMIF('Cash Flows - Financing'!B:B,'Payments - Financing'!B198,'Cash Flows - Financing'!R:R)</f>
        <v>-17812.5</v>
      </c>
      <c r="E218" s="33">
        <f ca="1">C218+D218</f>
        <v>-44062.5</v>
      </c>
      <c r="F218" s="39" t="s">
        <v>20</v>
      </c>
    </row>
    <row r="219" spans="1:6" ht="15" x14ac:dyDescent="0.25">
      <c r="A219" s="40" t="s">
        <v>19</v>
      </c>
      <c r="B219" s="40" t="s">
        <v>633</v>
      </c>
      <c r="C219" s="33">
        <f ca="1">SUMIF('Cash Flows - Financing'!B:B,'Payments - Financing'!B200,'Cash Flows - Financing'!Q:Q)</f>
        <v>-9354.965285416667</v>
      </c>
      <c r="D219" s="33">
        <f ca="1">SUMIF('Cash Flows - Financing'!B:B,'Payments - Financing'!B200,'Cash Flows - Financing'!R:R)</f>
        <v>-159034.40985208336</v>
      </c>
      <c r="E219" s="33">
        <f ca="1">C219+D219</f>
        <v>-168389.37513750003</v>
      </c>
      <c r="F219" s="39" t="s">
        <v>20</v>
      </c>
    </row>
    <row r="220" spans="1:6" ht="15" x14ac:dyDescent="0.25">
      <c r="A220" s="40" t="s">
        <v>19</v>
      </c>
      <c r="B220" s="40" t="s">
        <v>635</v>
      </c>
      <c r="C220" s="33">
        <f ca="1">SUMIF('Cash Flows - Financing'!B:B,'Payments - Financing'!B201,'Cash Flows - Financing'!Q:Q)</f>
        <v>-2914.1321427166658</v>
      </c>
      <c r="D220" s="33">
        <f ca="1">SUMIF('Cash Flows - Financing'!B:B,'Payments - Financing'!B201,'Cash Flows - Financing'!R:R)</f>
        <v>-1147.9914501611108</v>
      </c>
      <c r="E220" s="33">
        <f ca="1">C220+D220</f>
        <v>-4062.1235928777769</v>
      </c>
      <c r="F220" s="39" t="s">
        <v>20</v>
      </c>
    </row>
    <row r="221" spans="1:6" ht="15" x14ac:dyDescent="0.25">
      <c r="A221" s="40" t="s">
        <v>19</v>
      </c>
      <c r="B221" s="40" t="s">
        <v>638</v>
      </c>
      <c r="C221" s="33">
        <f ca="1">SUMIF('Cash Flows - Financing'!B:B,'Payments - Financing'!B202,'Cash Flows - Financing'!Q:Q)</f>
        <v>-2575.2546697499997</v>
      </c>
      <c r="D221" s="33">
        <f ca="1">SUMIF('Cash Flows - Financing'!B:B,'Payments - Financing'!B202,'Cash Flows - Financing'!R:R)</f>
        <v>-381.51921033333332</v>
      </c>
      <c r="E221" s="33">
        <f ca="1">C221+D221</f>
        <v>-2956.7738800833331</v>
      </c>
      <c r="F221" s="39" t="s">
        <v>20</v>
      </c>
    </row>
    <row r="222" spans="1:6" ht="15" x14ac:dyDescent="0.25">
      <c r="A222" s="40" t="s">
        <v>19</v>
      </c>
      <c r="B222" s="40" t="s">
        <v>641</v>
      </c>
      <c r="C222" s="33">
        <f ca="1">SUMIF('Cash Flows - Financing'!B:B,'Payments - Financing'!B203,'Cash Flows - Financing'!Q:Q)</f>
        <v>-212.59777777777776</v>
      </c>
      <c r="D222" s="33">
        <f ca="1">SUMIF('Cash Flows - Financing'!B:B,'Payments - Financing'!B203,'Cash Flows - Financing'!R:R)</f>
        <v>-9354.3022222222207</v>
      </c>
      <c r="E222" s="33">
        <f ca="1">C222+D222</f>
        <v>-9566.8999999999978</v>
      </c>
      <c r="F222" s="39" t="s">
        <v>20</v>
      </c>
    </row>
    <row r="223" spans="1:6" ht="15" x14ac:dyDescent="0.25">
      <c r="A223" s="40" t="s">
        <v>19</v>
      </c>
      <c r="B223" s="40" t="s">
        <v>644</v>
      </c>
      <c r="C223" s="33">
        <f ca="1">SUMIF('Cash Flows - Financing'!B:B,'Payments - Financing'!B204,'Cash Flows - Financing'!Q:Q)</f>
        <v>-346499.99991750001</v>
      </c>
      <c r="D223" s="33">
        <f ca="1">SUMIF('Cash Flows - Financing'!B:B,'Payments - Financing'!B204,'Cash Flows - Financing'!R:R)</f>
        <v>-7699.999998166666</v>
      </c>
      <c r="E223" s="33">
        <f ca="1">C223+D223</f>
        <v>-354199.9999156667</v>
      </c>
      <c r="F223" s="39" t="s">
        <v>20</v>
      </c>
    </row>
    <row r="224" spans="1:6" ht="15" x14ac:dyDescent="0.25">
      <c r="A224" s="40" t="s">
        <v>19</v>
      </c>
      <c r="B224" s="40" t="s">
        <v>647</v>
      </c>
      <c r="C224" s="33">
        <f ca="1">SUMIF('Cash Flows - Financing'!B:B,'Payments - Financing'!B205,'Cash Flows - Financing'!Q:Q)</f>
        <v>-47361.111111111109</v>
      </c>
      <c r="D224" s="33">
        <f ca="1">SUMIF('Cash Flows - Financing'!B:B,'Payments - Financing'!B205,'Cash Flows - Financing'!R:R)</f>
        <v>-8555.5555555555547</v>
      </c>
      <c r="E224" s="33">
        <f ca="1">C224+D224</f>
        <v>-55916.666666666664</v>
      </c>
      <c r="F224" s="39" t="s">
        <v>20</v>
      </c>
    </row>
    <row r="225" spans="1:6" ht="15" x14ac:dyDescent="0.25">
      <c r="A225" s="40" t="s">
        <v>19</v>
      </c>
      <c r="B225" s="40" t="s">
        <v>651</v>
      </c>
      <c r="C225" s="33">
        <f ca="1">SUMIF('Cash Flows - Financing'!B:B,'Payments - Financing'!B206,'Cash Flows - Financing'!Q:Q)</f>
        <v>-43055.555555555555</v>
      </c>
      <c r="D225" s="33">
        <f ca="1">SUMIF('Cash Flows - Financing'!B:B,'Payments - Financing'!B206,'Cash Flows - Financing'!R:R)</f>
        <v>-7777.7777777777774</v>
      </c>
      <c r="E225" s="33">
        <f ca="1">C225+D225</f>
        <v>-50833.333333333328</v>
      </c>
      <c r="F225" s="39" t="s">
        <v>20</v>
      </c>
    </row>
    <row r="226" spans="1:6" ht="15" x14ac:dyDescent="0.25">
      <c r="A226" s="40" t="s">
        <v>19</v>
      </c>
      <c r="B226" s="40" t="s">
        <v>653</v>
      </c>
      <c r="C226" s="33">
        <f ca="1">SUMIF('Cash Flows - Financing'!B:B,'Payments - Financing'!B207,'Cash Flows - Financing'!Q:Q)</f>
        <v>-14070.179561877632</v>
      </c>
      <c r="D226" s="33">
        <f ca="1">SUMIF('Cash Flows - Financing'!B:B,'Payments - Financing'!B207,'Cash Flows - Financing'!R:R)</f>
        <v>-499491.37444665597</v>
      </c>
      <c r="E226" s="33">
        <f ca="1">C226+D226</f>
        <v>-513561.5540085336</v>
      </c>
      <c r="F226" s="39" t="s">
        <v>20</v>
      </c>
    </row>
    <row r="227" spans="1:6" ht="15" x14ac:dyDescent="0.25">
      <c r="A227" s="40" t="s">
        <v>19</v>
      </c>
      <c r="B227" s="40" t="s">
        <v>656</v>
      </c>
      <c r="C227" s="33">
        <f ca="1">SUMIF('Cash Flows - Financing'!B:B,'Payments - Financing'!B208,'Cash Flows - Financing'!Q:Q)</f>
        <v>-5167.832306371879</v>
      </c>
      <c r="D227" s="33">
        <f ca="1">SUMIF('Cash Flows - Financing'!B:B,'Payments - Financing'!B208,'Cash Flows - Financing'!R:R)</f>
        <v>-183458.0468762017</v>
      </c>
      <c r="E227" s="33">
        <f ca="1">C227+D227</f>
        <v>-188625.87918257358</v>
      </c>
      <c r="F227" s="39" t="s">
        <v>20</v>
      </c>
    </row>
    <row r="228" spans="1:6" ht="15" x14ac:dyDescent="0.25">
      <c r="A228" s="40" t="s">
        <v>19</v>
      </c>
      <c r="B228" s="40" t="s">
        <v>659</v>
      </c>
      <c r="C228" s="33">
        <f ca="1">SUMIF('Cash Flows - Financing'!B:B,'Payments - Financing'!B209,'Cash Flows - Financing'!Q:Q)</f>
        <v>-187348.27915465282</v>
      </c>
      <c r="D228" s="33">
        <f ca="1">SUMIF('Cash Flows - Financing'!B:B,'Payments - Financing'!B209,'Cash Flows - Financing'!R:R)</f>
        <v>-134325.18128069447</v>
      </c>
      <c r="E228" s="33">
        <f ca="1">C228+D228</f>
        <v>-321673.46043534728</v>
      </c>
      <c r="F228" s="39" t="s">
        <v>20</v>
      </c>
    </row>
    <row r="229" spans="1:6" ht="15" x14ac:dyDescent="0.25">
      <c r="A229" s="40" t="s">
        <v>19</v>
      </c>
      <c r="B229" s="40" t="s">
        <v>662</v>
      </c>
      <c r="C229" s="33">
        <f ca="1">SUMIF('Cash Flows - Financing'!B:B,'Payments - Financing'!B210,'Cash Flows - Financing'!Q:Q)</f>
        <v>-4022.6494741598885</v>
      </c>
      <c r="D229" s="33">
        <f ca="1">SUMIF('Cash Flows - Financing'!B:B,'Payments - Financing'!B210,'Cash Flows - Financing'!R:R)</f>
        <v>0</v>
      </c>
      <c r="E229" s="33">
        <f ca="1">C229+D229</f>
        <v>-4022.6494741598885</v>
      </c>
      <c r="F229" s="39" t="s">
        <v>20</v>
      </c>
    </row>
    <row r="230" spans="1:6" ht="15" x14ac:dyDescent="0.25">
      <c r="A230" s="40" t="s">
        <v>19</v>
      </c>
      <c r="B230" s="40" t="s">
        <v>665</v>
      </c>
      <c r="C230" s="33">
        <f ca="1">SUMIF('Cash Flows - Financing'!B:B,'Payments - Financing'!B211,'Cash Flows - Financing'!Q:Q)</f>
        <v>-3884.5291244444447</v>
      </c>
      <c r="D230" s="33">
        <f ca="1">SUMIF('Cash Flows - Financing'!B:B,'Payments - Financing'!B211,'Cash Flows - Financing'!R:R)</f>
        <v>0</v>
      </c>
      <c r="E230" s="33">
        <f ca="1">C230+D230</f>
        <v>-3884.5291244444447</v>
      </c>
      <c r="F230" s="39" t="s">
        <v>20</v>
      </c>
    </row>
    <row r="231" spans="1:6" ht="15" x14ac:dyDescent="0.25">
      <c r="A231" s="40" t="s">
        <v>19</v>
      </c>
      <c r="B231" s="40" t="s">
        <v>668</v>
      </c>
      <c r="C231" s="33">
        <f ca="1">SUMIF('Cash Flows - Financing'!B:B,'Payments - Financing'!B212,'Cash Flows - Financing'!Q:Q)</f>
        <v>0</v>
      </c>
      <c r="D231" s="33">
        <f ca="1">SUMIF('Cash Flows - Financing'!B:B,'Payments - Financing'!B212,'Cash Flows - Financing'!R:R)</f>
        <v>0</v>
      </c>
      <c r="E231" s="33">
        <f ca="1">C231+D231</f>
        <v>0</v>
      </c>
      <c r="F231" s="39" t="s">
        <v>20</v>
      </c>
    </row>
    <row r="232" spans="1:6" ht="15" x14ac:dyDescent="0.25">
      <c r="A232" s="40" t="s">
        <v>19</v>
      </c>
      <c r="B232" s="40" t="s">
        <v>671</v>
      </c>
      <c r="C232" s="33">
        <f ca="1">SUMIF('Cash Flows - Financing'!B:B,'Payments - Financing'!B213,'Cash Flows - Financing'!Q:Q)</f>
        <v>-5466.4618375575556</v>
      </c>
      <c r="D232" s="33">
        <f ca="1">SUMIF('Cash Flows - Financing'!B:B,'Payments - Financing'!B213,'Cash Flows - Financing'!R:R)</f>
        <v>0</v>
      </c>
      <c r="E232" s="33">
        <f ca="1">C232+D232</f>
        <v>-5466.4618375575556</v>
      </c>
      <c r="F232" s="39" t="s">
        <v>20</v>
      </c>
    </row>
    <row r="233" spans="1:6" ht="15" x14ac:dyDescent="0.25">
      <c r="A233" s="40" t="s">
        <v>19</v>
      </c>
      <c r="B233" s="40" t="s">
        <v>674</v>
      </c>
      <c r="C233" s="33">
        <f ca="1">SUMIF('Cash Flows - Financing'!B:B,'Payments - Financing'!B214,'Cash Flows - Financing'!Q:Q)</f>
        <v>-4210.4321348053336</v>
      </c>
      <c r="D233" s="33">
        <f ca="1">SUMIF('Cash Flows - Financing'!B:B,'Payments - Financing'!B214,'Cash Flows - Financing'!R:R)</f>
        <v>0</v>
      </c>
      <c r="E233" s="33">
        <f ca="1">C233+D233</f>
        <v>-4210.4321348053336</v>
      </c>
      <c r="F233" s="39" t="s">
        <v>20</v>
      </c>
    </row>
    <row r="234" spans="1:6" ht="15" x14ac:dyDescent="0.25">
      <c r="A234" s="40" t="s">
        <v>19</v>
      </c>
      <c r="B234" s="40" t="s">
        <v>677</v>
      </c>
      <c r="C234" s="33">
        <f ca="1">SUMIF('Cash Flows - Financing'!B:B,'Payments - Financing'!B215,'Cash Flows - Financing'!Q:Q)</f>
        <v>-4263.8136465277776</v>
      </c>
      <c r="D234" s="33">
        <f ca="1">SUMIF('Cash Flows - Financing'!B:B,'Payments - Financing'!B215,'Cash Flows - Financing'!R:R)</f>
        <v>0</v>
      </c>
      <c r="E234" s="33">
        <f ca="1">C234+D234</f>
        <v>-4263.8136465277776</v>
      </c>
      <c r="F234" s="39" t="s">
        <v>20</v>
      </c>
    </row>
    <row r="235" spans="1:6" ht="15" x14ac:dyDescent="0.25">
      <c r="A235" s="40" t="s">
        <v>19</v>
      </c>
      <c r="B235" s="40" t="s">
        <v>680</v>
      </c>
      <c r="C235" s="33">
        <f ca="1">SUMIF('Cash Flows - Financing'!B:B,'Payments - Financing'!B216,'Cash Flows - Financing'!Q:Q)</f>
        <v>-4220.9554028377779</v>
      </c>
      <c r="D235" s="33">
        <f ca="1">SUMIF('Cash Flows - Financing'!B:B,'Payments - Financing'!B216,'Cash Flows - Financing'!R:R)</f>
        <v>0</v>
      </c>
      <c r="E235" s="33">
        <f ca="1">C235+D235</f>
        <v>-4220.9554028377779</v>
      </c>
      <c r="F235" s="39" t="s">
        <v>20</v>
      </c>
    </row>
    <row r="236" spans="1:6" ht="15" x14ac:dyDescent="0.25">
      <c r="A236" s="40" t="s">
        <v>19</v>
      </c>
      <c r="B236" s="40" t="s">
        <v>683</v>
      </c>
      <c r="C236" s="33">
        <f ca="1">SUMIF('Cash Flows - Financing'!B:B,'Payments - Financing'!B217,'Cash Flows - Financing'!Q:Q)</f>
        <v>-20128.592682527698</v>
      </c>
      <c r="D236" s="33">
        <f ca="1">SUMIF('Cash Flows - Financing'!B:B,'Payments - Financing'!B217,'Cash Flows - Financing'!R:R)</f>
        <v>0</v>
      </c>
      <c r="E236" s="33">
        <f ca="1">C236+D236</f>
        <v>-20128.592682527698</v>
      </c>
      <c r="F236" s="39" t="s">
        <v>20</v>
      </c>
    </row>
    <row r="237" spans="1:6" ht="15" x14ac:dyDescent="0.25">
      <c r="A237" s="40" t="s">
        <v>19</v>
      </c>
      <c r="B237" s="40" t="s">
        <v>686</v>
      </c>
      <c r="C237" s="33">
        <f ca="1">SUMIF('Cash Flows - Financing'!B:B,'Payments - Financing'!B218,'Cash Flows - Financing'!Q:Q)</f>
        <v>-1060.1802352499999</v>
      </c>
      <c r="D237" s="33">
        <f ca="1">SUMIF('Cash Flows - Financing'!B:B,'Payments - Financing'!B218,'Cash Flows - Financing'!R:R)</f>
        <v>-157.06373855555555</v>
      </c>
      <c r="E237" s="33">
        <f ca="1">C237+D237</f>
        <v>-1217.2439738055555</v>
      </c>
      <c r="F237" s="39" t="s">
        <v>20</v>
      </c>
    </row>
    <row r="238" spans="1:6" ht="15" x14ac:dyDescent="0.25">
      <c r="A238" s="40" t="s">
        <v>19</v>
      </c>
      <c r="B238" s="40" t="s">
        <v>689</v>
      </c>
      <c r="C238" s="33">
        <f ca="1">SUMIF('Cash Flows - Financing'!B:B,'Payments - Financing'!B219,'Cash Flows - Financing'!Q:Q)</f>
        <v>-29899.363602454167</v>
      </c>
      <c r="D238" s="33">
        <f ca="1">SUMIF('Cash Flows - Financing'!B:B,'Payments - Financing'!B219,'Cash Flows - Financing'!R:R)</f>
        <v>0</v>
      </c>
      <c r="E238" s="33">
        <f ca="1">C238+D238</f>
        <v>-29899.363602454167</v>
      </c>
      <c r="F238" s="39" t="s">
        <v>20</v>
      </c>
    </row>
    <row r="239" spans="1:6" ht="15" x14ac:dyDescent="0.25">
      <c r="A239" s="40" t="s">
        <v>19</v>
      </c>
      <c r="B239" s="40" t="s">
        <v>692</v>
      </c>
      <c r="C239" s="33">
        <f ca="1">SUMIF('Cash Flows - Financing'!B:B,'Payments - Financing'!B220,'Cash Flows - Financing'!Q:Q)</f>
        <v>-1393.5593166666667</v>
      </c>
      <c r="D239" s="33">
        <f ca="1">SUMIF('Cash Flows - Financing'!B:B,'Payments - Financing'!B220,'Cash Flows - Financing'!R:R)</f>
        <v>-61316.609933333333</v>
      </c>
      <c r="E239" s="33">
        <f ca="1">C239+D239</f>
        <v>-62710.169249999999</v>
      </c>
      <c r="F239" s="39" t="s">
        <v>20</v>
      </c>
    </row>
    <row r="240" spans="1:6" ht="15" x14ac:dyDescent="0.25">
      <c r="A240" s="40" t="s">
        <v>19</v>
      </c>
      <c r="B240" s="40" t="s">
        <v>695</v>
      </c>
      <c r="C240" s="33">
        <f ca="1">SUMIF('Cash Flows - Financing'!B:B,'Payments - Financing'!B221,'Cash Flows - Financing'!Q:Q)</f>
        <v>-18317.741430278526</v>
      </c>
      <c r="D240" s="33">
        <f ca="1">SUMIF('Cash Flows - Financing'!B:B,'Payments - Financing'!B221,'Cash Flows - Financing'!R:R)</f>
        <v>0</v>
      </c>
      <c r="E240" s="33">
        <f ca="1">C240+D240</f>
        <v>-18317.741430278526</v>
      </c>
      <c r="F240" s="39" t="s">
        <v>20</v>
      </c>
    </row>
    <row r="241" spans="1:6" ht="15" x14ac:dyDescent="0.25">
      <c r="A241" s="40" t="s">
        <v>19</v>
      </c>
      <c r="B241" s="40" t="s">
        <v>698</v>
      </c>
      <c r="C241" s="33">
        <f ca="1">SUMIF('Cash Flows - Financing'!B:B,'Payments - Financing'!B222,'Cash Flows - Financing'!Q:Q)</f>
        <v>-25127.00388829911</v>
      </c>
      <c r="D241" s="33">
        <f ca="1">SUMIF('Cash Flows - Financing'!B:B,'Payments - Financing'!B222,'Cash Flows - Financing'!R:R)</f>
        <v>0</v>
      </c>
      <c r="E241" s="33">
        <f ca="1">C241+D241</f>
        <v>-25127.00388829911</v>
      </c>
      <c r="F241" s="39" t="s">
        <v>20</v>
      </c>
    </row>
    <row r="242" spans="1:6" ht="15" x14ac:dyDescent="0.25">
      <c r="A242" s="40" t="s">
        <v>19</v>
      </c>
      <c r="B242" s="40" t="s">
        <v>701</v>
      </c>
      <c r="C242" s="33">
        <f ca="1">SUMIF('Cash Flows - Financing'!B:B,'Payments - Financing'!B223,'Cash Flows - Financing'!Q:Q)</f>
        <v>-15480.878393999999</v>
      </c>
      <c r="D242" s="33">
        <f ca="1">SUMIF('Cash Flows - Financing'!B:B,'Payments - Financing'!B223,'Cash Flows - Financing'!R:R)</f>
        <v>0</v>
      </c>
      <c r="E242" s="33">
        <f ca="1">C242+D242</f>
        <v>-15480.878393999999</v>
      </c>
      <c r="F242" s="39" t="s">
        <v>20</v>
      </c>
    </row>
    <row r="243" spans="1:6" ht="15" x14ac:dyDescent="0.25">
      <c r="A243" s="40" t="s">
        <v>19</v>
      </c>
      <c r="B243" s="40" t="s">
        <v>704</v>
      </c>
      <c r="C243" s="33">
        <f ca="1">SUMIF('Cash Flows - Financing'!B:B,'Payments - Financing'!B224,'Cash Flows - Financing'!Q:Q)</f>
        <v>-6971.847435366667</v>
      </c>
      <c r="D243" s="33">
        <f ca="1">SUMIF('Cash Flows - Financing'!B:B,'Payments - Financing'!B224,'Cash Flows - Financing'!R:R)</f>
        <v>0</v>
      </c>
      <c r="E243" s="33">
        <f ca="1">C243+D243</f>
        <v>-6971.847435366667</v>
      </c>
      <c r="F243" s="39" t="s">
        <v>20</v>
      </c>
    </row>
    <row r="244" spans="1:6" ht="15" x14ac:dyDescent="0.25">
      <c r="A244" s="40" t="s">
        <v>19</v>
      </c>
      <c r="B244" s="40" t="s">
        <v>707</v>
      </c>
      <c r="C244" s="33">
        <f ca="1">SUMIF('Cash Flows - Financing'!B:B,'Payments - Financing'!B225,'Cash Flows - Financing'!Q:Q)</f>
        <v>-5056.3995069856664</v>
      </c>
      <c r="D244" s="33">
        <f ca="1">SUMIF('Cash Flows - Financing'!B:B,'Payments - Financing'!B225,'Cash Flows - Financing'!R:R)</f>
        <v>0</v>
      </c>
      <c r="E244" s="33">
        <f ca="1">C244+D244</f>
        <v>-5056.3995069856664</v>
      </c>
      <c r="F244" s="39" t="s">
        <v>20</v>
      </c>
    </row>
    <row r="245" spans="1:6" ht="15" x14ac:dyDescent="0.25">
      <c r="A245" s="40" t="s">
        <v>19</v>
      </c>
      <c r="B245" s="40" t="s">
        <v>710</v>
      </c>
      <c r="C245" s="33">
        <f ca="1">SUMIF('Cash Flows - Financing'!B:B,'Payments - Financing'!B226,'Cash Flows - Financing'!Q:Q)</f>
        <v>0</v>
      </c>
      <c r="D245" s="33">
        <f ca="1">SUMIF('Cash Flows - Financing'!B:B,'Payments - Financing'!B226,'Cash Flows - Financing'!R:R)</f>
        <v>0</v>
      </c>
      <c r="E245" s="33">
        <f ca="1">C245+D245</f>
        <v>0</v>
      </c>
      <c r="F245" s="39" t="s">
        <v>20</v>
      </c>
    </row>
    <row r="246" spans="1:6" ht="15" x14ac:dyDescent="0.25">
      <c r="A246" s="40" t="s">
        <v>19</v>
      </c>
      <c r="B246" s="40" t="s">
        <v>713</v>
      </c>
      <c r="C246" s="33">
        <f ca="1">SUMIF('Cash Flows - Financing'!B:B,'Payments - Financing'!B227,'Cash Flows - Financing'!Q:Q)</f>
        <v>-4107.0819431165828</v>
      </c>
      <c r="D246" s="33">
        <f ca="1">SUMIF('Cash Flows - Financing'!B:B,'Payments - Financing'!B227,'Cash Flows - Financing'!R:R)</f>
        <v>0</v>
      </c>
      <c r="E246" s="33">
        <f ca="1">C246+D246</f>
        <v>-4107.0819431165828</v>
      </c>
      <c r="F246" s="39" t="s">
        <v>20</v>
      </c>
    </row>
    <row r="247" spans="1:6" ht="15" x14ac:dyDescent="0.25">
      <c r="A247" s="40" t="s">
        <v>19</v>
      </c>
      <c r="B247" s="40" t="s">
        <v>716</v>
      </c>
      <c r="C247" s="33">
        <f ca="1">SUMIF('Cash Flows - Financing'!B:B,'Payments - Financing'!B228,'Cash Flows - Financing'!Q:Q)</f>
        <v>-5121.3347946133335</v>
      </c>
      <c r="D247" s="33">
        <f ca="1">SUMIF('Cash Flows - Financing'!B:B,'Payments - Financing'!B228,'Cash Flows - Financing'!R:R)</f>
        <v>0</v>
      </c>
      <c r="E247" s="33">
        <f ca="1">C247+D247</f>
        <v>-5121.3347946133335</v>
      </c>
      <c r="F247" s="39" t="s">
        <v>20</v>
      </c>
    </row>
    <row r="248" spans="1:6" ht="15" x14ac:dyDescent="0.25">
      <c r="A248" s="40" t="s">
        <v>19</v>
      </c>
      <c r="B248" s="40" t="s">
        <v>719</v>
      </c>
      <c r="C248" s="33">
        <f ca="1">SUMIF('Cash Flows - Financing'!B:B,'Payments - Financing'!B229,'Cash Flows - Financing'!Q:Q)</f>
        <v>-423347.22222222231</v>
      </c>
      <c r="D248" s="33">
        <f ca="1">SUMIF('Cash Flows - Financing'!B:B,'Payments - Financing'!B229,'Cash Flows - Financing'!R:R)</f>
        <v>-54541.666666666672</v>
      </c>
      <c r="E248" s="33">
        <f ca="1">C248+D248</f>
        <v>-477888.88888888899</v>
      </c>
      <c r="F248" s="39" t="s">
        <v>20</v>
      </c>
    </row>
    <row r="249" spans="1:6" ht="15" x14ac:dyDescent="0.25">
      <c r="A249" s="40" t="s">
        <v>19</v>
      </c>
      <c r="B249" s="40" t="s">
        <v>723</v>
      </c>
      <c r="C249" s="33">
        <f ca="1">SUMIF('Cash Flows - Financing'!B:B,'Payments - Financing'!B230,'Cash Flows - Financing'!Q:Q)</f>
        <v>-143555.55555555556</v>
      </c>
      <c r="D249" s="33">
        <f ca="1">SUMIF('Cash Flows - Financing'!B:B,'Payments - Financing'!B230,'Cash Flows - Financing'!R:R)</f>
        <v>-23644.444444444445</v>
      </c>
      <c r="E249" s="33">
        <f ca="1">C249+D249</f>
        <v>-167200</v>
      </c>
      <c r="F249" s="39" t="s">
        <v>20</v>
      </c>
    </row>
    <row r="250" spans="1:6" ht="15" x14ac:dyDescent="0.25">
      <c r="A250" s="40" t="s">
        <v>19</v>
      </c>
      <c r="B250" s="40" t="s">
        <v>726</v>
      </c>
      <c r="C250" s="33">
        <f ca="1">SUMIF('Cash Flows - Financing'!B:B,'Payments - Financing'!B231,'Cash Flows - Financing'!Q:Q)</f>
        <v>-805.55555500000014</v>
      </c>
      <c r="D250" s="33">
        <f ca="1">SUMIF('Cash Flows - Financing'!B:B,'Payments - Financing'!B231,'Cash Flows - Financing'!R:R)</f>
        <v>-11277.777770000002</v>
      </c>
      <c r="E250" s="33">
        <f ca="1">C250+D250</f>
        <v>-12083.333325000003</v>
      </c>
      <c r="F250" s="39" t="s">
        <v>20</v>
      </c>
    </row>
    <row r="251" spans="1:6" ht="15" x14ac:dyDescent="0.25">
      <c r="A251" s="40" t="s">
        <v>19</v>
      </c>
      <c r="B251" s="40" t="s">
        <v>729</v>
      </c>
      <c r="C251" s="33">
        <f ca="1">SUMIF('Cash Flows - Financing'!B:B,'Payments - Financing'!B232,'Cash Flows - Financing'!Q:Q)</f>
        <v>-4973.2259359999998</v>
      </c>
      <c r="D251" s="33">
        <f ca="1">SUMIF('Cash Flows - Financing'!B:B,'Payments - Financing'!B232,'Cash Flows - Financing'!R:R)</f>
        <v>-532.84563600000001</v>
      </c>
      <c r="E251" s="33">
        <f ca="1">C251+D251</f>
        <v>-5506.0715719999998</v>
      </c>
      <c r="F251" s="39" t="s">
        <v>20</v>
      </c>
    </row>
    <row r="252" spans="1:6" ht="15" x14ac:dyDescent="0.25">
      <c r="A252" s="40" t="s">
        <v>19</v>
      </c>
      <c r="B252" s="40" t="s">
        <v>731</v>
      </c>
      <c r="C252" s="33">
        <f ca="1">SUMIF('Cash Flows - Financing'!B:B,'Payments - Financing'!B233,'Cash Flows - Financing'!Q:Q)</f>
        <v>-18156.696050000002</v>
      </c>
      <c r="D252" s="33">
        <f ca="1">SUMIF('Cash Flows - Financing'!B:B,'Payments - Financing'!B233,'Cash Flows - Financing'!R:R)</f>
        <v>-3631.3392100000005</v>
      </c>
      <c r="E252" s="33">
        <f ca="1">C252+D252</f>
        <v>-21788.035260000004</v>
      </c>
      <c r="F252" s="39" t="s">
        <v>20</v>
      </c>
    </row>
    <row r="253" spans="1:6" ht="15" x14ac:dyDescent="0.25">
      <c r="A253" s="40" t="s">
        <v>19</v>
      </c>
      <c r="B253" s="40" t="s">
        <v>733</v>
      </c>
      <c r="C253" s="33">
        <f ca="1">SUMIF('Cash Flows - Financing'!B:B,'Payments - Financing'!B234,'Cash Flows - Financing'!Q:Q)</f>
        <v>-1338.6960176059165</v>
      </c>
      <c r="D253" s="33">
        <f ca="1">SUMIF('Cash Flows - Financing'!B:B,'Payments - Financing'!B234,'Cash Flows - Financing'!R:R)</f>
        <v>0</v>
      </c>
      <c r="E253" s="33">
        <f ca="1">C253+D253</f>
        <v>-1338.6960176059165</v>
      </c>
      <c r="F253" s="39" t="s">
        <v>20</v>
      </c>
    </row>
    <row r="254" spans="1:6" ht="15" x14ac:dyDescent="0.25">
      <c r="A254" s="40" t="s">
        <v>19</v>
      </c>
      <c r="B254" s="40" t="s">
        <v>736</v>
      </c>
      <c r="C254" s="33">
        <f ca="1">SUMIF('Cash Flows - Financing'!B:B,'Payments - Financing'!B235,'Cash Flows - Financing'!Q:Q)</f>
        <v>-3830.3842530000002</v>
      </c>
      <c r="D254" s="33">
        <f ca="1">SUMIF('Cash Flows - Financing'!B:B,'Payments - Financing'!B235,'Cash Flows - Financing'!R:R)</f>
        <v>-567.46433377777782</v>
      </c>
      <c r="E254" s="33">
        <f ca="1">C254+D254</f>
        <v>-4397.8485867777781</v>
      </c>
      <c r="F254" s="39" t="s">
        <v>20</v>
      </c>
    </row>
    <row r="255" spans="1:6" ht="15" x14ac:dyDescent="0.25">
      <c r="A255" s="40" t="s">
        <v>19</v>
      </c>
      <c r="B255" s="40" t="s">
        <v>739</v>
      </c>
      <c r="C255" s="33">
        <f ca="1">SUMIF('Cash Flows - Financing'!B:B,'Payments - Financing'!B236,'Cash Flows - Financing'!Q:Q)</f>
        <v>-37302.037791333329</v>
      </c>
      <c r="D255" s="33">
        <f ca="1">SUMIF('Cash Flows - Financing'!B:B,'Payments - Financing'!B236,'Cash Flows - Financing'!R:R)</f>
        <v>-1695.547172333333</v>
      </c>
      <c r="E255" s="33">
        <f ca="1">C255+D255</f>
        <v>-38997.584963666661</v>
      </c>
      <c r="F255" s="39" t="s">
        <v>20</v>
      </c>
    </row>
    <row r="256" spans="1:6" ht="15" x14ac:dyDescent="0.25">
      <c r="A256" s="40" t="s">
        <v>19</v>
      </c>
      <c r="B256" s="40" t="s">
        <v>743</v>
      </c>
      <c r="C256" s="33">
        <f ca="1">SUMIF('Cash Flows - Financing'!B:B,'Payments - Financing'!B237,'Cash Flows - Financing'!Q:Q)</f>
        <v>-33279.999999999993</v>
      </c>
      <c r="D256" s="33">
        <f ca="1">SUMIF('Cash Flows - Financing'!B:B,'Payments - Financing'!B237,'Cash Flows - Financing'!R:R)</f>
        <v>-5973.333333333333</v>
      </c>
      <c r="E256" s="33">
        <f ca="1">C256+D256</f>
        <v>-39253.333333333328</v>
      </c>
      <c r="F256" s="39" t="s">
        <v>20</v>
      </c>
    </row>
    <row r="257" spans="1:6" ht="15" x14ac:dyDescent="0.25">
      <c r="A257" s="40" t="s">
        <v>19</v>
      </c>
      <c r="B257" s="40" t="s">
        <v>747</v>
      </c>
      <c r="C257" s="33">
        <f ca="1">SUMIF('Cash Flows - Financing'!B:B,'Payments - Financing'!B238,'Cash Flows - Financing'!Q:Q)</f>
        <v>-85.069442791666674</v>
      </c>
      <c r="D257" s="33">
        <f ca="1">SUMIF('Cash Flows - Financing'!B:B,'Payments - Financing'!B238,'Cash Flows - Financing'!R:R)</f>
        <v>-7571.1804084583346</v>
      </c>
      <c r="E257" s="33">
        <f ca="1">C257+D257</f>
        <v>-7656.2498512500015</v>
      </c>
      <c r="F257" s="39" t="s">
        <v>20</v>
      </c>
    </row>
    <row r="258" spans="1:6" ht="15" x14ac:dyDescent="0.25">
      <c r="A258" s="40" t="s">
        <v>19</v>
      </c>
      <c r="B258" s="40" t="s">
        <v>749</v>
      </c>
      <c r="C258" s="33">
        <f ca="1">SUMIF('Cash Flows - Financing'!B:B,'Payments - Financing'!B239,'Cash Flows - Financing'!Q:Q)</f>
        <v>-27939.563175333333</v>
      </c>
      <c r="D258" s="33">
        <f ca="1">SUMIF('Cash Flows - Financing'!B:B,'Payments - Financing'!B239,'Cash Flows - Financing'!R:R)</f>
        <v>-1269.9801443333331</v>
      </c>
      <c r="E258" s="33">
        <f ca="1">C258+D258</f>
        <v>-29209.543319666667</v>
      </c>
      <c r="F258" s="39" t="s">
        <v>20</v>
      </c>
    </row>
    <row r="259" spans="1:6" ht="15" x14ac:dyDescent="0.25">
      <c r="A259" s="40" t="s">
        <v>19</v>
      </c>
      <c r="B259" s="40" t="s">
        <v>753</v>
      </c>
      <c r="C259" s="33">
        <f ca="1">SUMIF('Cash Flows - Financing'!B:B,'Payments - Financing'!B240,'Cash Flows - Financing'!Q:Q)</f>
        <v>-9027.7777777777792</v>
      </c>
      <c r="D259" s="33">
        <f ca="1">SUMIF('Cash Flows - Financing'!B:B,'Payments - Financing'!B240,'Cash Flows - Financing'!R:R)</f>
        <v>-22750</v>
      </c>
      <c r="E259" s="33">
        <f ca="1">C259+D259</f>
        <v>-31777.777777777781</v>
      </c>
      <c r="F259" s="39" t="s">
        <v>20</v>
      </c>
    </row>
    <row r="260" spans="1:6" ht="15" x14ac:dyDescent="0.25">
      <c r="A260" s="40" t="s">
        <v>19</v>
      </c>
      <c r="B260" s="40" t="s">
        <v>756</v>
      </c>
      <c r="C260" s="33">
        <f ca="1">SUMIF('Cash Flows - Financing'!B:B,'Payments - Financing'!B241,'Cash Flows - Financing'!Q:Q)</f>
        <v>-13893.840475666666</v>
      </c>
      <c r="D260" s="33">
        <f ca="1">SUMIF('Cash Flows - Financing'!B:B,'Payments - Financing'!B241,'Cash Flows - Financing'!R:R)</f>
        <v>-1654.0286280555556</v>
      </c>
      <c r="E260" s="33">
        <f ca="1">C260+D260</f>
        <v>-15547.869103722222</v>
      </c>
      <c r="F260" s="39" t="s">
        <v>20</v>
      </c>
    </row>
    <row r="261" spans="1:6" ht="15" x14ac:dyDescent="0.25">
      <c r="A261" s="40" t="s">
        <v>19</v>
      </c>
      <c r="B261" s="40" t="s">
        <v>758</v>
      </c>
      <c r="C261" s="33">
        <f ca="1">SUMIF('Cash Flows - Financing'!B:B,'Payments - Financing'!B242,'Cash Flows - Financing'!Q:Q)</f>
        <v>-15849.613067555556</v>
      </c>
      <c r="D261" s="33">
        <f ca="1">SUMIF('Cash Flows - Financing'!B:B,'Payments - Financing'!B242,'Cash Flows - Financing'!R:R)</f>
        <v>-7669.1676133333331</v>
      </c>
      <c r="E261" s="33">
        <f ca="1">C261+D261</f>
        <v>-23518.780680888889</v>
      </c>
      <c r="F261" s="39" t="s">
        <v>20</v>
      </c>
    </row>
    <row r="262" spans="1:6" ht="15" x14ac:dyDescent="0.25">
      <c r="A262" s="40" t="s">
        <v>19</v>
      </c>
      <c r="B262" s="40" t="s">
        <v>760</v>
      </c>
      <c r="C262" s="33">
        <f ca="1">SUMIF('Cash Flows - Financing'!B:B,'Payments - Financing'!B243,'Cash Flows - Financing'!Q:Q)</f>
        <v>-351.875</v>
      </c>
      <c r="D262" s="33">
        <f ca="1">SUMIF('Cash Flows - Financing'!B:B,'Payments - Financing'!B243,'Cash Flows - Financing'!R:R)</f>
        <v>-31316.875</v>
      </c>
      <c r="E262" s="33">
        <f ca="1">C262+D262</f>
        <v>-31668.75</v>
      </c>
      <c r="F262" s="39" t="s">
        <v>20</v>
      </c>
    </row>
    <row r="263" spans="1:6" ht="15" x14ac:dyDescent="0.25">
      <c r="A263" s="40" t="s">
        <v>19</v>
      </c>
      <c r="B263" s="40" t="s">
        <v>778</v>
      </c>
      <c r="C263" s="33">
        <f ca="1">SUMIF('Cash Flows - Financing'!B:B,'Payments - Financing'!B248,'Cash Flows - Financing'!Q:Q)</f>
        <v>384.07142869333336</v>
      </c>
      <c r="D263" s="33">
        <f ca="1">SUMIF('Cash Flows - Financing'!B:B,'Payments - Financing'!B248,'Cash Flows - Financing'!R:R)</f>
        <v>696.12946450666675</v>
      </c>
      <c r="E263" s="33">
        <f ca="1">C263+D263</f>
        <v>1080.2008932000001</v>
      </c>
      <c r="F263" s="39" t="s">
        <v>20</v>
      </c>
    </row>
    <row r="264" spans="1:6" ht="15" x14ac:dyDescent="0.25">
      <c r="A264" s="40" t="s">
        <v>19</v>
      </c>
      <c r="B264" s="40" t="s">
        <v>782</v>
      </c>
      <c r="C264" s="33">
        <f ca="1">SUMIF('Cash Flows - Financing'!B:B,'Payments - Financing'!B249,'Cash Flows - Financing'!Q:Q)</f>
        <v>-22925.161755708326</v>
      </c>
      <c r="D264" s="33">
        <f ca="1">SUMIF('Cash Flows - Financing'!B:B,'Payments - Financing'!B249,'Cash Flows - Financing'!R:R)</f>
        <v>-5196.3699979605535</v>
      </c>
      <c r="E264" s="33">
        <f ca="1">C264+D264</f>
        <v>-28121.531753668882</v>
      </c>
      <c r="F264" s="39" t="s">
        <v>20</v>
      </c>
    </row>
    <row r="265" spans="1:6" ht="15" x14ac:dyDescent="0.25">
      <c r="A265" s="40" t="s">
        <v>19</v>
      </c>
      <c r="B265" s="40" t="s">
        <v>786</v>
      </c>
      <c r="C265" s="33">
        <f ca="1">SUMIF('Cash Flows - Financing'!B:B,'Payments - Financing'!B250,'Cash Flows - Financing'!Q:Q)</f>
        <v>-308.42668725555558</v>
      </c>
      <c r="D265" s="33">
        <f ca="1">SUMIF('Cash Flows - Financing'!B:B,'Payments - Financing'!B250,'Cash Flows - Financing'!R:R)</f>
        <v>-13570.774239244445</v>
      </c>
      <c r="E265" s="33">
        <f ca="1">C265+D265</f>
        <v>-13879.200926500002</v>
      </c>
      <c r="F265" s="39" t="s">
        <v>20</v>
      </c>
    </row>
    <row r="266" spans="1:6" ht="15" x14ac:dyDescent="0.25">
      <c r="A266" s="40" t="s">
        <v>19</v>
      </c>
      <c r="B266" s="40" t="s">
        <v>789</v>
      </c>
      <c r="C266" s="33">
        <f ca="1">SUMIF('Cash Flows - Financing'!B:B,'Payments - Financing'!B251,'Cash Flows - Financing'!Q:Q)</f>
        <v>-1701.333333333333</v>
      </c>
      <c r="D266" s="33">
        <f ca="1">SUMIF('Cash Flows - Financing'!B:B,'Payments - Financing'!B251,'Cash Flows - Financing'!R:R)</f>
        <v>-12373.33333333333</v>
      </c>
      <c r="E266" s="33">
        <f ca="1">C266+D266</f>
        <v>-14074.666666666664</v>
      </c>
      <c r="F266" s="39" t="s">
        <v>20</v>
      </c>
    </row>
    <row r="267" spans="1:6" ht="15" x14ac:dyDescent="0.25">
      <c r="A267" s="40" t="s">
        <v>19</v>
      </c>
      <c r="B267" s="40" t="s">
        <v>792</v>
      </c>
      <c r="C267" s="33">
        <f ca="1">SUMIF('Cash Flows - Financing'!B:B,'Payments - Financing'!B252,'Cash Flows - Financing'!Q:Q)</f>
        <v>-48174.677542799996</v>
      </c>
      <c r="D267" s="33">
        <f ca="1">SUMIF('Cash Flows - Financing'!B:B,'Payments - Financing'!B252,'Cash Flows - Financing'!R:R)</f>
        <v>-11828.988467155556</v>
      </c>
      <c r="E267" s="33">
        <f ca="1">C267+D267</f>
        <v>-60003.666009955552</v>
      </c>
      <c r="F267" s="39" t="s">
        <v>20</v>
      </c>
    </row>
    <row r="268" spans="1:6" ht="15" x14ac:dyDescent="0.25">
      <c r="A268" s="40" t="s">
        <v>19</v>
      </c>
      <c r="B268" s="40" t="s">
        <v>798</v>
      </c>
      <c r="C268" s="33">
        <f ca="1">SUMIF('Cash Flows - Financing'!B:B,'Payments - Financing'!B253,'Cash Flows - Financing'!Q:Q)</f>
        <v>-214.47733194444444</v>
      </c>
      <c r="D268" s="33">
        <f ca="1">SUMIF('Cash Flows - Financing'!B:B,'Payments - Financing'!B253,'Cash Flows - Financing'!R:R)</f>
        <v>0</v>
      </c>
      <c r="E268" s="33">
        <f ca="1">C268+D268</f>
        <v>-214.47733194444444</v>
      </c>
      <c r="F268" s="39" t="s">
        <v>20</v>
      </c>
    </row>
    <row r="269" spans="1:6" ht="15" x14ac:dyDescent="0.25">
      <c r="A269" s="40" t="s">
        <v>19</v>
      </c>
      <c r="B269" s="40" t="s">
        <v>800</v>
      </c>
      <c r="C269" s="33">
        <f ca="1">SUMIF('Cash Flows - Financing'!B:B,'Payments - Financing'!B254,'Cash Flows - Financing'!Q:Q)</f>
        <v>-57737.5</v>
      </c>
      <c r="D269" s="33">
        <f ca="1">SUMIF('Cash Flows - Financing'!B:B,'Payments - Financing'!B254,'Cash Flows - Financing'!R:R)</f>
        <v>-168866.66666666666</v>
      </c>
      <c r="E269" s="33">
        <f ca="1">C269+D269</f>
        <v>-226604.16666666666</v>
      </c>
      <c r="F269" s="39" t="s">
        <v>20</v>
      </c>
    </row>
    <row r="270" spans="1:6" ht="15" x14ac:dyDescent="0.25">
      <c r="A270" s="40" t="s">
        <v>19</v>
      </c>
      <c r="B270" s="40" t="s">
        <v>802</v>
      </c>
      <c r="C270" s="33">
        <f ca="1">SUMIF('Cash Flows - Financing'!B:B,'Payments - Financing'!B255,'Cash Flows - Financing'!Q:Q)</f>
        <v>-1030.55555585</v>
      </c>
      <c r="D270" s="33">
        <f ca="1">SUMIF('Cash Flows - Financing'!B:B,'Payments - Financing'!B255,'Cash Flows - Financing'!R:R)</f>
        <v>-91719.444470650007</v>
      </c>
      <c r="E270" s="33">
        <f ca="1">C270+D270</f>
        <v>-92750.000026500013</v>
      </c>
      <c r="F270" s="39" t="s">
        <v>20</v>
      </c>
    </row>
    <row r="271" spans="1:6" ht="15" x14ac:dyDescent="0.25">
      <c r="A271" s="40" t="s">
        <v>19</v>
      </c>
      <c r="B271" s="40" t="s">
        <v>804</v>
      </c>
      <c r="C271" s="33">
        <f ca="1">SUMIF('Cash Flows - Financing'!B:B,'Payments - Financing'!B256,'Cash Flows - Financing'!Q:Q)</f>
        <v>-1875</v>
      </c>
      <c r="D271" s="33">
        <f ca="1">SUMIF('Cash Flows - Financing'!B:B,'Payments - Financing'!B256,'Cash Flows - Financing'!R:R)</f>
        <v>-166875</v>
      </c>
      <c r="E271" s="33">
        <f ca="1">C271+D271</f>
        <v>-168750</v>
      </c>
      <c r="F271" s="39" t="s">
        <v>20</v>
      </c>
    </row>
    <row r="272" spans="1:6" ht="15" x14ac:dyDescent="0.25">
      <c r="A272" s="40" t="s">
        <v>19</v>
      </c>
      <c r="B272" s="40" t="s">
        <v>806</v>
      </c>
      <c r="C272" s="33">
        <f ca="1">SUMIF('Cash Flows - Financing'!B:B,'Payments - Financing'!B257,'Cash Flows - Financing'!Q:Q)</f>
        <v>4127.6489672888883</v>
      </c>
      <c r="D272" s="33">
        <f ca="1">SUMIF('Cash Flows - Financing'!B:B,'Payments - Financing'!B257,'Cash Flows - Financing'!R:R)</f>
        <v>0</v>
      </c>
      <c r="E272" s="33">
        <f ca="1">C272+D272</f>
        <v>4127.6489672888883</v>
      </c>
      <c r="F272" s="39" t="s">
        <v>20</v>
      </c>
    </row>
    <row r="273" spans="1:6" ht="15" x14ac:dyDescent="0.25">
      <c r="A273" s="40" t="s">
        <v>19</v>
      </c>
      <c r="B273" s="40" t="s">
        <v>809</v>
      </c>
      <c r="C273" s="33">
        <f ca="1">SUMIF('Cash Flows - Financing'!B:B,'Payments - Financing'!B258,'Cash Flows - Financing'!Q:Q)</f>
        <v>5041.0189003488886</v>
      </c>
      <c r="D273" s="33">
        <f ca="1">SUMIF('Cash Flows - Financing'!B:B,'Payments - Financing'!B258,'Cash Flows - Financing'!R:R)</f>
        <v>0</v>
      </c>
      <c r="E273" s="33">
        <f ca="1">C273+D273</f>
        <v>5041.0189003488886</v>
      </c>
      <c r="F273" s="39" t="s">
        <v>20</v>
      </c>
    </row>
    <row r="274" spans="1:6" ht="15" x14ac:dyDescent="0.25">
      <c r="A274" s="40" t="s">
        <v>19</v>
      </c>
      <c r="B274" s="40" t="s">
        <v>812</v>
      </c>
      <c r="C274" s="33">
        <f ca="1">SUMIF('Cash Flows - Financing'!B:B,'Payments - Financing'!B259,'Cash Flows - Financing'!Q:Q)</f>
        <v>-10155.145901384445</v>
      </c>
      <c r="D274" s="33">
        <f ca="1">SUMIF('Cash Flows - Financing'!B:B,'Payments - Financing'!B259,'Cash Flows - Financing'!R:R)</f>
        <v>0</v>
      </c>
      <c r="E274" s="33">
        <f ca="1">C274+D274</f>
        <v>-10155.145901384445</v>
      </c>
      <c r="F274" s="39" t="s">
        <v>20</v>
      </c>
    </row>
    <row r="275" spans="1:6" ht="15" x14ac:dyDescent="0.25">
      <c r="A275" s="40" t="s">
        <v>19</v>
      </c>
      <c r="B275" s="40" t="s">
        <v>815</v>
      </c>
      <c r="C275" s="33">
        <f ca="1">SUMIF('Cash Flows - Financing'!B:B,'Payments - Financing'!B260,'Cash Flows - Financing'!Q:Q)</f>
        <v>-9209.5175658333319</v>
      </c>
      <c r="D275" s="33">
        <f ca="1">SUMIF('Cash Flows - Financing'!B:B,'Payments - Financing'!B260,'Cash Flows - Financing'!R:R)</f>
        <v>-4758.2507423472216</v>
      </c>
      <c r="E275" s="33">
        <f ca="1">C275+D275</f>
        <v>-13967.768308180554</v>
      </c>
      <c r="F275" s="39" t="s">
        <v>20</v>
      </c>
    </row>
    <row r="276" spans="1:6" ht="15" x14ac:dyDescent="0.25">
      <c r="A276" s="40" t="s">
        <v>19</v>
      </c>
      <c r="B276" s="40" t="s">
        <v>818</v>
      </c>
      <c r="C276" s="33">
        <f ca="1">SUMIF('Cash Flows - Financing'!B:B,'Payments - Financing'!B261,'Cash Flows - Financing'!Q:Q)</f>
        <v>-34315.140438888884</v>
      </c>
      <c r="D276" s="33">
        <f ca="1">SUMIF('Cash Flows - Financing'!B:B,'Payments - Financing'!B261,'Cash Flows - Financing'!R:R)</f>
        <v>0</v>
      </c>
      <c r="E276" s="33">
        <f ca="1">C276+D276</f>
        <v>-34315.140438888884</v>
      </c>
      <c r="F276" s="39" t="s">
        <v>20</v>
      </c>
    </row>
    <row r="277" spans="1:6" ht="15" x14ac:dyDescent="0.25">
      <c r="A277" s="40" t="s">
        <v>19</v>
      </c>
      <c r="B277" s="40" t="s">
        <v>820</v>
      </c>
      <c r="C277" s="33">
        <f ca="1">SUMIF('Cash Flows - Financing'!B:B,'Payments - Financing'!B262,'Cash Flows - Financing'!Q:Q)</f>
        <v>-44130.349217777773</v>
      </c>
      <c r="D277" s="33">
        <f ca="1">SUMIF('Cash Flows - Financing'!B:B,'Payments - Financing'!B262,'Cash Flows - Financing'!R:R)</f>
        <v>0</v>
      </c>
      <c r="E277" s="33">
        <f ca="1">C277+D277</f>
        <v>-44130.349217777773</v>
      </c>
      <c r="F277" s="39" t="s">
        <v>20</v>
      </c>
    </row>
    <row r="278" spans="1:6" ht="15" x14ac:dyDescent="0.25">
      <c r="A278" s="40" t="s">
        <v>19</v>
      </c>
      <c r="B278" s="40" t="s">
        <v>822</v>
      </c>
      <c r="C278" s="33">
        <f ca="1">SUMIF('Cash Flows - Financing'!B:B,'Payments - Financing'!B263,'Cash Flows - Financing'!Q:Q)</f>
        <v>-29202.913859722223</v>
      </c>
      <c r="D278" s="33">
        <f ca="1">SUMIF('Cash Flows - Financing'!B:B,'Payments - Financing'!B263,'Cash Flows - Financing'!R:R)</f>
        <v>0</v>
      </c>
      <c r="E278" s="33">
        <f ca="1">C278+D278</f>
        <v>-29202.913859722223</v>
      </c>
      <c r="F278" s="39" t="s">
        <v>20</v>
      </c>
    </row>
    <row r="279" spans="1:6" ht="15" x14ac:dyDescent="0.25">
      <c r="A279" s="40" t="s">
        <v>19</v>
      </c>
      <c r="B279" s="40" t="s">
        <v>824</v>
      </c>
      <c r="C279" s="33">
        <f ca="1">SUMIF('Cash Flows - Financing'!B:B,'Payments - Financing'!B264,'Cash Flows - Financing'!Q:Q)</f>
        <v>-13713.513387499999</v>
      </c>
      <c r="D279" s="33">
        <f ca="1">SUMIF('Cash Flows - Financing'!B:B,'Payments - Financing'!B264,'Cash Flows - Financing'!R:R)</f>
        <v>0</v>
      </c>
      <c r="E279" s="33">
        <f ca="1">C279+D279</f>
        <v>-13713.513387499999</v>
      </c>
      <c r="F279" s="39" t="s">
        <v>20</v>
      </c>
    </row>
    <row r="280" spans="1:6" ht="15" x14ac:dyDescent="0.25">
      <c r="A280" s="40" t="s">
        <v>19</v>
      </c>
      <c r="B280" s="40" t="s">
        <v>826</v>
      </c>
      <c r="C280" s="33">
        <f ca="1">SUMIF('Cash Flows - Financing'!B:B,'Payments - Financing'!B265,'Cash Flows - Financing'!Q:Q)</f>
        <v>-5789.2767344533331</v>
      </c>
      <c r="D280" s="33">
        <f ca="1">SUMIF('Cash Flows - Financing'!B:B,'Payments - Financing'!B265,'Cash Flows - Financing'!R:R)</f>
        <v>0</v>
      </c>
      <c r="E280" s="33">
        <f ca="1">C280+D280</f>
        <v>-5789.2767344533331</v>
      </c>
      <c r="F280" s="39" t="s">
        <v>20</v>
      </c>
    </row>
    <row r="281" spans="1:6" ht="15" x14ac:dyDescent="0.25">
      <c r="A281" s="40" t="s">
        <v>19</v>
      </c>
      <c r="B281" s="40" t="s">
        <v>828</v>
      </c>
      <c r="C281" s="33">
        <f ca="1">SUMIF('Cash Flows - Financing'!B:B,'Payments - Financing'!B266,'Cash Flows - Financing'!Q:Q)</f>
        <v>-8429.0226562622229</v>
      </c>
      <c r="D281" s="33">
        <f ca="1">SUMIF('Cash Flows - Financing'!B:B,'Payments - Financing'!B266,'Cash Flows - Financing'!R:R)</f>
        <v>0</v>
      </c>
      <c r="E281" s="33">
        <f ca="1">C281+D281</f>
        <v>-8429.0226562622229</v>
      </c>
      <c r="F281" s="39" t="s">
        <v>20</v>
      </c>
    </row>
    <row r="282" spans="1:6" ht="15" x14ac:dyDescent="0.25">
      <c r="A282" s="40" t="s">
        <v>19</v>
      </c>
      <c r="B282" s="40" t="s">
        <v>830</v>
      </c>
      <c r="C282" s="33">
        <f ca="1">SUMIF('Cash Flows - Financing'!B:B,'Payments - Financing'!B267,'Cash Flows - Financing'!Q:Q)</f>
        <v>-6782.4154446133343</v>
      </c>
      <c r="D282" s="33">
        <f ca="1">SUMIF('Cash Flows - Financing'!B:B,'Payments - Financing'!B267,'Cash Flows - Financing'!R:R)</f>
        <v>0</v>
      </c>
      <c r="E282" s="33">
        <f ca="1">C282+D282</f>
        <v>-6782.4154446133343</v>
      </c>
      <c r="F282" s="39" t="s">
        <v>20</v>
      </c>
    </row>
    <row r="283" spans="1:6" ht="15" x14ac:dyDescent="0.25">
      <c r="A283" s="40" t="s">
        <v>19</v>
      </c>
      <c r="B283" s="40" t="s">
        <v>832</v>
      </c>
      <c r="C283" s="33">
        <f ca="1">SUMIF('Cash Flows - Financing'!B:B,'Payments - Financing'!B268,'Cash Flows - Financing'!Q:Q)</f>
        <v>-6350.8922782133322</v>
      </c>
      <c r="D283" s="33">
        <f ca="1">SUMIF('Cash Flows - Financing'!B:B,'Payments - Financing'!B268,'Cash Flows - Financing'!R:R)</f>
        <v>0</v>
      </c>
      <c r="E283" s="33">
        <f ca="1">C283+D283</f>
        <v>-6350.8922782133322</v>
      </c>
      <c r="F283" s="39" t="s">
        <v>20</v>
      </c>
    </row>
    <row r="284" spans="1:6" ht="15" x14ac:dyDescent="0.25">
      <c r="A284" s="40" t="s">
        <v>19</v>
      </c>
      <c r="B284" s="40" t="s">
        <v>834</v>
      </c>
      <c r="C284" s="33">
        <f ca="1">SUMIF('Cash Flows - Financing'!B:B,'Payments - Financing'!B269,'Cash Flows - Financing'!Q:Q)</f>
        <v>-6168.5076463111109</v>
      </c>
      <c r="D284" s="33">
        <f ca="1">SUMIF('Cash Flows - Financing'!B:B,'Payments - Financing'!B269,'Cash Flows - Financing'!R:R)</f>
        <v>0</v>
      </c>
      <c r="E284" s="33">
        <f ca="1">C284+D284</f>
        <v>-6168.5076463111109</v>
      </c>
      <c r="F284" s="39" t="s">
        <v>20</v>
      </c>
    </row>
    <row r="285" spans="1:6" ht="15" x14ac:dyDescent="0.25">
      <c r="A285" s="40" t="s">
        <v>19</v>
      </c>
      <c r="B285" s="40" t="s">
        <v>836</v>
      </c>
      <c r="C285" s="33">
        <f ca="1">SUMIF('Cash Flows - Financing'!B:B,'Payments - Financing'!B270,'Cash Flows - Financing'!Q:Q)</f>
        <v>-1902.6117115458417</v>
      </c>
      <c r="D285" s="33">
        <f ca="1">SUMIF('Cash Flows - Financing'!B:B,'Payments - Financing'!B270,'Cash Flows - Financing'!R:R)</f>
        <v>-0.86247131146672307</v>
      </c>
      <c r="E285" s="33">
        <f ca="1">C285+D285</f>
        <v>-1903.4741828573085</v>
      </c>
      <c r="F285" s="39" t="s">
        <v>20</v>
      </c>
    </row>
    <row r="286" spans="1:6" ht="15" x14ac:dyDescent="0.25">
      <c r="A286" s="40" t="s">
        <v>19</v>
      </c>
      <c r="B286" s="40" t="s">
        <v>840</v>
      </c>
      <c r="C286" s="33">
        <f ca="1">SUMIF('Cash Flows - Financing'!B:B,'Payments - Financing'!B271,'Cash Flows - Financing'!Q:Q)</f>
        <v>-54.222309808333328</v>
      </c>
      <c r="D286" s="33">
        <f ca="1">SUMIF('Cash Flows - Financing'!B:B,'Payments - Financing'!B271,'Cash Flows - Financing'!R:R)</f>
        <v>-4825.785572941666</v>
      </c>
      <c r="E286" s="33">
        <f ca="1">C286+D286</f>
        <v>-4880.0078827499992</v>
      </c>
      <c r="F286" s="39" t="s">
        <v>20</v>
      </c>
    </row>
    <row r="287" spans="1:6" ht="15" x14ac:dyDescent="0.25">
      <c r="A287" s="40" t="s">
        <v>19</v>
      </c>
      <c r="B287" s="40" t="s">
        <v>843</v>
      </c>
      <c r="C287" s="33">
        <f ca="1">SUMIF('Cash Flows - Financing'!B:B,'Payments - Financing'!B272,'Cash Flows - Financing'!Q:Q)</f>
        <v>-6515.6242424199991</v>
      </c>
      <c r="D287" s="33">
        <f ca="1">SUMIF('Cash Flows - Financing'!B:B,'Payments - Financing'!B272,'Cash Flows - Financing'!R:R)</f>
        <v>0</v>
      </c>
      <c r="E287" s="33">
        <f ca="1">C287+D287</f>
        <v>-6515.6242424199991</v>
      </c>
      <c r="F287" s="39" t="s">
        <v>20</v>
      </c>
    </row>
    <row r="288" spans="1:6" ht="15" x14ac:dyDescent="0.25">
      <c r="A288" s="40" t="s">
        <v>19</v>
      </c>
      <c r="B288" s="40" t="s">
        <v>850</v>
      </c>
      <c r="C288" s="33">
        <f ca="1">SUMIF('Cash Flows - Financing'!B:B,'Payments - Financing'!B274,'Cash Flows - Financing'!Q:Q)</f>
        <v>-376.73611111111114</v>
      </c>
      <c r="D288" s="33">
        <f ca="1">SUMIF('Cash Flows - Financing'!B:B,'Payments - Financing'!B274,'Cash Flows - Financing'!R:R)</f>
        <v>-33529.513888888891</v>
      </c>
      <c r="E288" s="33">
        <f ca="1">C288+D288</f>
        <v>-33906.25</v>
      </c>
      <c r="F288" s="39" t="s">
        <v>20</v>
      </c>
    </row>
    <row r="289" spans="1:6" ht="15" x14ac:dyDescent="0.25">
      <c r="A289" s="40" t="s">
        <v>19</v>
      </c>
      <c r="B289" s="40" t="s">
        <v>859</v>
      </c>
      <c r="C289" s="33">
        <f ca="1">SUMIF('Cash Flows - Financing'!B:B,'Payments - Financing'!B277,'Cash Flows - Financing'!Q:Q)</f>
        <v>-94722.222222222219</v>
      </c>
      <c r="D289" s="33">
        <f ca="1">SUMIF('Cash Flows - Financing'!B:B,'Payments - Financing'!B277,'Cash Flows - Financing'!R:R)</f>
        <v>-17111.111111111109</v>
      </c>
      <c r="E289" s="33">
        <f ca="1">C289+D289</f>
        <v>-111833.33333333333</v>
      </c>
      <c r="F289" s="39" t="s">
        <v>20</v>
      </c>
    </row>
    <row r="290" spans="1:6" ht="15" x14ac:dyDescent="0.25">
      <c r="A290" s="40" t="s">
        <v>19</v>
      </c>
      <c r="B290" s="40" t="s">
        <v>862</v>
      </c>
      <c r="C290" s="33">
        <f ca="1">SUMIF('Cash Flows - Financing'!B:B,'Payments - Financing'!B278,'Cash Flows - Financing'!Q:Q)</f>
        <v>-362389.78186169703</v>
      </c>
      <c r="D290" s="33">
        <f ca="1">SUMIF('Cash Flows - Financing'!B:B,'Payments - Financing'!B278,'Cash Flows - Financing'!R:R)</f>
        <v>-4361619.8745497102</v>
      </c>
      <c r="E290" s="33">
        <f ca="1">C290+D290</f>
        <v>-4724009.6564114075</v>
      </c>
      <c r="F290" s="39" t="s">
        <v>20</v>
      </c>
    </row>
    <row r="291" spans="1:6" ht="15" x14ac:dyDescent="0.25">
      <c r="A291" s="40" t="s">
        <v>19</v>
      </c>
      <c r="B291" s="40" t="s">
        <v>866</v>
      </c>
      <c r="C291" s="33">
        <f ca="1">SUMIF('Cash Flows - Financing'!B:B,'Payments - Financing'!B279,'Cash Flows - Financing'!Q:Q)</f>
        <v>4.011952176666667</v>
      </c>
      <c r="D291" s="33">
        <f ca="1">SUMIF('Cash Flows - Financing'!B:B,'Payments - Financing'!B279,'Cash Flows - Financing'!R:R)</f>
        <v>357.0637437233334</v>
      </c>
      <c r="E291" s="33">
        <f ca="1">C291+D291</f>
        <v>361.07569590000008</v>
      </c>
      <c r="F291" s="39" t="s">
        <v>20</v>
      </c>
    </row>
    <row r="292" spans="1:6" ht="15" x14ac:dyDescent="0.25">
      <c r="A292" s="40" t="s">
        <v>19</v>
      </c>
      <c r="B292" s="40" t="s">
        <v>869</v>
      </c>
      <c r="C292" s="33">
        <f ca="1">SUMIF('Cash Flows - Financing'!B:B,'Payments - Financing'!B280,'Cash Flows - Financing'!Q:Q)</f>
        <v>3.2967407650000005</v>
      </c>
      <c r="D292" s="33">
        <f ca="1">SUMIF('Cash Flows - Financing'!B:B,'Payments - Financing'!B280,'Cash Flows - Financing'!R:R)</f>
        <v>293.40992808500005</v>
      </c>
      <c r="E292" s="33">
        <f ca="1">C292+D292</f>
        <v>296.70666885000003</v>
      </c>
      <c r="F292" s="39" t="s">
        <v>20</v>
      </c>
    </row>
    <row r="293" spans="1:6" ht="15" x14ac:dyDescent="0.25">
      <c r="A293" s="40" t="s">
        <v>19</v>
      </c>
      <c r="B293" s="40" t="s">
        <v>871</v>
      </c>
      <c r="C293" s="33">
        <f ca="1">SUMIF('Cash Flows - Financing'!B:B,'Payments - Financing'!B281,'Cash Flows - Financing'!Q:Q)</f>
        <v>116.54808514999995</v>
      </c>
      <c r="D293" s="33">
        <f ca="1">SUMIF('Cash Flows - Financing'!B:B,'Payments - Financing'!B281,'Cash Flows - Financing'!R:R)</f>
        <v>56.394234749999974</v>
      </c>
      <c r="E293" s="33">
        <f ca="1">C293+D293</f>
        <v>172.94231989999992</v>
      </c>
      <c r="F293" s="39" t="s">
        <v>20</v>
      </c>
    </row>
    <row r="294" spans="1:6" ht="15" x14ac:dyDescent="0.25">
      <c r="A294" s="40" t="s">
        <v>19</v>
      </c>
      <c r="B294" s="40" t="s">
        <v>873</v>
      </c>
      <c r="C294" s="33">
        <f ca="1">SUMIF('Cash Flows - Financing'!B:B,'Payments - Financing'!B282,'Cash Flows - Financing'!Q:Q)</f>
        <v>1.9343592250000003</v>
      </c>
      <c r="D294" s="33">
        <f ca="1">SUMIF('Cash Flows - Financing'!B:B,'Payments - Financing'!B282,'Cash Flows - Financing'!R:R)</f>
        <v>172.15797102500005</v>
      </c>
      <c r="E294" s="33">
        <f ca="1">C294+D294</f>
        <v>174.09233025000006</v>
      </c>
      <c r="F294" s="39" t="s">
        <v>20</v>
      </c>
    </row>
    <row r="295" spans="1:6" ht="15" x14ac:dyDescent="0.25">
      <c r="A295" s="40" t="s">
        <v>19</v>
      </c>
      <c r="B295" s="40" t="s">
        <v>876</v>
      </c>
      <c r="C295" s="33">
        <f ca="1">SUMIF('Cash Flows - Financing'!B:B,'Payments - Financing'!B283,'Cash Flows - Financing'!Q:Q)</f>
        <v>16.688932710000003</v>
      </c>
      <c r="D295" s="33">
        <f ca="1">SUMIF('Cash Flows - Financing'!B:B,'Payments - Financing'!B283,'Cash Flows - Financing'!R:R)</f>
        <v>1485.3150111900002</v>
      </c>
      <c r="E295" s="33">
        <f ca="1">C295+D295</f>
        <v>1502.0039439000002</v>
      </c>
      <c r="F295" s="39" t="s">
        <v>20</v>
      </c>
    </row>
    <row r="296" spans="1:6" ht="15" x14ac:dyDescent="0.25">
      <c r="A296" s="40" t="s">
        <v>19</v>
      </c>
      <c r="B296" s="40" t="s">
        <v>879</v>
      </c>
      <c r="C296" s="33">
        <f ca="1">SUMIF('Cash Flows - Financing'!B:B,'Payments - Financing'!B284,'Cash Flows - Financing'!Q:Q)</f>
        <v>-12.872332169999996</v>
      </c>
      <c r="D296" s="33">
        <f ca="1">SUMIF('Cash Flows - Financing'!B:B,'Payments - Financing'!B284,'Cash Flows - Financing'!R:R)</f>
        <v>-1145.6375631299998</v>
      </c>
      <c r="E296" s="33">
        <f ca="1">C296+D296</f>
        <v>-1158.5098952999997</v>
      </c>
      <c r="F296" s="39" t="s">
        <v>20</v>
      </c>
    </row>
    <row r="297" spans="1:6" ht="15" x14ac:dyDescent="0.25">
      <c r="A297" s="40" t="s">
        <v>19</v>
      </c>
      <c r="B297" s="40" t="s">
        <v>882</v>
      </c>
      <c r="C297" s="33">
        <f ca="1">SUMIF('Cash Flows - Financing'!B:B,'Payments - Financing'!B285,'Cash Flows - Financing'!Q:Q)</f>
        <v>-124.87123943833332</v>
      </c>
      <c r="D297" s="33">
        <f ca="1">SUMIF('Cash Flows - Financing'!B:B,'Payments - Financing'!B285,'Cash Flows - Financing'!R:R)</f>
        <v>-11113.540310011665</v>
      </c>
      <c r="E297" s="33">
        <f ca="1">C297+D297</f>
        <v>-11238.411549449998</v>
      </c>
      <c r="F297" s="39" t="s">
        <v>20</v>
      </c>
    </row>
    <row r="298" spans="1:6" ht="15" x14ac:dyDescent="0.25">
      <c r="A298" s="40" t="s">
        <v>19</v>
      </c>
      <c r="B298" s="40" t="s">
        <v>884</v>
      </c>
      <c r="C298" s="33">
        <f ca="1">SUMIF('Cash Flows - Financing'!B:B,'Payments - Financing'!B286,'Cash Flows - Financing'!Q:Q)</f>
        <v>-17908.333333333332</v>
      </c>
      <c r="D298" s="33">
        <f ca="1">SUMIF('Cash Flows - Financing'!B:B,'Payments - Financing'!B286,'Cash Flows - Financing'!R:R)</f>
        <v>-448987.5</v>
      </c>
      <c r="E298" s="33">
        <f ca="1">C298+D298</f>
        <v>-466895.83333333331</v>
      </c>
      <c r="F298" s="39" t="s">
        <v>20</v>
      </c>
    </row>
    <row r="299" spans="1:6" ht="15" x14ac:dyDescent="0.25">
      <c r="A299" s="40" t="s">
        <v>19</v>
      </c>
      <c r="B299" s="40" t="s">
        <v>887</v>
      </c>
      <c r="C299" s="33">
        <f ca="1">SUMIF('Cash Flows - Financing'!B:B,'Payments - Financing'!B287,'Cash Flows - Financing'!Q:Q)</f>
        <v>-208.92307655000002</v>
      </c>
      <c r="D299" s="33">
        <f ca="1">SUMIF('Cash Flows - Financing'!B:B,'Payments - Financing'!B287,'Cash Flows - Financing'!R:R)</f>
        <v>-18594.15381295</v>
      </c>
      <c r="E299" s="33">
        <f ca="1">C299+D299</f>
        <v>-18803.0768895</v>
      </c>
      <c r="F299" s="39" t="s">
        <v>20</v>
      </c>
    </row>
    <row r="300" spans="1:6" ht="15" x14ac:dyDescent="0.25">
      <c r="A300" s="40" t="s">
        <v>19</v>
      </c>
      <c r="B300" s="40" t="s">
        <v>891</v>
      </c>
      <c r="C300" s="33">
        <f ca="1">SUMIF('Cash Flows - Financing'!B:B,'Payments - Financing'!B288,'Cash Flows - Financing'!Q:Q)</f>
        <v>-366.57887408333335</v>
      </c>
      <c r="D300" s="33">
        <f ca="1">SUMIF('Cash Flows - Financing'!B:B,'Payments - Financing'!B288,'Cash Flows - Financing'!R:R)</f>
        <v>-10997.366222500003</v>
      </c>
      <c r="E300" s="33">
        <f ca="1">C300+D300</f>
        <v>-11363.945096583337</v>
      </c>
      <c r="F300" s="39" t="s">
        <v>20</v>
      </c>
    </row>
    <row r="301" spans="1:6" ht="15" x14ac:dyDescent="0.25">
      <c r="A301" s="40" t="s">
        <v>19</v>
      </c>
      <c r="B301" s="40" t="s">
        <v>895</v>
      </c>
      <c r="C301" s="33">
        <f ca="1">SUMIF('Cash Flows - Financing'!B:B,'Payments - Financing'!B289,'Cash Flows - Financing'!Q:Q)</f>
        <v>-7373.7467879089454</v>
      </c>
      <c r="D301" s="33">
        <f ca="1">SUMIF('Cash Flows - Financing'!B:B,'Payments - Financing'!B289,'Cash Flows - Financing'!R:R)</f>
        <v>76.052096912930423</v>
      </c>
      <c r="E301" s="33">
        <f ca="1">C301+D301</f>
        <v>-7297.6946909960152</v>
      </c>
      <c r="F301" s="39" t="s">
        <v>20</v>
      </c>
    </row>
    <row r="302" spans="1:6" ht="15" x14ac:dyDescent="0.25">
      <c r="A302" s="40" t="s">
        <v>19</v>
      </c>
      <c r="B302" s="40" t="s">
        <v>898</v>
      </c>
      <c r="C302" s="33">
        <f ca="1">SUMIF('Cash Flows - Financing'!B:B,'Payments - Financing'!B290,'Cash Flows - Financing'!Q:Q)</f>
        <v>-29684.99541191258</v>
      </c>
      <c r="D302" s="33">
        <f ca="1">SUMIF('Cash Flows - Financing'!B:B,'Payments - Financing'!B290,'Cash Flows - Financing'!R:R)</f>
        <v>306.1681141029369</v>
      </c>
      <c r="E302" s="33">
        <f ca="1">C302+D302</f>
        <v>-29378.827297809643</v>
      </c>
      <c r="F302" s="39" t="s">
        <v>20</v>
      </c>
    </row>
    <row r="303" spans="1:6" ht="15" x14ac:dyDescent="0.25">
      <c r="A303" s="40" t="s">
        <v>19</v>
      </c>
      <c r="B303" s="40" t="s">
        <v>901</v>
      </c>
      <c r="C303" s="33">
        <f ca="1">SUMIF('Cash Flows - Financing'!B:B,'Payments - Financing'!B291,'Cash Flows - Financing'!Q:Q)</f>
        <v>-185.99653697777777</v>
      </c>
      <c r="D303" s="33">
        <f ca="1">SUMIF('Cash Flows - Financing'!B:B,'Payments - Financing'!B291,'Cash Flows - Financing'!R:R)</f>
        <v>-33479.376656</v>
      </c>
      <c r="E303" s="33">
        <f ca="1">C303+D303</f>
        <v>-33665.373192977779</v>
      </c>
      <c r="F303" s="39" t="s">
        <v>20</v>
      </c>
    </row>
    <row r="304" spans="1:6" ht="15" x14ac:dyDescent="0.25">
      <c r="A304" s="40" t="s">
        <v>19</v>
      </c>
      <c r="B304" s="40" t="s">
        <v>904</v>
      </c>
      <c r="C304" s="33">
        <f ca="1">SUMIF('Cash Flows - Financing'!B:B,'Payments - Financing'!B292,'Cash Flows - Financing'!Q:Q)</f>
        <v>-729093.23017082526</v>
      </c>
      <c r="D304" s="33">
        <f ca="1">SUMIF('Cash Flows - Financing'!B:B,'Payments - Financing'!B292,'Cash Flows - Financing'!R:R)</f>
        <v>-998952.41276652028</v>
      </c>
      <c r="E304" s="33">
        <f ca="1">C304+D304</f>
        <v>-1728045.6429373454</v>
      </c>
      <c r="F304" s="39" t="s">
        <v>20</v>
      </c>
    </row>
    <row r="305" spans="1:6" ht="15" x14ac:dyDescent="0.25">
      <c r="A305" s="40" t="s">
        <v>19</v>
      </c>
      <c r="B305" s="40" t="s">
        <v>908</v>
      </c>
      <c r="C305" s="33">
        <f ca="1">SUMIF('Cash Flows - Financing'!B:B,'Payments - Financing'!B293,'Cash Flows - Financing'!Q:Q)</f>
        <v>-476666.66666666663</v>
      </c>
      <c r="D305" s="33">
        <f ca="1">SUMIF('Cash Flows - Financing'!B:B,'Payments - Financing'!B293,'Cash Flows - Financing'!R:R)</f>
        <v>-136666.66666666666</v>
      </c>
      <c r="E305" s="33">
        <f ca="1">C305+D305</f>
        <v>-613333.33333333326</v>
      </c>
      <c r="F305" s="39" t="s">
        <v>20</v>
      </c>
    </row>
    <row r="306" spans="1:6" ht="15" x14ac:dyDescent="0.25">
      <c r="A306" s="40" t="s">
        <v>19</v>
      </c>
      <c r="B306" s="40" t="s">
        <v>912</v>
      </c>
      <c r="C306" s="33">
        <f ca="1">SUMIF('Cash Flows - Financing'!B:B,'Payments - Financing'!B294,'Cash Flows - Financing'!Q:Q)</f>
        <v>-880.9379206816667</v>
      </c>
      <c r="D306" s="33">
        <f ca="1">SUMIF('Cash Flows - Financing'!B:B,'Payments - Financing'!B294,'Cash Flows - Financing'!R:R)</f>
        <v>-1095.8008281650002</v>
      </c>
      <c r="E306" s="33">
        <f ca="1">C306+D306</f>
        <v>-1976.738748846667</v>
      </c>
      <c r="F306" s="39" t="s">
        <v>20</v>
      </c>
    </row>
    <row r="307" spans="1:6" ht="15" x14ac:dyDescent="0.25">
      <c r="A307" s="40" t="s">
        <v>19</v>
      </c>
      <c r="B307" s="40" t="s">
        <v>915</v>
      </c>
      <c r="C307" s="33">
        <f ca="1">SUMIF('Cash Flows - Financing'!B:B,'Payments - Financing'!B295,'Cash Flows - Financing'!Q:Q)</f>
        <v>-23.808006547777779</v>
      </c>
      <c r="D307" s="33">
        <f ca="1">SUMIF('Cash Flows - Financing'!B:B,'Payments - Financing'!B295,'Cash Flows - Financing'!R:R)</f>
        <v>-2118.9125827522225</v>
      </c>
      <c r="E307" s="33">
        <f ca="1">C307+D307</f>
        <v>-2142.7205893000005</v>
      </c>
      <c r="F307" s="39" t="s">
        <v>20</v>
      </c>
    </row>
    <row r="308" spans="1:6" ht="15" x14ac:dyDescent="0.25">
      <c r="A308" s="40" t="s">
        <v>19</v>
      </c>
      <c r="B308" s="40" t="s">
        <v>918</v>
      </c>
      <c r="C308" s="33">
        <f ca="1">SUMIF('Cash Flows - Financing'!B:B,'Payments - Financing'!B296,'Cash Flows - Financing'!Q:Q)</f>
        <v>-129.2774081947222</v>
      </c>
      <c r="D308" s="33">
        <f ca="1">SUMIF('Cash Flows - Financing'!B:B,'Payments - Financing'!B296,'Cash Flows - Financing'!R:R)</f>
        <v>-160.80848336416668</v>
      </c>
      <c r="E308" s="33">
        <f ca="1">C308+D308</f>
        <v>-290.08589155888887</v>
      </c>
      <c r="F308" s="39" t="s">
        <v>20</v>
      </c>
    </row>
    <row r="309" spans="1:6" ht="15" x14ac:dyDescent="0.25">
      <c r="A309" s="40" t="s">
        <v>19</v>
      </c>
      <c r="B309" s="40" t="s">
        <v>921</v>
      </c>
      <c r="C309" s="33">
        <f ca="1">SUMIF('Cash Flows - Financing'!B:B,'Payments - Financing'!B297,'Cash Flows - Financing'!Q:Q)</f>
        <v>-5074.5853636111115</v>
      </c>
      <c r="D309" s="33">
        <f ca="1">SUMIF('Cash Flows - Financing'!B:B,'Payments - Financing'!B297,'Cash Flows - Financing'!R:R)</f>
        <v>-2107.9046895000001</v>
      </c>
      <c r="E309" s="33">
        <f ca="1">C309+D309</f>
        <v>-7182.4900531111116</v>
      </c>
      <c r="F309" s="39" t="s">
        <v>20</v>
      </c>
    </row>
    <row r="310" spans="1:6" ht="15" x14ac:dyDescent="0.25">
      <c r="A310" s="40" t="s">
        <v>19</v>
      </c>
      <c r="B310" s="40" t="s">
        <v>924</v>
      </c>
      <c r="C310" s="33">
        <f ca="1">SUMIF('Cash Flows - Financing'!B:B,'Payments - Financing'!B298,'Cash Flows - Financing'!Q:Q)</f>
        <v>-6.1333333333333337</v>
      </c>
      <c r="D310" s="33">
        <f ca="1">SUMIF('Cash Flows - Financing'!B:B,'Payments - Financing'!B298,'Cash Flows - Financing'!R:R)</f>
        <v>-545.86666666666667</v>
      </c>
      <c r="E310" s="33">
        <f ca="1">C310+D310</f>
        <v>-552</v>
      </c>
      <c r="F310" s="39" t="s">
        <v>20</v>
      </c>
    </row>
    <row r="311" spans="1:6" ht="15" x14ac:dyDescent="0.25">
      <c r="A311" s="40" t="s">
        <v>19</v>
      </c>
      <c r="B311" s="40" t="s">
        <v>927</v>
      </c>
      <c r="C311" s="33">
        <f ca="1">SUMIF('Cash Flows - Financing'!B:B,'Payments - Financing'!B299,'Cash Flows - Financing'!Q:Q)</f>
        <v>-14.06223787333334</v>
      </c>
      <c r="D311" s="33">
        <f ca="1">SUMIF('Cash Flows - Financing'!B:B,'Payments - Financing'!B299,'Cash Flows - Financing'!R:R)</f>
        <v>-1251.5391707266672</v>
      </c>
      <c r="E311" s="33">
        <f ca="1">C311+D311</f>
        <v>-1265.6014086000005</v>
      </c>
      <c r="F311" s="39" t="s">
        <v>20</v>
      </c>
    </row>
    <row r="312" spans="1:6" ht="15" x14ac:dyDescent="0.25">
      <c r="A312" s="40" t="s">
        <v>19</v>
      </c>
      <c r="B312" s="40" t="s">
        <v>930</v>
      </c>
      <c r="C312" s="33">
        <f ca="1">SUMIF('Cash Flows - Financing'!B:B,'Payments - Financing'!B300,'Cash Flows - Financing'!Q:Q)</f>
        <v>-18.222222222222221</v>
      </c>
      <c r="D312" s="33">
        <f ca="1">SUMIF('Cash Flows - Financing'!B:B,'Payments - Financing'!B300,'Cash Flows - Financing'!R:R)</f>
        <v>-1621.7777777777778</v>
      </c>
      <c r="E312" s="33">
        <f ca="1">C312+D312</f>
        <v>-1640</v>
      </c>
      <c r="F312" s="39" t="s">
        <v>20</v>
      </c>
    </row>
    <row r="313" spans="1:6" ht="15" x14ac:dyDescent="0.25">
      <c r="A313" s="40" t="s">
        <v>19</v>
      </c>
      <c r="B313" s="40" t="s">
        <v>934</v>
      </c>
      <c r="C313" s="33">
        <f ca="1">SUMIF('Cash Flows - Financing'!B:B,'Payments - Financing'!B301,'Cash Flows - Financing'!Q:Q)</f>
        <v>-1.5149287573333332</v>
      </c>
      <c r="D313" s="33">
        <f ca="1">SUMIF('Cash Flows - Financing'!B:B,'Payments - Financing'!B301,'Cash Flows - Financing'!R:R)</f>
        <v>-45.447862720000003</v>
      </c>
      <c r="E313" s="33">
        <f ca="1">C313+D313</f>
        <v>-46.96279147733334</v>
      </c>
      <c r="F313" s="39" t="s">
        <v>20</v>
      </c>
    </row>
    <row r="314" spans="1:6" ht="15" x14ac:dyDescent="0.25">
      <c r="A314" s="40" t="s">
        <v>19</v>
      </c>
      <c r="B314" s="40" t="s">
        <v>938</v>
      </c>
      <c r="C314" s="33">
        <f ca="1">SUMIF('Cash Flows - Financing'!B:B,'Payments - Financing'!B302,'Cash Flows - Financing'!Q:Q)</f>
        <v>-51.833333333333336</v>
      </c>
      <c r="D314" s="33">
        <f ca="1">SUMIF('Cash Flows - Financing'!B:B,'Payments - Financing'!B302,'Cash Flows - Financing'!R:R)</f>
        <v>-2280.6666666666665</v>
      </c>
      <c r="E314" s="33">
        <f ca="1">C314+D314</f>
        <v>-2332.5</v>
      </c>
      <c r="F314" s="39" t="s">
        <v>20</v>
      </c>
    </row>
    <row r="315" spans="1:6" ht="15" x14ac:dyDescent="0.25">
      <c r="A315" s="40" t="s">
        <v>19</v>
      </c>
      <c r="B315" s="40" t="s">
        <v>941</v>
      </c>
      <c r="C315" s="33">
        <f ca="1">SUMIF('Cash Flows - Financing'!B:B,'Payments - Financing'!B303,'Cash Flows - Financing'!Q:Q)</f>
        <v>-155750.07509777776</v>
      </c>
      <c r="D315" s="33">
        <f ca="1">SUMIF('Cash Flows - Financing'!B:B,'Payments - Financing'!B303,'Cash Flows - Financing'!R:R)</f>
        <v>0</v>
      </c>
      <c r="E315" s="33">
        <f ca="1">C315+D315</f>
        <v>-155750.07509777776</v>
      </c>
      <c r="F315" s="39" t="s">
        <v>20</v>
      </c>
    </row>
    <row r="316" spans="1:6" ht="15" x14ac:dyDescent="0.25">
      <c r="A316" s="40" t="s">
        <v>19</v>
      </c>
      <c r="B316" s="40" t="s">
        <v>952</v>
      </c>
      <c r="C316" s="33">
        <f ca="1">SUMIF('Cash Flows - Financing'!B:B,'Payments - Financing'!B304,'Cash Flows - Financing'!Q:Q)</f>
        <v>-17541.691016555553</v>
      </c>
      <c r="D316" s="33">
        <f ca="1">SUMIF('Cash Flows - Financing'!B:B,'Payments - Financing'!B304,'Cash Flows - Financing'!R:R)</f>
        <v>0</v>
      </c>
      <c r="E316" s="33">
        <f ca="1">C316+D316</f>
        <v>-17541.691016555553</v>
      </c>
      <c r="F316" s="39" t="s">
        <v>20</v>
      </c>
    </row>
    <row r="317" spans="1:6" ht="15" x14ac:dyDescent="0.25">
      <c r="A317" s="40" t="s">
        <v>19</v>
      </c>
      <c r="B317" s="40" t="s">
        <v>955</v>
      </c>
      <c r="C317" s="33">
        <f ca="1">SUMIF('Cash Flows - Financing'!B:B,'Payments - Financing'!B305,'Cash Flows - Financing'!Q:Q)</f>
        <v>-87546.851120666659</v>
      </c>
      <c r="D317" s="33">
        <f ca="1">SUMIF('Cash Flows - Financing'!B:B,'Payments - Financing'!B305,'Cash Flows - Financing'!R:R)</f>
        <v>0</v>
      </c>
      <c r="E317" s="33">
        <f ca="1">C317+D317</f>
        <v>-87546.851120666659</v>
      </c>
      <c r="F317" s="39" t="s">
        <v>20</v>
      </c>
    </row>
    <row r="318" spans="1:6" ht="15" x14ac:dyDescent="0.25">
      <c r="A318" s="40" t="s">
        <v>19</v>
      </c>
      <c r="B318" s="40" t="s">
        <v>958</v>
      </c>
      <c r="C318" s="33">
        <f ca="1">SUMIF('Cash Flows - Financing'!B:B,'Payments - Financing'!B306,'Cash Flows - Financing'!Q:Q)</f>
        <v>-16434.367361520828</v>
      </c>
      <c r="D318" s="33">
        <f ca="1">SUMIF('Cash Flows - Financing'!B:B,'Payments - Financing'!B306,'Cash Flows - Financing'!R:R)</f>
        <v>-1353.4184885958332</v>
      </c>
      <c r="E318" s="33">
        <f ca="1">C318+D318</f>
        <v>-17787.785850116663</v>
      </c>
      <c r="F318" s="39" t="s">
        <v>20</v>
      </c>
    </row>
    <row r="319" spans="1:6" ht="15" x14ac:dyDescent="0.25">
      <c r="A319" s="40" t="s">
        <v>19</v>
      </c>
      <c r="B319" s="40" t="s">
        <v>961</v>
      </c>
      <c r="C319" s="33">
        <f ca="1">SUMIF('Cash Flows - Financing'!B:B,'Payments - Financing'!B307,'Cash Flows - Financing'!Q:Q)</f>
        <v>-71111.747291666659</v>
      </c>
      <c r="D319" s="33">
        <f ca="1">SUMIF('Cash Flows - Financing'!B:B,'Payments - Financing'!B307,'Cash Flows - Financing'!R:R)</f>
        <v>-5856.2615416666667</v>
      </c>
      <c r="E319" s="33">
        <f ca="1">C319+D319</f>
        <v>-76968.008833333326</v>
      </c>
      <c r="F319" s="39" t="s">
        <v>20</v>
      </c>
    </row>
    <row r="320" spans="1:6" ht="15" x14ac:dyDescent="0.25">
      <c r="A320" s="40" t="s">
        <v>19</v>
      </c>
      <c r="B320" s="40" t="s">
        <v>964</v>
      </c>
      <c r="C320" s="33">
        <f ca="1">SUMIF('Cash Flows - Financing'!B:B,'Payments - Financing'!B308,'Cash Flows - Financing'!Q:Q)</f>
        <v>-19909.066125333331</v>
      </c>
      <c r="D320" s="33">
        <f ca="1">SUMIF('Cash Flows - Financing'!B:B,'Payments - Financing'!B308,'Cash Flows - Financing'!R:R)</f>
        <v>0</v>
      </c>
      <c r="E320" s="33">
        <f ca="1">C320+D320</f>
        <v>-19909.066125333331</v>
      </c>
      <c r="F320" s="39" t="s">
        <v>20</v>
      </c>
    </row>
    <row r="321" spans="1:6" ht="15" x14ac:dyDescent="0.25">
      <c r="A321" s="40" t="s">
        <v>19</v>
      </c>
      <c r="B321" s="40" t="s">
        <v>967</v>
      </c>
      <c r="C321" s="33">
        <f ca="1">SUMIF('Cash Flows - Financing'!B:B,'Payments - Financing'!B309,'Cash Flows - Financing'!Q:Q)</f>
        <v>-826.8777746666666</v>
      </c>
      <c r="D321" s="33">
        <f ca="1">SUMIF('Cash Flows - Financing'!B:B,'Payments - Financing'!B309,'Cash Flows - Financing'!R:R)</f>
        <v>-17364.433267999997</v>
      </c>
      <c r="E321" s="33">
        <f ca="1">C321+D321</f>
        <v>-18191.311042666664</v>
      </c>
      <c r="F321" s="39" t="s">
        <v>20</v>
      </c>
    </row>
    <row r="322" spans="1:6" ht="15" x14ac:dyDescent="0.25">
      <c r="A322" s="40" t="s">
        <v>19</v>
      </c>
      <c r="B322" s="40" t="s">
        <v>970</v>
      </c>
      <c r="C322" s="33">
        <f ca="1">SUMIF('Cash Flows - Financing'!B:B,'Payments - Financing'!B310,'Cash Flows - Financing'!Q:Q)</f>
        <v>-14045.317118333332</v>
      </c>
      <c r="D322" s="33">
        <f ca="1">SUMIF('Cash Flows - Financing'!B:B,'Payments - Financing'!B310,'Cash Flows - Financing'!R:R)</f>
        <v>0</v>
      </c>
      <c r="E322" s="33">
        <f ca="1">C322+D322</f>
        <v>-14045.317118333332</v>
      </c>
      <c r="F322" s="39" t="s">
        <v>20</v>
      </c>
    </row>
    <row r="323" spans="1:6" ht="15" x14ac:dyDescent="0.25">
      <c r="A323" s="40" t="s">
        <v>19</v>
      </c>
      <c r="B323" s="40" t="s">
        <v>973</v>
      </c>
      <c r="C323" s="33">
        <f ca="1">SUMIF('Cash Flows - Financing'!B:B,'Payments - Financing'!B311,'Cash Flows - Financing'!Q:Q)</f>
        <v>-71460.726161999992</v>
      </c>
      <c r="D323" s="33">
        <f ca="1">SUMIF('Cash Flows - Financing'!B:B,'Payments - Financing'!B311,'Cash Flows - Financing'!R:R)</f>
        <v>0</v>
      </c>
      <c r="E323" s="33">
        <f ca="1">C323+D323</f>
        <v>-71460.726161999992</v>
      </c>
      <c r="F323" s="39" t="s">
        <v>20</v>
      </c>
    </row>
    <row r="324" spans="1:6" ht="15" x14ac:dyDescent="0.25">
      <c r="A324" s="40" t="s">
        <v>19</v>
      </c>
      <c r="B324" s="40" t="s">
        <v>976</v>
      </c>
      <c r="C324" s="33">
        <f ca="1">SUMIF('Cash Flows - Financing'!B:B,'Payments - Financing'!B312,'Cash Flows - Financing'!Q:Q)</f>
        <v>-14590.514682000001</v>
      </c>
      <c r="D324" s="33">
        <f ca="1">SUMIF('Cash Flows - Financing'!B:B,'Payments - Financing'!B312,'Cash Flows - Financing'!R:R)</f>
        <v>-22696.356172</v>
      </c>
      <c r="E324" s="33">
        <f ca="1">C324+D324</f>
        <v>-37286.870854000001</v>
      </c>
      <c r="F324" s="39" t="s">
        <v>20</v>
      </c>
    </row>
    <row r="325" spans="1:6" ht="15" x14ac:dyDescent="0.25">
      <c r="A325" s="40" t="s">
        <v>19</v>
      </c>
      <c r="B325" s="40" t="s">
        <v>978</v>
      </c>
      <c r="C325" s="33">
        <f ca="1">SUMIF('Cash Flows - Financing'!B:B,'Payments - Financing'!B313,'Cash Flows - Financing'!Q:Q)</f>
        <v>-11051.375529999999</v>
      </c>
      <c r="D325" s="33">
        <f ca="1">SUMIF('Cash Flows - Financing'!B:B,'Payments - Financing'!B313,'Cash Flows - Financing'!R:R)</f>
        <v>-5894.0669493333326</v>
      </c>
      <c r="E325" s="33">
        <f ca="1">C325+D325</f>
        <v>-16945.442479333331</v>
      </c>
      <c r="F325" s="39" t="s">
        <v>20</v>
      </c>
    </row>
    <row r="326" spans="1:6" ht="15" x14ac:dyDescent="0.25">
      <c r="A326" s="40" t="s">
        <v>19</v>
      </c>
      <c r="B326" s="40" t="s">
        <v>980</v>
      </c>
      <c r="C326" s="33">
        <f ca="1">SUMIF('Cash Flows - Financing'!B:B,'Payments - Financing'!B314,'Cash Flows - Financing'!Q:Q)</f>
        <v>-10242.965027777778</v>
      </c>
      <c r="D326" s="33">
        <f ca="1">SUMIF('Cash Flows - Financing'!B:B,'Payments - Financing'!B314,'Cash Flows - Financing'!R:R)</f>
        <v>0</v>
      </c>
      <c r="E326" s="33">
        <f ca="1">C326+D326</f>
        <v>-10242.965027777778</v>
      </c>
      <c r="F326" s="39" t="s">
        <v>20</v>
      </c>
    </row>
    <row r="327" spans="1:6" ht="15" x14ac:dyDescent="0.25">
      <c r="A327" s="40" t="s">
        <v>19</v>
      </c>
      <c r="B327" s="40" t="s">
        <v>982</v>
      </c>
      <c r="C327" s="33">
        <f ca="1">SUMIF('Cash Flows - Financing'!B:B,'Payments - Financing'!B315,'Cash Flows - Financing'!Q:Q)</f>
        <v>-4.1666666666666665E-5</v>
      </c>
      <c r="D327" s="33">
        <f ca="1">SUMIF('Cash Flows - Financing'!B:B,'Payments - Financing'!B315,'Cash Flows - Financing'!R:R)</f>
        <v>0</v>
      </c>
      <c r="E327" s="33">
        <f ca="1">C327+D327</f>
        <v>-4.1666666666666665E-5</v>
      </c>
      <c r="F327" s="39" t="s">
        <v>20</v>
      </c>
    </row>
    <row r="328" spans="1:6" ht="15" x14ac:dyDescent="0.25">
      <c r="A328" s="40" t="s">
        <v>19</v>
      </c>
      <c r="B328" s="40" t="s">
        <v>984</v>
      </c>
      <c r="C328" s="33">
        <f ca="1">SUMIF('Cash Flows - Financing'!B:B,'Payments - Financing'!B316,'Cash Flows - Financing'!Q:Q)</f>
        <v>-14142.784008675557</v>
      </c>
      <c r="D328" s="33">
        <f ca="1">SUMIF('Cash Flows - Financing'!B:B,'Payments - Financing'!B316,'Cash Flows - Financing'!R:R)</f>
        <v>0</v>
      </c>
      <c r="E328" s="33">
        <f ca="1">C328+D328</f>
        <v>-14142.784008675557</v>
      </c>
      <c r="F328" s="39" t="s">
        <v>20</v>
      </c>
    </row>
    <row r="329" spans="1:6" ht="15" x14ac:dyDescent="0.25">
      <c r="A329" s="40" t="s">
        <v>19</v>
      </c>
      <c r="B329" s="40" t="s">
        <v>986</v>
      </c>
      <c r="C329" s="33">
        <f ca="1">SUMIF('Cash Flows - Financing'!B:B,'Payments - Financing'!B317,'Cash Flows - Financing'!Q:Q)</f>
        <v>-6726.5700013888891</v>
      </c>
      <c r="D329" s="33">
        <f ca="1">SUMIF('Cash Flows - Financing'!B:B,'Payments - Financing'!B317,'Cash Flows - Financing'!R:R)</f>
        <v>0</v>
      </c>
      <c r="E329" s="33">
        <f ca="1">C329+D329</f>
        <v>-6726.5700013888891</v>
      </c>
      <c r="F329" s="39" t="s">
        <v>20</v>
      </c>
    </row>
    <row r="330" spans="1:6" ht="15" x14ac:dyDescent="0.25">
      <c r="A330" s="40" t="s">
        <v>19</v>
      </c>
      <c r="B330" s="40" t="s">
        <v>988</v>
      </c>
      <c r="C330" s="33">
        <f ca="1">SUMIF('Cash Flows - Financing'!B:B,'Payments - Financing'!B318,'Cash Flows - Financing'!Q:Q)</f>
        <v>-754.85565396111122</v>
      </c>
      <c r="D330" s="33">
        <f ca="1">SUMIF('Cash Flows - Financing'!B:B,'Payments - Financing'!B318,'Cash Flows - Financing'!R:R)</f>
        <v>-916.61043695277783</v>
      </c>
      <c r="E330" s="33">
        <f ca="1">C330+D330</f>
        <v>-1671.466090913889</v>
      </c>
      <c r="F330" s="39" t="s">
        <v>20</v>
      </c>
    </row>
    <row r="331" spans="1:6" ht="15" x14ac:dyDescent="0.25">
      <c r="A331" s="40" t="s">
        <v>19</v>
      </c>
      <c r="B331" s="40" t="s">
        <v>990</v>
      </c>
      <c r="C331" s="33">
        <f ca="1">SUMIF('Cash Flows - Financing'!B:B,'Payments - Financing'!B319,'Cash Flows - Financing'!Q:Q)</f>
        <v>-262.58580472741664</v>
      </c>
      <c r="D331" s="33">
        <f ca="1">SUMIF('Cash Flows - Financing'!B:B,'Payments - Financing'!B319,'Cash Flows - Financing'!R:R)</f>
        <v>0</v>
      </c>
      <c r="E331" s="33">
        <f ca="1">C331+D331</f>
        <v>-262.58580472741664</v>
      </c>
      <c r="F331" s="39" t="s">
        <v>20</v>
      </c>
    </row>
    <row r="332" spans="1:6" ht="15" x14ac:dyDescent="0.25">
      <c r="A332" s="40" t="s">
        <v>19</v>
      </c>
      <c r="B332" s="40" t="s">
        <v>994</v>
      </c>
      <c r="C332" s="33">
        <f ca="1">SUMIF('Cash Flows - Financing'!B:B,'Payments - Financing'!B320,'Cash Flows - Financing'!Q:Q)</f>
        <v>-10414.628006053334</v>
      </c>
      <c r="D332" s="33">
        <f ca="1">SUMIF('Cash Flows - Financing'!B:B,'Payments - Financing'!B320,'Cash Flows - Financing'!R:R)</f>
        <v>0</v>
      </c>
      <c r="E332" s="33">
        <f ca="1">C332+D332</f>
        <v>-10414.628006053334</v>
      </c>
      <c r="F332" s="39" t="s">
        <v>20</v>
      </c>
    </row>
    <row r="333" spans="1:6" ht="15" x14ac:dyDescent="0.25">
      <c r="A333" s="40" t="s">
        <v>19</v>
      </c>
      <c r="B333" s="40" t="s">
        <v>997</v>
      </c>
      <c r="C333" s="33">
        <f ca="1">SUMIF('Cash Flows - Financing'!B:B,'Payments - Financing'!B321,'Cash Flows - Financing'!Q:Q)</f>
        <v>-92.039723585000004</v>
      </c>
      <c r="D333" s="33">
        <f ca="1">SUMIF('Cash Flows - Financing'!B:B,'Payments - Financing'!B321,'Cash Flows - Financing'!R:R)</f>
        <v>-8191.5353990650001</v>
      </c>
      <c r="E333" s="33">
        <f ca="1">C333+D333</f>
        <v>-8283.5751226499997</v>
      </c>
      <c r="F333" s="39" t="s">
        <v>20</v>
      </c>
    </row>
    <row r="334" spans="1:6" ht="15" x14ac:dyDescent="0.25">
      <c r="A334" s="40" t="s">
        <v>19</v>
      </c>
      <c r="B334" s="40" t="s">
        <v>1000</v>
      </c>
      <c r="C334" s="33">
        <f ca="1">SUMIF('Cash Flows - Financing'!B:B,'Payments - Financing'!B322,'Cash Flows - Financing'!Q:Q)</f>
        <v>-22007.34987720444</v>
      </c>
      <c r="D334" s="33">
        <f ca="1">SUMIF('Cash Flows - Financing'!B:B,'Payments - Financing'!B322,'Cash Flows - Financing'!R:R)</f>
        <v>0</v>
      </c>
      <c r="E334" s="33">
        <f ca="1">C334+D334</f>
        <v>-22007.34987720444</v>
      </c>
      <c r="F334" s="39" t="s">
        <v>20</v>
      </c>
    </row>
    <row r="335" spans="1:6" ht="15" x14ac:dyDescent="0.25">
      <c r="A335" s="40" t="s">
        <v>19</v>
      </c>
      <c r="B335" s="40" t="s">
        <v>1003</v>
      </c>
      <c r="C335" s="33">
        <f ca="1">SUMIF('Cash Flows - Financing'!B:B,'Payments - Financing'!B323,'Cash Flows - Financing'!Q:Q)</f>
        <v>-2376.9192581866664</v>
      </c>
      <c r="D335" s="33">
        <f ca="1">SUMIF('Cash Flows - Financing'!B:B,'Payments - Financing'!B323,'Cash Flows - Financing'!R:R)</f>
        <v>0</v>
      </c>
      <c r="E335" s="33">
        <f ca="1">C335+D335</f>
        <v>-2376.9192581866664</v>
      </c>
      <c r="F335" s="39" t="s">
        <v>20</v>
      </c>
    </row>
    <row r="336" spans="1:6" ht="15" x14ac:dyDescent="0.25">
      <c r="A336" s="40" t="s">
        <v>19</v>
      </c>
      <c r="B336" s="40" t="s">
        <v>1006</v>
      </c>
      <c r="C336" s="33">
        <f ca="1">SUMIF('Cash Flows - Financing'!B:B,'Payments - Financing'!B324,'Cash Flows - Financing'!Q:Q)</f>
        <v>-759.10532669999986</v>
      </c>
      <c r="D336" s="33">
        <f ca="1">SUMIF('Cash Flows - Financing'!B:B,'Payments - Financing'!B324,'Cash Flows - Financing'!R:R)</f>
        <v>-16510.540855724998</v>
      </c>
      <c r="E336" s="33">
        <f ca="1">C336+D336</f>
        <v>-17269.646182424996</v>
      </c>
      <c r="F336" s="39" t="s">
        <v>20</v>
      </c>
    </row>
    <row r="337" spans="1:6" ht="15" x14ac:dyDescent="0.25">
      <c r="A337" s="40" t="s">
        <v>19</v>
      </c>
      <c r="B337" s="40" t="s">
        <v>1009</v>
      </c>
      <c r="C337" s="33">
        <f ca="1">SUMIF('Cash Flows - Financing'!B:B,'Payments - Financing'!B325,'Cash Flows - Financing'!Q:Q)</f>
        <v>-2268.6460990066666</v>
      </c>
      <c r="D337" s="33">
        <f ca="1">SUMIF('Cash Flows - Financing'!B:B,'Payments - Financing'!B325,'Cash Flows - Financing'!R:R)</f>
        <v>0</v>
      </c>
      <c r="E337" s="33">
        <f ca="1">C337+D337</f>
        <v>-2268.6460990066666</v>
      </c>
      <c r="F337" s="39" t="s">
        <v>20</v>
      </c>
    </row>
    <row r="338" spans="1:6" ht="15" x14ac:dyDescent="0.25">
      <c r="A338" s="40" t="s">
        <v>19</v>
      </c>
      <c r="B338" s="40" t="s">
        <v>1012</v>
      </c>
      <c r="C338" s="33">
        <f ca="1">SUMIF('Cash Flows - Financing'!B:B,'Payments - Financing'!B326,'Cash Flows - Financing'!Q:Q)</f>
        <v>-1632.5853375615752</v>
      </c>
      <c r="D338" s="33">
        <f ca="1">SUMIF('Cash Flows - Financing'!B:B,'Payments - Financing'!B326,'Cash Flows - Financing'!R:R)</f>
        <v>-0.74006588345030722</v>
      </c>
      <c r="E338" s="33">
        <f ca="1">C338+D338</f>
        <v>-1633.3254034450256</v>
      </c>
      <c r="F338" s="39" t="s">
        <v>20</v>
      </c>
    </row>
    <row r="339" spans="1:6" ht="15" x14ac:dyDescent="0.25">
      <c r="A339" s="40" t="s">
        <v>19</v>
      </c>
      <c r="B339" s="40" t="s">
        <v>1015</v>
      </c>
      <c r="C339" s="33">
        <f ca="1">SUMIF('Cash Flows - Financing'!B:B,'Payments - Financing'!B327,'Cash Flows - Financing'!Q:Q)</f>
        <v>-120999.99999999999</v>
      </c>
      <c r="D339" s="33">
        <f ca="1">SUMIF('Cash Flows - Financing'!B:B,'Payments - Financing'!B327,'Cash Flows - Financing'!R:R)</f>
        <v>-47666.666666666657</v>
      </c>
      <c r="E339" s="33">
        <f ca="1">C339+D339</f>
        <v>-168666.66666666663</v>
      </c>
      <c r="F339" s="39" t="s">
        <v>20</v>
      </c>
    </row>
    <row r="340" spans="1:6" ht="15" x14ac:dyDescent="0.25">
      <c r="A340" s="40" t="s">
        <v>19</v>
      </c>
      <c r="B340" s="40" t="s">
        <v>1018</v>
      </c>
      <c r="C340" s="33">
        <f ca="1">SUMIF('Cash Flows - Financing'!B:B,'Payments - Financing'!B328,'Cash Flows - Financing'!Q:Q)</f>
        <v>4127.6489672888883</v>
      </c>
      <c r="D340" s="33">
        <f ca="1">SUMIF('Cash Flows - Financing'!B:B,'Payments - Financing'!B328,'Cash Flows - Financing'!R:R)</f>
        <v>0</v>
      </c>
      <c r="E340" s="33">
        <f ca="1">C340+D340</f>
        <v>4127.6489672888883</v>
      </c>
      <c r="F340" s="39" t="s">
        <v>20</v>
      </c>
    </row>
    <row r="341" spans="1:6" ht="15" x14ac:dyDescent="0.25">
      <c r="A341" s="40" t="s">
        <v>19</v>
      </c>
      <c r="B341" s="40" t="s">
        <v>1021</v>
      </c>
      <c r="C341" s="33">
        <f ca="1">SUMIF('Cash Flows - Financing'!B:B,'Payments - Financing'!B329,'Cash Flows - Financing'!Q:Q)</f>
        <v>-758.9319244791667</v>
      </c>
      <c r="D341" s="33">
        <f ca="1">SUMIF('Cash Flows - Financing'!B:B,'Payments - Financing'!B329,'Cash Flows - Financing'!R:R)</f>
        <v>-67544.941278645827</v>
      </c>
      <c r="E341" s="33">
        <f ca="1">C341+D341</f>
        <v>-68303.873203124997</v>
      </c>
      <c r="F341" s="39" t="s">
        <v>20</v>
      </c>
    </row>
    <row r="342" spans="1:6" ht="15" x14ac:dyDescent="0.25">
      <c r="A342" s="40" t="s">
        <v>19</v>
      </c>
      <c r="B342" s="40" t="s">
        <v>1025</v>
      </c>
      <c r="C342" s="33">
        <f ca="1">SUMIF('Cash Flows - Financing'!B:B,'Payments - Financing'!B330,'Cash Flows - Financing'!Q:Q)</f>
        <v>-802.07293666666658</v>
      </c>
      <c r="D342" s="33">
        <f ca="1">SUMIF('Cash Flows - Financing'!B:B,'Payments - Financing'!B330,'Cash Flows - Financing'!R:R)</f>
        <v>-144373.1286</v>
      </c>
      <c r="E342" s="33">
        <f ca="1">C342+D342</f>
        <v>-145175.20153666666</v>
      </c>
      <c r="F342" s="39" t="s">
        <v>20</v>
      </c>
    </row>
    <row r="343" spans="1:6" ht="15" x14ac:dyDescent="0.25">
      <c r="A343" s="40" t="s">
        <v>19</v>
      </c>
      <c r="B343" s="40" t="s">
        <v>1028</v>
      </c>
      <c r="C343" s="33">
        <f ca="1">SUMIF('Cash Flows - Financing'!B:B,'Payments - Financing'!B331,'Cash Flows - Financing'!Q:Q)</f>
        <v>-547.64969602777774</v>
      </c>
      <c r="D343" s="33">
        <f ca="1">SUMIF('Cash Flows - Financing'!B:B,'Payments - Financing'!B331,'Cash Flows - Financing'!R:R)</f>
        <v>-199344.48935411111</v>
      </c>
      <c r="E343" s="33">
        <f ca="1">C343+D343</f>
        <v>-199892.13905013888</v>
      </c>
      <c r="F343" s="39" t="s">
        <v>20</v>
      </c>
    </row>
    <row r="344" spans="1:6" ht="15" x14ac:dyDescent="0.25">
      <c r="A344" s="40" t="s">
        <v>19</v>
      </c>
      <c r="B344" s="40" t="s">
        <v>1031</v>
      </c>
      <c r="C344" s="33">
        <f ca="1">SUMIF('Cash Flows - Financing'!B:B,'Payments - Financing'!B332,'Cash Flows - Financing'!Q:Q)</f>
        <v>-444.99225245833327</v>
      </c>
      <c r="D344" s="33">
        <f ca="1">SUMIF('Cash Flows - Financing'!B:B,'Payments - Financing'!B332,'Cash Flows - Financing'!R:R)</f>
        <v>-80098.605442499989</v>
      </c>
      <c r="E344" s="33">
        <f ca="1">C344+D344</f>
        <v>-80543.597694958327</v>
      </c>
      <c r="F344" s="39" t="s">
        <v>20</v>
      </c>
    </row>
    <row r="345" spans="1:6" ht="15" x14ac:dyDescent="0.25">
      <c r="A345" s="40" t="s">
        <v>19</v>
      </c>
      <c r="B345" s="40" t="s">
        <v>1034</v>
      </c>
      <c r="C345" s="33">
        <f ca="1">SUMIF('Cash Flows - Financing'!B:B,'Payments - Financing'!B333,'Cash Flows - Financing'!Q:Q)</f>
        <v>-62.044730000000001</v>
      </c>
      <c r="D345" s="33">
        <f ca="1">SUMIF('Cash Flows - Financing'!B:B,'Payments - Financing'!B333,'Cash Flows - Financing'!R:R)</f>
        <v>-11168.0514</v>
      </c>
      <c r="E345" s="33">
        <f ca="1">C345+D345</f>
        <v>-11230.09613</v>
      </c>
      <c r="F345" s="39" t="s">
        <v>20</v>
      </c>
    </row>
    <row r="346" spans="1:6" ht="15" x14ac:dyDescent="0.25">
      <c r="A346" s="40" t="s">
        <v>19</v>
      </c>
      <c r="B346" s="40" t="s">
        <v>1038</v>
      </c>
      <c r="C346" s="33">
        <f ca="1">SUMIF('Cash Flows - Financing'!B:B,'Payments - Financing'!B334,'Cash Flows - Financing'!Q:Q)</f>
        <v>-327.37110445833332</v>
      </c>
      <c r="D346" s="33">
        <f ca="1">SUMIF('Cash Flows - Financing'!B:B,'Payments - Financing'!B334,'Cash Flows - Financing'!R:R)</f>
        <v>0</v>
      </c>
      <c r="E346" s="33">
        <f ca="1">C346+D346</f>
        <v>-327.37110445833332</v>
      </c>
      <c r="F346" s="39" t="s">
        <v>20</v>
      </c>
    </row>
    <row r="347" spans="1:6" ht="15" x14ac:dyDescent="0.25">
      <c r="A347" s="40" t="s">
        <v>19</v>
      </c>
      <c r="B347" s="40" t="s">
        <v>1042</v>
      </c>
      <c r="C347" s="33">
        <f ca="1">SUMIF('Cash Flows - Financing'!B:B,'Payments - Financing'!B335,'Cash Flows - Financing'!Q:Q)</f>
        <v>-1649.3609657777777</v>
      </c>
      <c r="D347" s="33">
        <f ca="1">SUMIF('Cash Flows - Financing'!B:B,'Payments - Financing'!B335,'Cash Flows - Financing'!R:R)</f>
        <v>0</v>
      </c>
      <c r="E347" s="33">
        <f ca="1">C347+D347</f>
        <v>-1649.3609657777777</v>
      </c>
      <c r="F347" s="39" t="s">
        <v>20</v>
      </c>
    </row>
    <row r="348" spans="1:6" ht="15" x14ac:dyDescent="0.25">
      <c r="A348" s="40" t="s">
        <v>19</v>
      </c>
      <c r="B348" s="40" t="s">
        <v>1045</v>
      </c>
      <c r="C348" s="33">
        <f ca="1">SUMIF('Cash Flows - Financing'!B:B,'Payments - Financing'!B336,'Cash Flows - Financing'!Q:Q)</f>
        <v>-538.95795576753846</v>
      </c>
      <c r="D348" s="33">
        <f ca="1">SUMIF('Cash Flows - Financing'!B:B,'Payments - Financing'!B336,'Cash Flows - Financing'!R:R)</f>
        <v>-0.72538082935037729</v>
      </c>
      <c r="E348" s="33">
        <f ca="1">C348+D348</f>
        <v>-539.68333659688881</v>
      </c>
      <c r="F348" s="39" t="s">
        <v>20</v>
      </c>
    </row>
    <row r="349" spans="1:6" ht="15" x14ac:dyDescent="0.25">
      <c r="A349" s="40" t="s">
        <v>19</v>
      </c>
      <c r="B349" s="40" t="s">
        <v>1049</v>
      </c>
      <c r="C349" s="33">
        <f ca="1">SUMIF('Cash Flows - Financing'!B:B,'Payments - Financing'!B337,'Cash Flows - Financing'!Q:Q)</f>
        <v>-653.61111111111109</v>
      </c>
      <c r="D349" s="33">
        <f ca="1">SUMIF('Cash Flows - Financing'!B:B,'Payments - Financing'!B337,'Cash Flows - Financing'!R:R)</f>
        <v>-117650</v>
      </c>
      <c r="E349" s="33">
        <f ca="1">C349+D349</f>
        <v>-118303.61111111111</v>
      </c>
      <c r="F349" s="39" t="s">
        <v>20</v>
      </c>
    </row>
    <row r="350" spans="1:6" ht="15" x14ac:dyDescent="0.25">
      <c r="A350" s="40" t="s">
        <v>19</v>
      </c>
      <c r="B350" s="40" t="s">
        <v>1052</v>
      </c>
      <c r="C350" s="33">
        <f ca="1">SUMIF('Cash Flows - Financing'!B:B,'Payments - Financing'!B338,'Cash Flows - Financing'!Q:Q)</f>
        <v>-599.99999999999989</v>
      </c>
      <c r="D350" s="33">
        <f ca="1">SUMIF('Cash Flows - Financing'!B:B,'Payments - Financing'!B338,'Cash Flows - Financing'!R:R)</f>
        <v>-53399.999999999993</v>
      </c>
      <c r="E350" s="33">
        <f ca="1">C350+D350</f>
        <v>-53999.999999999993</v>
      </c>
      <c r="F350" s="39" t="s">
        <v>20</v>
      </c>
    </row>
    <row r="351" spans="1:6" ht="15" x14ac:dyDescent="0.25">
      <c r="A351" s="40" t="s">
        <v>19</v>
      </c>
      <c r="B351" s="40" t="s">
        <v>1055</v>
      </c>
      <c r="C351" s="33">
        <f ca="1">SUMIF('Cash Flows - Financing'!B:B,'Payments - Financing'!B339,'Cash Flows - Financing'!Q:Q)</f>
        <v>-22777.777777777781</v>
      </c>
      <c r="D351" s="33">
        <f ca="1">SUMIF('Cash Flows - Financing'!B:B,'Payments - Financing'!B339,'Cash Flows - Financing'!R:R)</f>
        <v>-495416.66666666669</v>
      </c>
      <c r="E351" s="33">
        <f ca="1">C351+D351</f>
        <v>-518194.4444444445</v>
      </c>
      <c r="F351" s="39" t="s">
        <v>20</v>
      </c>
    </row>
    <row r="352" spans="1:6" ht="15" x14ac:dyDescent="0.25">
      <c r="A352" s="40" t="s">
        <v>19</v>
      </c>
      <c r="B352" s="40" t="s">
        <v>1058</v>
      </c>
      <c r="C352" s="33">
        <f ca="1">SUMIF('Cash Flows - Financing'!B:B,'Payments - Financing'!B340,'Cash Flows - Financing'!Q:Q)</f>
        <v>-485.8104166666667</v>
      </c>
      <c r="D352" s="33">
        <f ca="1">SUMIF('Cash Flows - Financing'!B:B,'Payments - Financing'!B340,'Cash Flows - Financing'!R:R)</f>
        <v>-43237.127083333333</v>
      </c>
      <c r="E352" s="33">
        <f ca="1">C352+D352</f>
        <v>-43722.9375</v>
      </c>
      <c r="F352" s="39" t="s">
        <v>20</v>
      </c>
    </row>
    <row r="353" spans="1:6" ht="15" x14ac:dyDescent="0.25">
      <c r="A353" s="40" t="s">
        <v>19</v>
      </c>
      <c r="B353" s="40" t="s">
        <v>1061</v>
      </c>
      <c r="C353" s="33">
        <f ca="1">SUMIF('Cash Flows - Financing'!B:B,'Payments - Financing'!B341,'Cash Flows - Financing'!Q:Q)</f>
        <v>-3231.25</v>
      </c>
      <c r="D353" s="33">
        <f ca="1">SUMIF('Cash Flows - Financing'!B:B,'Payments - Financing'!B341,'Cash Flows - Financing'!R:R)</f>
        <v>-5287.5</v>
      </c>
      <c r="E353" s="33">
        <f ca="1">C353+D353</f>
        <v>-8518.75</v>
      </c>
      <c r="F353" s="39" t="s">
        <v>20</v>
      </c>
    </row>
    <row r="354" spans="1:6" ht="15" x14ac:dyDescent="0.25">
      <c r="A354" s="40" t="s">
        <v>19</v>
      </c>
      <c r="B354" s="40" t="s">
        <v>1063</v>
      </c>
      <c r="C354" s="33">
        <f ca="1">SUMIF('Cash Flows - Financing'!B:B,'Payments - Financing'!B342,'Cash Flows - Financing'!Q:Q)</f>
        <v>-237.09408241000003</v>
      </c>
      <c r="D354" s="33">
        <f ca="1">SUMIF('Cash Flows - Financing'!B:B,'Payments - Financing'!B342,'Cash Flows - Financing'!R:R)</f>
        <v>-21101.373334490003</v>
      </c>
      <c r="E354" s="33">
        <f ca="1">C354+D354</f>
        <v>-21338.467416900003</v>
      </c>
      <c r="F354" s="39" t="s">
        <v>20</v>
      </c>
    </row>
    <row r="355" spans="1:6" ht="15" x14ac:dyDescent="0.25">
      <c r="A355" s="40" t="s">
        <v>19</v>
      </c>
      <c r="B355" s="40" t="s">
        <v>1065</v>
      </c>
      <c r="C355" s="33">
        <f ca="1">SUMIF('Cash Flows - Financing'!B:B,'Payments - Financing'!B343,'Cash Flows - Financing'!Q:Q)</f>
        <v>-628.05555555555554</v>
      </c>
      <c r="D355" s="33">
        <f ca="1">SUMIF('Cash Flows - Financing'!B:B,'Payments - Financing'!B343,'Cash Flows - Financing'!R:R)</f>
        <v>-55896.944444444445</v>
      </c>
      <c r="E355" s="33">
        <f ca="1">C355+D355</f>
        <v>-56525</v>
      </c>
      <c r="F355" s="39" t="s">
        <v>20</v>
      </c>
    </row>
    <row r="356" spans="1:6" ht="15" x14ac:dyDescent="0.25">
      <c r="A356" s="40" t="s">
        <v>19</v>
      </c>
      <c r="B356" s="40" t="s">
        <v>1067</v>
      </c>
      <c r="C356" s="33">
        <f ca="1">SUMIF('Cash Flows - Financing'!B:B,'Payments - Financing'!B344,'Cash Flows - Financing'!Q:Q)</f>
        <v>-356.78986434866664</v>
      </c>
      <c r="D356" s="33">
        <f ca="1">SUMIF('Cash Flows - Financing'!B:B,'Payments - Financing'!B344,'Cash Flows - Financing'!R:R)</f>
        <v>-293.82694711066665</v>
      </c>
      <c r="E356" s="33">
        <f ca="1">C356+D356</f>
        <v>-650.61681145933335</v>
      </c>
      <c r="F356" s="39" t="s">
        <v>20</v>
      </c>
    </row>
    <row r="357" spans="1:6" ht="15" x14ac:dyDescent="0.25">
      <c r="A357" s="40" t="s">
        <v>19</v>
      </c>
      <c r="B357" s="40" t="s">
        <v>1070</v>
      </c>
      <c r="C357" s="33">
        <f ca="1">SUMIF('Cash Flows - Financing'!B:B,'Payments - Financing'!B345,'Cash Flows - Financing'!Q:Q)</f>
        <v>-41066.666666666672</v>
      </c>
      <c r="D357" s="33">
        <f ca="1">SUMIF('Cash Flows - Financing'!B:B,'Payments - Financing'!B345,'Cash Flows - Financing'!R:R)</f>
        <v>-9066.6666666666679</v>
      </c>
      <c r="E357" s="33">
        <f ca="1">C357+D357</f>
        <v>-50133.333333333343</v>
      </c>
      <c r="F357" s="39" t="s">
        <v>20</v>
      </c>
    </row>
    <row r="358" spans="1:6" ht="15" x14ac:dyDescent="0.25">
      <c r="A358" s="40" t="s">
        <v>19</v>
      </c>
      <c r="B358" s="40" t="s">
        <v>1073</v>
      </c>
      <c r="C358" s="33">
        <f ca="1">SUMIF('Cash Flows - Financing'!B:B,'Payments - Financing'!B346,'Cash Flows - Financing'!Q:Q)</f>
        <v>-491.54256138399995</v>
      </c>
      <c r="D358" s="33">
        <f ca="1">SUMIF('Cash Flows - Financing'!B:B,'Payments - Financing'!B346,'Cash Flows - Financing'!R:R)</f>
        <v>-33.899486992</v>
      </c>
      <c r="E358" s="33">
        <f ca="1">C358+D358</f>
        <v>-525.442048376</v>
      </c>
      <c r="F358" s="39" t="s">
        <v>20</v>
      </c>
    </row>
    <row r="359" spans="1:6" ht="15" x14ac:dyDescent="0.25">
      <c r="A359" s="40" t="s">
        <v>19</v>
      </c>
      <c r="B359" s="40" t="s">
        <v>1076</v>
      </c>
      <c r="C359" s="33">
        <f ca="1">SUMIF('Cash Flows - Financing'!B:B,'Payments - Financing'!B347,'Cash Flows - Financing'!Q:Q)</f>
        <v>-1583.9120363888892</v>
      </c>
      <c r="D359" s="33">
        <f ca="1">SUMIF('Cash Flows - Financing'!B:B,'Payments - Financing'!B347,'Cash Flows - Financing'!R:R)</f>
        <v>-69692.129601111112</v>
      </c>
      <c r="E359" s="33">
        <f ca="1">C359+D359</f>
        <v>-71276.041637500006</v>
      </c>
      <c r="F359" s="39" t="s">
        <v>20</v>
      </c>
    </row>
    <row r="360" spans="1:6" ht="15" x14ac:dyDescent="0.25">
      <c r="A360" s="40" t="s">
        <v>19</v>
      </c>
      <c r="B360" s="40" t="s">
        <v>1079</v>
      </c>
      <c r="C360" s="33">
        <f ca="1">SUMIF('Cash Flows - Financing'!B:B,'Payments - Financing'!B348,'Cash Flows - Financing'!Q:Q)</f>
        <v>-683.63399859027788</v>
      </c>
      <c r="D360" s="33">
        <f ca="1">SUMIF('Cash Flows - Financing'!B:B,'Payments - Financing'!B348,'Cash Flows - Financing'!R:R)</f>
        <v>-164.07215966166669</v>
      </c>
      <c r="E360" s="33">
        <f ca="1">C360+D360</f>
        <v>-847.70615825194454</v>
      </c>
      <c r="F360" s="39" t="s">
        <v>20</v>
      </c>
    </row>
    <row r="361" spans="1:6" ht="15" x14ac:dyDescent="0.25">
      <c r="A361" s="40" t="s">
        <v>19</v>
      </c>
      <c r="B361" s="40" t="s">
        <v>1081</v>
      </c>
      <c r="C361" s="33">
        <f ca="1">SUMIF('Cash Flows - Financing'!B:B,'Payments - Financing'!B349,'Cash Flows - Financing'!Q:Q)</f>
        <v>-863.09523694444454</v>
      </c>
      <c r="D361" s="33">
        <f ca="1">SUMIF('Cash Flows - Financing'!B:B,'Payments - Financing'!B349,'Cash Flows - Financing'!R:R)</f>
        <v>-18124.999975833336</v>
      </c>
      <c r="E361" s="33">
        <f ca="1">C361+D361</f>
        <v>-18988.095212777782</v>
      </c>
      <c r="F361" s="39" t="s">
        <v>20</v>
      </c>
    </row>
    <row r="362" spans="1:6" ht="15" x14ac:dyDescent="0.25">
      <c r="A362" s="40" t="s">
        <v>19</v>
      </c>
      <c r="B362" s="40" t="s">
        <v>1084</v>
      </c>
      <c r="C362" s="33">
        <f ca="1">SUMIF('Cash Flows - Financing'!B:B,'Payments - Financing'!B350,'Cash Flows - Financing'!Q:Q)</f>
        <v>-1269.8413155555556</v>
      </c>
      <c r="D362" s="33">
        <f ca="1">SUMIF('Cash Flows - Financing'!B:B,'Payments - Financing'!B350,'Cash Flows - Financing'!R:R)</f>
        <v>-10158.730524444445</v>
      </c>
      <c r="E362" s="33">
        <f ca="1">C362+D362</f>
        <v>-11428.571840000001</v>
      </c>
      <c r="F362" s="39" t="s">
        <v>20</v>
      </c>
    </row>
    <row r="363" spans="1:6" ht="15" x14ac:dyDescent="0.25">
      <c r="A363" s="40" t="s">
        <v>19</v>
      </c>
      <c r="B363" s="40" t="s">
        <v>1087</v>
      </c>
      <c r="C363" s="33">
        <f ca="1">SUMIF('Cash Flows - Financing'!B:B,'Payments - Financing'!B351,'Cash Flows - Financing'!Q:Q)</f>
        <v>-10875.000030611111</v>
      </c>
      <c r="D363" s="33">
        <f ca="1">SUMIF('Cash Flows - Financing'!B:B,'Payments - Financing'!B351,'Cash Flows - Financing'!R:R)</f>
        <v>-24080.357210638889</v>
      </c>
      <c r="E363" s="33">
        <f ca="1">C363+D363</f>
        <v>-34955.35724125</v>
      </c>
      <c r="F363" s="39" t="s">
        <v>20</v>
      </c>
    </row>
    <row r="364" spans="1:6" ht="15" x14ac:dyDescent="0.25">
      <c r="A364" s="40" t="s">
        <v>19</v>
      </c>
      <c r="B364" s="40" t="s">
        <v>1090</v>
      </c>
      <c r="C364" s="33">
        <f ca="1">SUMIF('Cash Flows - Financing'!B:B,'Payments - Financing'!B352,'Cash Flows - Financing'!Q:Q)</f>
        <v>-4660.7143777777783</v>
      </c>
      <c r="D364" s="33">
        <f ca="1">SUMIF('Cash Flows - Financing'!B:B,'Payments - Financing'!B352,'Cash Flows - Financing'!R:R)</f>
        <v>-37285.715022222226</v>
      </c>
      <c r="E364" s="33">
        <f ca="1">C364+D364</f>
        <v>-41946.429400000008</v>
      </c>
      <c r="F364" s="39" t="s">
        <v>20</v>
      </c>
    </row>
    <row r="365" spans="1:6" ht="15" x14ac:dyDescent="0.25">
      <c r="A365" s="40" t="s">
        <v>19</v>
      </c>
      <c r="B365" s="40" t="s">
        <v>1092</v>
      </c>
      <c r="C365" s="33">
        <f ca="1">SUMIF('Cash Flows - Financing'!B:B,'Payments - Financing'!B353,'Cash Flows - Financing'!Q:Q)</f>
        <v>-86133.333333333328</v>
      </c>
      <c r="D365" s="33">
        <f ca="1">SUMIF('Cash Flows - Financing'!B:B,'Payments - Financing'!B353,'Cash Flows - Financing'!R:R)</f>
        <v>-37683.333333333336</v>
      </c>
      <c r="E365" s="33">
        <f ca="1">C365+D365</f>
        <v>-123816.66666666666</v>
      </c>
      <c r="F365" s="39" t="s">
        <v>20</v>
      </c>
    </row>
    <row r="366" spans="1:6" ht="15" x14ac:dyDescent="0.25">
      <c r="A366" s="40" t="s">
        <v>19</v>
      </c>
      <c r="B366" s="40" t="s">
        <v>1094</v>
      </c>
      <c r="C366" s="33">
        <f ca="1">SUMIF('Cash Flows - Financing'!B:B,'Payments - Financing'!B354,'Cash Flows - Financing'!Q:Q)</f>
        <v>-3319.25</v>
      </c>
      <c r="D366" s="33">
        <f ca="1">SUMIF('Cash Flows - Financing'!B:B,'Payments - Financing'!B354,'Cash Flows - Financing'!R:R)</f>
        <v>-23838.25</v>
      </c>
      <c r="E366" s="33">
        <f ca="1">C366+D366</f>
        <v>-27157.5</v>
      </c>
      <c r="F366" s="39" t="s">
        <v>20</v>
      </c>
    </row>
    <row r="367" spans="1:6" ht="15" x14ac:dyDescent="0.25">
      <c r="A367" s="40" t="s">
        <v>19</v>
      </c>
      <c r="B367" s="40" t="s">
        <v>1096</v>
      </c>
      <c r="C367" s="33">
        <f ca="1">SUMIF('Cash Flows - Financing'!B:B,'Payments - Financing'!B355,'Cash Flows - Financing'!Q:Q)</f>
        <v>-9622.6488431595553</v>
      </c>
      <c r="D367" s="33">
        <f ca="1">SUMIF('Cash Flows - Financing'!B:B,'Payments - Financing'!B355,'Cash Flows - Financing'!R:R)</f>
        <v>0</v>
      </c>
      <c r="E367" s="33">
        <f ca="1">C367+D367</f>
        <v>-9622.6488431595553</v>
      </c>
      <c r="F367" s="39" t="s">
        <v>20</v>
      </c>
    </row>
    <row r="368" spans="1:6" ht="15" x14ac:dyDescent="0.25">
      <c r="A368" s="40" t="s">
        <v>19</v>
      </c>
      <c r="B368" s="40" t="s">
        <v>1099</v>
      </c>
      <c r="C368" s="33">
        <f ca="1">SUMIF('Cash Flows - Financing'!B:B,'Payments - Financing'!B356,'Cash Flows - Financing'!Q:Q)</f>
        <v>-2424.2421426827773</v>
      </c>
      <c r="D368" s="33">
        <f ca="1">SUMIF('Cash Flows - Financing'!B:B,'Payments - Financing'!B356,'Cash Flows - Financing'!R:R)</f>
        <v>0</v>
      </c>
      <c r="E368" s="33">
        <f ca="1">C368+D368</f>
        <v>-2424.2421426827773</v>
      </c>
      <c r="F368" s="39" t="s">
        <v>20</v>
      </c>
    </row>
    <row r="369" spans="1:6" ht="15" x14ac:dyDescent="0.25">
      <c r="A369" s="40" t="s">
        <v>19</v>
      </c>
      <c r="B369" s="40" t="s">
        <v>1102</v>
      </c>
      <c r="C369" s="33">
        <f ca="1">SUMIF('Cash Flows - Financing'!B:B,'Payments - Financing'!B357,'Cash Flows - Financing'!Q:Q)</f>
        <v>-1796.0510485928887</v>
      </c>
      <c r="D369" s="33">
        <f ca="1">SUMIF('Cash Flows - Financing'!B:B,'Payments - Financing'!B357,'Cash Flows - Financing'!R:R)</f>
        <v>0</v>
      </c>
      <c r="E369" s="33">
        <f ca="1">C369+D369</f>
        <v>-1796.0510485928887</v>
      </c>
      <c r="F369" s="39" t="s">
        <v>20</v>
      </c>
    </row>
    <row r="370" spans="1:6" ht="15" x14ac:dyDescent="0.25">
      <c r="A370" s="40" t="s">
        <v>19</v>
      </c>
      <c r="B370" s="40" t="s">
        <v>1105</v>
      </c>
      <c r="C370" s="33">
        <f ca="1">SUMIF('Cash Flows - Financing'!B:B,'Payments - Financing'!B358,'Cash Flows - Financing'!Q:Q)</f>
        <v>-9093.7818432000004</v>
      </c>
      <c r="D370" s="33">
        <f ca="1">SUMIF('Cash Flows - Financing'!B:B,'Payments - Financing'!B358,'Cash Flows - Financing'!R:R)</f>
        <v>-2526.0505119999998</v>
      </c>
      <c r="E370" s="33">
        <f ca="1">C370+D370</f>
        <v>-11619.8323552</v>
      </c>
      <c r="F370" s="39" t="s">
        <v>20</v>
      </c>
    </row>
    <row r="371" spans="1:6" ht="15" x14ac:dyDescent="0.25">
      <c r="A371" s="40" t="s">
        <v>19</v>
      </c>
      <c r="B371" s="40" t="s">
        <v>1108</v>
      </c>
      <c r="C371" s="33">
        <f ca="1">SUMIF('Cash Flows - Financing'!B:B,'Payments - Financing'!B359,'Cash Flows - Financing'!Q:Q)</f>
        <v>-13186.849315068494</v>
      </c>
      <c r="D371" s="33">
        <f ca="1">SUMIF('Cash Flows - Financing'!B:B,'Payments - Financing'!B359,'Cash Flows - Financing'!R:R)</f>
        <v>-43328.219178082196</v>
      </c>
      <c r="E371" s="33">
        <f ca="1">C371+D371</f>
        <v>-56515.068493150691</v>
      </c>
      <c r="F371" s="39" t="s">
        <v>20</v>
      </c>
    </row>
    <row r="372" spans="1:6" ht="15" x14ac:dyDescent="0.25">
      <c r="A372" s="40" t="s">
        <v>19</v>
      </c>
      <c r="B372" s="40" t="s">
        <v>1118</v>
      </c>
      <c r="C372" s="33">
        <f ca="1">SUMIF('Cash Flows - Financing'!B:B,'Payments - Financing'!B362,'Cash Flows - Financing'!Q:Q)</f>
        <v>-1022.9724792777778</v>
      </c>
      <c r="D372" s="33">
        <f ca="1">SUMIF('Cash Flows - Financing'!B:B,'Payments - Financing'!B362,'Cash Flows - Financing'!R:R)</f>
        <v>-842.44792411111121</v>
      </c>
      <c r="E372" s="33">
        <f ca="1">C372+D372</f>
        <v>-1865.4204033888891</v>
      </c>
      <c r="F372" s="39" t="s">
        <v>20</v>
      </c>
    </row>
    <row r="373" spans="1:6" ht="15" x14ac:dyDescent="0.25">
      <c r="A373" s="40" t="s">
        <v>19</v>
      </c>
      <c r="B373" s="40" t="s">
        <v>1121</v>
      </c>
      <c r="C373" s="33">
        <f ca="1">SUMIF('Cash Flows - Financing'!B:B,'Payments - Financing'!B363,'Cash Flows - Financing'!Q:Q)</f>
        <v>-12749.329621139997</v>
      </c>
      <c r="D373" s="33">
        <f ca="1">SUMIF('Cash Flows - Financing'!B:B,'Payments - Financing'!B363,'Cash Flows - Financing'!R:R)</f>
        <v>0</v>
      </c>
      <c r="E373" s="33">
        <f ca="1">C373+D373</f>
        <v>-12749.329621139997</v>
      </c>
      <c r="F373" s="39" t="s">
        <v>20</v>
      </c>
    </row>
    <row r="374" spans="1:6" ht="15" x14ac:dyDescent="0.25">
      <c r="A374" s="40" t="s">
        <v>19</v>
      </c>
      <c r="B374" s="40" t="s">
        <v>1124</v>
      </c>
      <c r="C374" s="33">
        <f ca="1">SUMIF('Cash Flows - Financing'!B:B,'Payments - Financing'!B364,'Cash Flows - Financing'!Q:Q)</f>
        <v>-22426.470446120002</v>
      </c>
      <c r="D374" s="33">
        <f ca="1">SUMIF('Cash Flows - Financing'!B:B,'Payments - Financing'!B364,'Cash Flows - Financing'!R:R)</f>
        <v>0</v>
      </c>
      <c r="E374" s="33">
        <f ca="1">C374+D374</f>
        <v>-22426.470446120002</v>
      </c>
      <c r="F374" s="39" t="s">
        <v>20</v>
      </c>
    </row>
    <row r="375" spans="1:6" ht="15" x14ac:dyDescent="0.25">
      <c r="A375" s="40" t="s">
        <v>19</v>
      </c>
      <c r="B375" s="40" t="s">
        <v>1127</v>
      </c>
      <c r="C375" s="33">
        <f ca="1">SUMIF('Cash Flows - Financing'!B:B,'Payments - Financing'!B365,'Cash Flows - Financing'!Q:Q)</f>
        <v>-21739.166022583333</v>
      </c>
      <c r="D375" s="33">
        <f ca="1">SUMIF('Cash Flows - Financing'!B:B,'Payments - Financing'!B365,'Cash Flows - Financing'!R:R)</f>
        <v>-11231.902445001389</v>
      </c>
      <c r="E375" s="33">
        <f ca="1">C375+D375</f>
        <v>-32971.068467584722</v>
      </c>
      <c r="F375" s="39" t="s">
        <v>20</v>
      </c>
    </row>
    <row r="376" spans="1:6" ht="15" x14ac:dyDescent="0.25">
      <c r="A376" s="40" t="s">
        <v>19</v>
      </c>
      <c r="B376" s="40" t="s">
        <v>1129</v>
      </c>
      <c r="C376" s="33">
        <f ca="1">SUMIF('Cash Flows - Financing'!B:B,'Payments - Financing'!B366,'Cash Flows - Financing'!Q:Q)</f>
        <v>-29452.622767999997</v>
      </c>
      <c r="D376" s="33">
        <f ca="1">SUMIF('Cash Flows - Financing'!B:B,'Payments - Financing'!B366,'Cash Flows - Financing'!R:R)</f>
        <v>0</v>
      </c>
      <c r="E376" s="33">
        <f ca="1">C376+D376</f>
        <v>-29452.622767999997</v>
      </c>
      <c r="F376" s="39" t="s">
        <v>20</v>
      </c>
    </row>
    <row r="377" spans="1:6" ht="15" x14ac:dyDescent="0.25">
      <c r="A377" s="40" t="s">
        <v>19</v>
      </c>
      <c r="B377" s="40" t="s">
        <v>1131</v>
      </c>
      <c r="C377" s="33">
        <f ca="1">SUMIF('Cash Flows - Financing'!B:B,'Payments - Financing'!B367,'Cash Flows - Financing'!Q:Q)</f>
        <v>-12277.173443560001</v>
      </c>
      <c r="D377" s="33">
        <f ca="1">SUMIF('Cash Flows - Financing'!B:B,'Payments - Financing'!B367,'Cash Flows - Financing'!R:R)</f>
        <v>0</v>
      </c>
      <c r="E377" s="33">
        <f ca="1">C377+D377</f>
        <v>-12277.173443560001</v>
      </c>
      <c r="F377" s="39" t="s">
        <v>20</v>
      </c>
    </row>
    <row r="378" spans="1:6" ht="15" x14ac:dyDescent="0.25">
      <c r="A378" s="40" t="s">
        <v>19</v>
      </c>
      <c r="B378" s="40" t="s">
        <v>1133</v>
      </c>
      <c r="C378" s="33">
        <f ca="1">SUMIF('Cash Flows - Financing'!B:B,'Payments - Financing'!B368,'Cash Flows - Financing'!Q:Q)</f>
        <v>-7578.4327803022225</v>
      </c>
      <c r="D378" s="33">
        <f ca="1">SUMIF('Cash Flows - Financing'!B:B,'Payments - Financing'!B368,'Cash Flows - Financing'!R:R)</f>
        <v>0</v>
      </c>
      <c r="E378" s="33">
        <f ca="1">C378+D378</f>
        <v>-7578.4327803022225</v>
      </c>
      <c r="F378" s="39" t="s">
        <v>20</v>
      </c>
    </row>
    <row r="379" spans="1:6" ht="15" x14ac:dyDescent="0.25">
      <c r="A379" s="40" t="s">
        <v>19</v>
      </c>
      <c r="B379" s="40" t="s">
        <v>1135</v>
      </c>
      <c r="C379" s="33">
        <f ca="1">SUMIF('Cash Flows - Financing'!B:B,'Payments - Financing'!B369,'Cash Flows - Financing'!Q:Q)</f>
        <v>-3263.5524527000007</v>
      </c>
      <c r="D379" s="33">
        <f ca="1">SUMIF('Cash Flows - Financing'!B:B,'Payments - Financing'!B369,'Cash Flows - Financing'!R:R)</f>
        <v>0</v>
      </c>
      <c r="E379" s="33">
        <f ca="1">C379+D379</f>
        <v>-3263.5524527000007</v>
      </c>
      <c r="F379" s="39" t="s">
        <v>20</v>
      </c>
    </row>
    <row r="380" spans="1:6" ht="15" x14ac:dyDescent="0.25">
      <c r="A380" s="40" t="s">
        <v>19</v>
      </c>
      <c r="B380" s="40" t="s">
        <v>1137</v>
      </c>
      <c r="C380" s="33">
        <f ca="1">SUMIF('Cash Flows - Financing'!B:B,'Payments - Financing'!B370,'Cash Flows - Financing'!Q:Q)</f>
        <v>-3263.5524527000007</v>
      </c>
      <c r="D380" s="33">
        <f ca="1">SUMIF('Cash Flows - Financing'!B:B,'Payments - Financing'!B370,'Cash Flows - Financing'!R:R)</f>
        <v>0</v>
      </c>
      <c r="E380" s="33">
        <f ca="1">C380+D380</f>
        <v>-3263.5524527000007</v>
      </c>
      <c r="F380" s="39" t="s">
        <v>20</v>
      </c>
    </row>
    <row r="381" spans="1:6" ht="15" x14ac:dyDescent="0.25">
      <c r="A381" s="40" t="s">
        <v>19</v>
      </c>
      <c r="B381" s="40" t="s">
        <v>1139</v>
      </c>
      <c r="C381" s="33">
        <f ca="1">SUMIF('Cash Flows - Financing'!B:B,'Payments - Financing'!B371,'Cash Flows - Financing'!Q:Q)</f>
        <v>-2662.6926095466661</v>
      </c>
      <c r="D381" s="33">
        <f ca="1">SUMIF('Cash Flows - Financing'!B:B,'Payments - Financing'!B371,'Cash Flows - Financing'!R:R)</f>
        <v>0</v>
      </c>
      <c r="E381" s="33">
        <f ca="1">C381+D381</f>
        <v>-2662.6926095466661</v>
      </c>
      <c r="F381" s="39" t="s">
        <v>20</v>
      </c>
    </row>
    <row r="382" spans="1:6" ht="15" x14ac:dyDescent="0.25">
      <c r="A382" s="40" t="s">
        <v>19</v>
      </c>
      <c r="B382" s="40" t="s">
        <v>1142</v>
      </c>
      <c r="C382" s="33">
        <f ca="1">SUMIF('Cash Flows - Financing'!B:B,'Payments - Financing'!B372,'Cash Flows - Financing'!Q:Q)</f>
        <v>-8153.6751662289989</v>
      </c>
      <c r="D382" s="33">
        <f ca="1">SUMIF('Cash Flows - Financing'!B:B,'Payments - Financing'!B372,'Cash Flows - Financing'!R:R)</f>
        <v>0</v>
      </c>
      <c r="E382" s="33">
        <f ca="1">C382+D382</f>
        <v>-8153.6751662289989</v>
      </c>
      <c r="F382" s="39" t="s">
        <v>20</v>
      </c>
    </row>
    <row r="383" spans="1:6" ht="15" x14ac:dyDescent="0.25">
      <c r="A383" s="40" t="s">
        <v>19</v>
      </c>
      <c r="B383" s="40" t="s">
        <v>1146</v>
      </c>
      <c r="C383" s="33">
        <f ca="1">SUMIF('Cash Flows - Financing'!B:B,'Payments - Financing'!B373,'Cash Flows - Financing'!Q:Q)</f>
        <v>-9642.7737952777788</v>
      </c>
      <c r="D383" s="33">
        <f ca="1">SUMIF('Cash Flows - Financing'!B:B,'Payments - Financing'!B373,'Cash Flows - Financing'!R:R)</f>
        <v>-15428.438072444445</v>
      </c>
      <c r="E383" s="33">
        <f ca="1">C383+D383</f>
        <v>-25071.211867722224</v>
      </c>
      <c r="F383" s="39" t="s">
        <v>20</v>
      </c>
    </row>
    <row r="384" spans="1:6" ht="15" x14ac:dyDescent="0.25">
      <c r="A384" s="40" t="s">
        <v>19</v>
      </c>
      <c r="B384" s="40" t="s">
        <v>1149</v>
      </c>
      <c r="C384" s="33">
        <f ca="1">SUMIF('Cash Flows - Financing'!B:B,'Payments - Financing'!B374,'Cash Flows - Financing'!Q:Q)</f>
        <v>-134933.33333333331</v>
      </c>
      <c r="D384" s="33">
        <f ca="1">SUMIF('Cash Flows - Financing'!B:B,'Payments - Financing'!B374,'Cash Flows - Financing'!R:R)</f>
        <v>-4599.9999999999991</v>
      </c>
      <c r="E384" s="33">
        <f ca="1">C384+D384</f>
        <v>-139533.33333333331</v>
      </c>
      <c r="F384" s="39" t="s">
        <v>20</v>
      </c>
    </row>
    <row r="385" spans="1:6" ht="15" x14ac:dyDescent="0.25">
      <c r="A385" s="40" t="s">
        <v>19</v>
      </c>
      <c r="B385" s="40" t="s">
        <v>1151</v>
      </c>
      <c r="C385" s="33">
        <f ca="1">SUMIF('Cash Flows - Financing'!B:B,'Payments - Financing'!B375,'Cash Flows - Financing'!Q:Q)</f>
        <v>-961527.77777777775</v>
      </c>
      <c r="D385" s="33">
        <f ca="1">SUMIF('Cash Flows - Financing'!B:B,'Payments - Financing'!B375,'Cash Flows - Financing'!R:R)</f>
        <v>-210833.33333333331</v>
      </c>
      <c r="E385" s="33">
        <f ca="1">C385+D385</f>
        <v>-1172361.111111111</v>
      </c>
      <c r="F385" s="39" t="s">
        <v>20</v>
      </c>
    </row>
    <row r="386" spans="1:6" ht="15" x14ac:dyDescent="0.25">
      <c r="A386" s="40" t="s">
        <v>19</v>
      </c>
      <c r="B386" s="40" t="s">
        <v>1154</v>
      </c>
      <c r="C386" s="33">
        <f ca="1">SUMIF('Cash Flows - Financing'!B:B,'Payments - Financing'!B376,'Cash Flows - Financing'!Q:Q)</f>
        <v>-7397.1834051820006</v>
      </c>
      <c r="D386" s="33">
        <f ca="1">SUMIF('Cash Flows - Financing'!B:B,'Payments - Financing'!B376,'Cash Flows - Financing'!R:R)</f>
        <v>0</v>
      </c>
      <c r="E386" s="33">
        <f ca="1">C386+D386</f>
        <v>-7397.1834051820006</v>
      </c>
      <c r="F386" s="39" t="s">
        <v>20</v>
      </c>
    </row>
    <row r="387" spans="1:6" ht="15" x14ac:dyDescent="0.25">
      <c r="A387" s="40" t="s">
        <v>19</v>
      </c>
      <c r="B387" s="40" t="s">
        <v>1157</v>
      </c>
      <c r="C387" s="33">
        <f ca="1">SUMIF('Cash Flows - Financing'!B:B,'Payments - Financing'!B377,'Cash Flows - Financing'!Q:Q)</f>
        <v>-17726.723912053334</v>
      </c>
      <c r="D387" s="33">
        <f ca="1">SUMIF('Cash Flows - Financing'!B:B,'Payments - Financing'!B377,'Cash Flows - Financing'!R:R)</f>
        <v>-5170.2944743488888</v>
      </c>
      <c r="E387" s="33">
        <f ca="1">C387+D387</f>
        <v>-22897.018386402222</v>
      </c>
      <c r="F387" s="39" t="s">
        <v>20</v>
      </c>
    </row>
    <row r="388" spans="1:6" ht="15" x14ac:dyDescent="0.25">
      <c r="A388" s="40" t="s">
        <v>19</v>
      </c>
      <c r="B388" s="40" t="s">
        <v>1159</v>
      </c>
      <c r="C388" s="33">
        <f ca="1">SUMIF('Cash Flows - Financing'!B:B,'Payments - Financing'!B378,'Cash Flows - Financing'!Q:Q)</f>
        <v>-19717.819095551669</v>
      </c>
      <c r="D388" s="33">
        <f ca="1">SUMIF('Cash Flows - Financing'!B:B,'Payments - Financing'!B378,'Cash Flows - Financing'!R:R)</f>
        <v>0</v>
      </c>
      <c r="E388" s="33">
        <f ca="1">C388+D388</f>
        <v>-19717.819095551669</v>
      </c>
      <c r="F388" s="39" t="s">
        <v>20</v>
      </c>
    </row>
    <row r="389" spans="1:6" ht="15" x14ac:dyDescent="0.25">
      <c r="A389" s="40" t="s">
        <v>19</v>
      </c>
      <c r="B389" s="40" t="s">
        <v>1162</v>
      </c>
      <c r="C389" s="33">
        <f ca="1">SUMIF('Cash Flows - Financing'!B:B,'Payments - Financing'!B379,'Cash Flows - Financing'!Q:Q)</f>
        <v>-3954.8294387639994</v>
      </c>
      <c r="D389" s="33">
        <f ca="1">SUMIF('Cash Flows - Financing'!B:B,'Payments - Financing'!B379,'Cash Flows - Financing'!R:R)</f>
        <v>-6261.8132780429996</v>
      </c>
      <c r="E389" s="33">
        <f ca="1">C389+D389</f>
        <v>-10216.642716806999</v>
      </c>
      <c r="F389" s="39" t="s">
        <v>20</v>
      </c>
    </row>
    <row r="390" spans="1:6" ht="15" x14ac:dyDescent="0.25">
      <c r="A390" s="40" t="s">
        <v>19</v>
      </c>
      <c r="B390" s="40" t="s">
        <v>1165</v>
      </c>
      <c r="C390" s="33">
        <f ca="1">SUMIF('Cash Flows - Financing'!B:B,'Payments - Financing'!B380,'Cash Flows - Financing'!Q:Q)</f>
        <v>-11295.896878866</v>
      </c>
      <c r="D390" s="33">
        <f ca="1">SUMIF('Cash Flows - Financing'!B:B,'Payments - Financing'!B380,'Cash Flows - Financing'!R:R)</f>
        <v>0</v>
      </c>
      <c r="E390" s="33">
        <f ca="1">C390+D390</f>
        <v>-11295.896878866</v>
      </c>
      <c r="F390" s="39" t="s">
        <v>20</v>
      </c>
    </row>
    <row r="391" spans="1:6" ht="15" x14ac:dyDescent="0.25">
      <c r="A391" s="40" t="s">
        <v>19</v>
      </c>
      <c r="B391" s="40" t="s">
        <v>1168</v>
      </c>
      <c r="C391" s="33">
        <f ca="1">SUMIF('Cash Flows - Financing'!B:B,'Payments - Financing'!B381,'Cash Flows - Financing'!Q:Q)</f>
        <v>-109324.03209420653</v>
      </c>
      <c r="D391" s="33">
        <f ca="1">SUMIF('Cash Flows - Financing'!B:B,'Payments - Financing'!B381,'Cash Flows - Financing'!R:R)</f>
        <v>-711111.11111111112</v>
      </c>
      <c r="E391" s="33">
        <f ca="1">C391+D391</f>
        <v>-820435.14320531767</v>
      </c>
      <c r="F391" s="39" t="s">
        <v>20</v>
      </c>
    </row>
    <row r="392" spans="1:6" ht="15" x14ac:dyDescent="0.25">
      <c r="A392" s="40" t="s">
        <v>19</v>
      </c>
      <c r="B392" s="40" t="s">
        <v>1174</v>
      </c>
      <c r="C392" s="33">
        <f ca="1">SUMIF('Cash Flows - Financing'!B:B,'Payments - Financing'!B382,'Cash Flows - Financing'!Q:Q)</f>
        <v>-51.8</v>
      </c>
      <c r="D392" s="33">
        <f ca="1">SUMIF('Cash Flows - Financing'!B:B,'Payments - Financing'!B382,'Cash Flows - Financing'!R:R)</f>
        <v>-1126.6499999999999</v>
      </c>
      <c r="E392" s="33">
        <f ca="1">C392+D392</f>
        <v>-1178.4499999999998</v>
      </c>
      <c r="F392" s="39" t="s">
        <v>20</v>
      </c>
    </row>
    <row r="393" spans="1:6" ht="15" x14ac:dyDescent="0.25">
      <c r="A393" s="40" t="s">
        <v>19</v>
      </c>
      <c r="B393" s="40" t="s">
        <v>1177</v>
      </c>
      <c r="C393" s="33">
        <f ca="1">SUMIF('Cash Flows - Financing'!B:B,'Payments - Financing'!B383,'Cash Flows - Financing'!Q:Q)</f>
        <v>-41007.137048555553</v>
      </c>
      <c r="D393" s="33">
        <f ca="1">SUMIF('Cash Flows - Financing'!B:B,'Payments - Financing'!B383,'Cash Flows - Financing'!R:R)</f>
        <v>0</v>
      </c>
      <c r="E393" s="33">
        <f ca="1">C393+D393</f>
        <v>-41007.137048555553</v>
      </c>
      <c r="F393" s="39" t="s">
        <v>20</v>
      </c>
    </row>
    <row r="394" spans="1:6" ht="15" x14ac:dyDescent="0.25">
      <c r="A394" s="40" t="s">
        <v>19</v>
      </c>
      <c r="B394" s="40" t="s">
        <v>1182</v>
      </c>
      <c r="C394" s="33">
        <f ca="1">SUMIF('Cash Flows - Financing'!B:B,'Payments - Financing'!B384,'Cash Flows - Financing'!Q:Q)</f>
        <v>-3237.7967760416664</v>
      </c>
      <c r="D394" s="33">
        <f ca="1">SUMIF('Cash Flows - Financing'!B:B,'Payments - Financing'!B384,'Cash Flows - Financing'!R:R)</f>
        <v>-6162.2583802083327</v>
      </c>
      <c r="E394" s="33">
        <f ca="1">C394+D394</f>
        <v>-9400.0551562499986</v>
      </c>
      <c r="F394" s="39" t="s">
        <v>20</v>
      </c>
    </row>
    <row r="395" spans="1:6" ht="15" x14ac:dyDescent="0.25">
      <c r="A395" s="40" t="s">
        <v>19</v>
      </c>
      <c r="B395" s="40" t="s">
        <v>1186</v>
      </c>
      <c r="C395" s="33">
        <f ca="1">SUMIF('Cash Flows - Financing'!B:B,'Payments - Financing'!B385,'Cash Flows - Financing'!Q:Q)</f>
        <v>-1223.6887772418711</v>
      </c>
      <c r="D395" s="33">
        <f ca="1">SUMIF('Cash Flows - Financing'!B:B,'Payments - Financing'!B385,'Cash Flows - Financing'!R:R)</f>
        <v>36.69470909464895</v>
      </c>
      <c r="E395" s="33">
        <f ca="1">C395+D395</f>
        <v>-1186.9940681472222</v>
      </c>
      <c r="F395" s="39" t="s">
        <v>20</v>
      </c>
    </row>
    <row r="396" spans="1:6" ht="15" x14ac:dyDescent="0.25">
      <c r="A396" s="40" t="s">
        <v>19</v>
      </c>
      <c r="B396" s="40" t="s">
        <v>1190</v>
      </c>
      <c r="C396" s="33">
        <f ca="1">SUMIF('Cash Flows - Financing'!B:B,'Payments - Financing'!B386,'Cash Flows - Financing'!Q:Q)</f>
        <v>-1284.410106018988</v>
      </c>
      <c r="D396" s="33">
        <f ca="1">SUMIF('Cash Flows - Financing'!B:B,'Payments - Financing'!B386,'Cash Flows - Financing'!R:R)</f>
        <v>13.247279119901009</v>
      </c>
      <c r="E396" s="33">
        <f ca="1">C396+D396</f>
        <v>-1271.1628268990871</v>
      </c>
      <c r="F396" s="39" t="s">
        <v>20</v>
      </c>
    </row>
    <row r="397" spans="1:6" ht="15" x14ac:dyDescent="0.25">
      <c r="A397" s="40" t="s">
        <v>19</v>
      </c>
      <c r="B397" s="40" t="s">
        <v>1193</v>
      </c>
      <c r="C397" s="33">
        <f ca="1">SUMIF('Cash Flows - Financing'!B:B,'Payments - Financing'!B387,'Cash Flows - Financing'!Q:Q)</f>
        <v>-1155.3587413198668</v>
      </c>
      <c r="D397" s="33">
        <f ca="1">SUMIF('Cash Flows - Financing'!B:B,'Payments - Financing'!B387,'Cash Flows - Financing'!R:R)</f>
        <v>11.916256075966688</v>
      </c>
      <c r="E397" s="33">
        <f ca="1">C397+D397</f>
        <v>-1143.4424852439001</v>
      </c>
      <c r="F397" s="39" t="s">
        <v>20</v>
      </c>
    </row>
    <row r="398" spans="1:6" ht="15" x14ac:dyDescent="0.25">
      <c r="A398" s="40" t="s">
        <v>19</v>
      </c>
      <c r="B398" s="40" t="s">
        <v>1196</v>
      </c>
      <c r="C398" s="33">
        <f ca="1">SUMIF('Cash Flows - Financing'!B:B,'Payments - Financing'!B388,'Cash Flows - Financing'!Q:Q)</f>
        <v>0</v>
      </c>
      <c r="D398" s="33">
        <f ca="1">SUMIF('Cash Flows - Financing'!B:B,'Payments - Financing'!B388,'Cash Flows - Financing'!R:R)</f>
        <v>0</v>
      </c>
      <c r="E398" s="33">
        <f ca="1">C398+D398</f>
        <v>0</v>
      </c>
      <c r="F398" s="39" t="s">
        <v>20</v>
      </c>
    </row>
    <row r="399" spans="1:6" ht="15" x14ac:dyDescent="0.25">
      <c r="A399" s="40" t="s">
        <v>19</v>
      </c>
      <c r="B399" s="40" t="s">
        <v>1199</v>
      </c>
      <c r="C399" s="33">
        <f ca="1">SUMIF('Cash Flows - Financing'!B:B,'Payments - Financing'!B389,'Cash Flows - Financing'!Q:Q)</f>
        <v>-327.61026250000003</v>
      </c>
      <c r="D399" s="33">
        <f ca="1">SUMIF('Cash Flows - Financing'!B:B,'Payments - Financing'!B389,'Cash Flows - Financing'!R:R)</f>
        <v>-4750.3488062500001</v>
      </c>
      <c r="E399" s="33">
        <f ca="1">C399+D399</f>
        <v>-5077.9590687500004</v>
      </c>
      <c r="F399" s="39" t="s">
        <v>20</v>
      </c>
    </row>
    <row r="400" spans="1:6" ht="15" x14ac:dyDescent="0.25">
      <c r="A400" s="40" t="s">
        <v>19</v>
      </c>
      <c r="B400" s="40" t="s">
        <v>1202</v>
      </c>
      <c r="C400" s="33">
        <f ca="1">SUMIF('Cash Flows - Financing'!B:B,'Payments - Financing'!B390,'Cash Flows - Financing'!Q:Q)</f>
        <v>-8560109.5890410952</v>
      </c>
      <c r="D400" s="33">
        <f ca="1">SUMIF('Cash Flows - Financing'!B:B,'Payments - Financing'!B390,'Cash Flows - Financing'!R:R)</f>
        <v>-1959890.4109589043</v>
      </c>
      <c r="E400" s="33">
        <f ca="1">C400+D400</f>
        <v>-10520000</v>
      </c>
      <c r="F400" s="39" t="s">
        <v>20</v>
      </c>
    </row>
    <row r="401" spans="1:6" ht="15" x14ac:dyDescent="0.25">
      <c r="A401" s="40" t="s">
        <v>19</v>
      </c>
      <c r="B401" s="40" t="s">
        <v>1205</v>
      </c>
      <c r="C401" s="33">
        <f ca="1">SUMIF('Cash Flows - Financing'!B:B,'Payments - Financing'!B391,'Cash Flows - Financing'!Q:Q)</f>
        <v>-1192708.2343385415</v>
      </c>
      <c r="D401" s="33">
        <f ca="1">SUMIF('Cash Flows - Financing'!B:B,'Payments - Financing'!B391,'Cash Flows - Financing'!R:R)</f>
        <v>-708333.27454166661</v>
      </c>
      <c r="E401" s="33">
        <f ca="1">C401+D401</f>
        <v>-1901041.5088802082</v>
      </c>
      <c r="F401" s="39" t="s">
        <v>20</v>
      </c>
    </row>
    <row r="402" spans="1:6" ht="15" x14ac:dyDescent="0.25">
      <c r="A402" s="40" t="s">
        <v>19</v>
      </c>
      <c r="B402" s="40" t="s">
        <v>1209</v>
      </c>
      <c r="C402" s="33">
        <f ca="1">SUMIF('Cash Flows - Financing'!B:B,'Payments - Financing'!B392,'Cash Flows - Financing'!Q:Q)</f>
        <v>-1000</v>
      </c>
      <c r="D402" s="33">
        <f ca="1">SUMIF('Cash Flows - Financing'!B:B,'Payments - Financing'!B392,'Cash Flows - Financing'!R:R)</f>
        <v>-89000</v>
      </c>
      <c r="E402" s="33">
        <f ca="1">C402+D402</f>
        <v>-90000</v>
      </c>
      <c r="F402" s="39" t="s">
        <v>20</v>
      </c>
    </row>
    <row r="403" spans="1:6" ht="15" x14ac:dyDescent="0.25">
      <c r="A403" s="40" t="s">
        <v>19</v>
      </c>
      <c r="B403" s="40" t="s">
        <v>1212</v>
      </c>
      <c r="C403" s="33">
        <f ca="1">SUMIF('Cash Flows - Financing'!B:B,'Payments - Financing'!B393,'Cash Flows - Financing'!Q:Q)</f>
        <v>-14866.96021994</v>
      </c>
      <c r="D403" s="33">
        <f ca="1">SUMIF('Cash Flows - Financing'!B:B,'Payments - Financing'!B393,'Cash Flows - Financing'!R:R)</f>
        <v>0</v>
      </c>
      <c r="E403" s="33">
        <f ca="1">C403+D403</f>
        <v>-14866.96021994</v>
      </c>
      <c r="F403" s="39" t="s">
        <v>20</v>
      </c>
    </row>
    <row r="404" spans="1:6" ht="15" x14ac:dyDescent="0.25">
      <c r="A404" s="40" t="s">
        <v>19</v>
      </c>
      <c r="B404" s="40" t="s">
        <v>1215</v>
      </c>
      <c r="C404" s="33">
        <f ca="1">SUMIF('Cash Flows - Financing'!B:B,'Payments - Financing'!B394,'Cash Flows - Financing'!Q:Q)</f>
        <v>-9925.2803817200002</v>
      </c>
      <c r="D404" s="33">
        <f ca="1">SUMIF('Cash Flows - Financing'!B:B,'Payments - Financing'!B394,'Cash Flows - Financing'!R:R)</f>
        <v>0</v>
      </c>
      <c r="E404" s="33">
        <f ca="1">C404+D404</f>
        <v>-9925.2803817200002</v>
      </c>
      <c r="F404" s="39" t="s">
        <v>20</v>
      </c>
    </row>
    <row r="405" spans="1:6" ht="15" x14ac:dyDescent="0.25">
      <c r="A405" s="40" t="s">
        <v>19</v>
      </c>
      <c r="B405" s="40" t="s">
        <v>1218</v>
      </c>
      <c r="C405" s="33">
        <f ca="1">SUMIF('Cash Flows - Financing'!B:B,'Payments - Financing'!B395,'Cash Flows - Financing'!Q:Q)</f>
        <v>-13985.34943952954</v>
      </c>
      <c r="D405" s="33">
        <f ca="1">SUMIF('Cash Flows - Financing'!B:B,'Payments - Financing'!B395,'Cash Flows - Financing'!R:R)</f>
        <v>-803.75571491549078</v>
      </c>
      <c r="E405" s="33">
        <f ca="1">C405+D405</f>
        <v>-14789.105154445031</v>
      </c>
      <c r="F405" s="39" t="s">
        <v>20</v>
      </c>
    </row>
    <row r="406" spans="1:6" ht="15" x14ac:dyDescent="0.25">
      <c r="A406" s="40" t="s">
        <v>19</v>
      </c>
      <c r="B406" s="40" t="s">
        <v>1221</v>
      </c>
      <c r="C406" s="33">
        <f ca="1">SUMIF('Cash Flows - Financing'!B:B,'Payments - Financing'!B396,'Cash Flows - Financing'!Q:Q)</f>
        <v>-18638.716864862221</v>
      </c>
      <c r="D406" s="33">
        <f ca="1">SUMIF('Cash Flows - Financing'!B:B,'Payments - Financing'!B396,'Cash Flows - Financing'!R:R)</f>
        <v>0</v>
      </c>
      <c r="E406" s="33">
        <f ca="1">C406+D406</f>
        <v>-18638.716864862221</v>
      </c>
      <c r="F406" s="39" t="s">
        <v>20</v>
      </c>
    </row>
    <row r="407" spans="1:6" ht="15" x14ac:dyDescent="0.25">
      <c r="A407" s="40" t="s">
        <v>19</v>
      </c>
      <c r="B407" s="40" t="s">
        <v>1224</v>
      </c>
      <c r="C407" s="33">
        <f ca="1">SUMIF('Cash Flows - Financing'!B:B,'Payments - Financing'!B397,'Cash Flows - Financing'!Q:Q)</f>
        <v>-5300</v>
      </c>
      <c r="D407" s="33">
        <f ca="1">SUMIF('Cash Flows - Financing'!B:B,'Payments - Financing'!B397,'Cash Flows - Financing'!R:R)</f>
        <v>-3800</v>
      </c>
      <c r="E407" s="33">
        <f ca="1">C407+D407</f>
        <v>-9100</v>
      </c>
      <c r="F407" s="39" t="s">
        <v>20</v>
      </c>
    </row>
    <row r="408" spans="1:6" ht="15" x14ac:dyDescent="0.25">
      <c r="A408" s="40" t="s">
        <v>19</v>
      </c>
      <c r="B408" s="40" t="s">
        <v>1227</v>
      </c>
      <c r="C408" s="33">
        <f ca="1">SUMIF('Cash Flows - Financing'!B:B,'Payments - Financing'!B398,'Cash Flows - Financing'!Q:Q)</f>
        <v>-2923.3621126666662</v>
      </c>
      <c r="D408" s="33">
        <f ca="1">SUMIF('Cash Flows - Financing'!B:B,'Payments - Financing'!B398,'Cash Flows - Financing'!R:R)</f>
        <v>-17315.298667333333</v>
      </c>
      <c r="E408" s="33">
        <f ca="1">C408+D408</f>
        <v>-20238.660779999998</v>
      </c>
      <c r="F408" s="39" t="s">
        <v>20</v>
      </c>
    </row>
    <row r="409" spans="1:6" ht="15" x14ac:dyDescent="0.25">
      <c r="A409" s="40" t="s">
        <v>19</v>
      </c>
      <c r="B409" s="40" t="s">
        <v>1230</v>
      </c>
      <c r="C409" s="33">
        <f ca="1">SUMIF('Cash Flows - Financing'!B:B,'Payments - Financing'!B399,'Cash Flows - Financing'!Q:Q)</f>
        <v>-18990.6071868</v>
      </c>
      <c r="D409" s="33">
        <f ca="1">SUMIF('Cash Flows - Financing'!B:B,'Payments - Financing'!B399,'Cash Flows - Financing'!R:R)</f>
        <v>-5275.1686629999995</v>
      </c>
      <c r="E409" s="33">
        <f ca="1">C409+D409</f>
        <v>-24265.7758498</v>
      </c>
      <c r="F409" s="39" t="s">
        <v>20</v>
      </c>
    </row>
    <row r="410" spans="1:6" ht="15" x14ac:dyDescent="0.25">
      <c r="A410" s="40" t="s">
        <v>19</v>
      </c>
      <c r="B410" s="40" t="s">
        <v>1240</v>
      </c>
      <c r="C410" s="33">
        <f ca="1">SUMIF('Cash Flows - Financing'!B:B,'Payments - Financing'!B402,'Cash Flows - Financing'!Q:Q)</f>
        <v>-4176.8999999999996</v>
      </c>
      <c r="D410" s="33">
        <f ca="1">SUMIF('Cash Flows - Financing'!B:B,'Payments - Financing'!B402,'Cash Flows - Financing'!R:R)</f>
        <v>-1856.4</v>
      </c>
      <c r="E410" s="33">
        <f ca="1">C410+D410</f>
        <v>-6033.2999999999993</v>
      </c>
      <c r="F410" s="39" t="s">
        <v>20</v>
      </c>
    </row>
    <row r="411" spans="1:6" ht="15" x14ac:dyDescent="0.25">
      <c r="A411" s="40" t="s">
        <v>19</v>
      </c>
      <c r="B411" s="40" t="s">
        <v>1243</v>
      </c>
      <c r="C411" s="33">
        <f ca="1">SUMIF('Cash Flows - Financing'!B:B,'Payments - Financing'!B403,'Cash Flows - Financing'!Q:Q)</f>
        <v>-110.67533750000001</v>
      </c>
      <c r="D411" s="33">
        <f ca="1">SUMIF('Cash Flows - Financing'!B:B,'Payments - Financing'!B403,'Cash Flows - Financing'!R:R)</f>
        <v>-9850.1050375000013</v>
      </c>
      <c r="E411" s="33">
        <f ca="1">C411+D411</f>
        <v>-9960.7803750000021</v>
      </c>
      <c r="F411" s="39" t="s">
        <v>20</v>
      </c>
    </row>
    <row r="412" spans="1:6" ht="15" x14ac:dyDescent="0.25">
      <c r="A412" s="40" t="s">
        <v>19</v>
      </c>
      <c r="B412" s="40" t="s">
        <v>1245</v>
      </c>
      <c r="C412" s="33">
        <f ca="1">SUMIF('Cash Flows - Financing'!B:B,'Payments - Financing'!B404,'Cash Flows - Financing'!Q:Q)</f>
        <v>-46.810698888888886</v>
      </c>
      <c r="D412" s="33">
        <f ca="1">SUMIF('Cash Flows - Financing'!B:B,'Payments - Financing'!B404,'Cash Flows - Financing'!R:R)</f>
        <v>-4166.152201111111</v>
      </c>
      <c r="E412" s="33">
        <f ca="1">C412+D412</f>
        <v>-4212.9628999999995</v>
      </c>
      <c r="F412" s="39" t="s">
        <v>20</v>
      </c>
    </row>
    <row r="413" spans="1:6" ht="15" x14ac:dyDescent="0.25">
      <c r="A413" s="40" t="s">
        <v>19</v>
      </c>
      <c r="B413" s="40" t="s">
        <v>1253</v>
      </c>
      <c r="C413" s="33">
        <f ca="1">SUMIF('Cash Flows - Financing'!B:B,'Payments - Financing'!B406,'Cash Flows - Financing'!Q:Q)</f>
        <v>-73.099111111111114</v>
      </c>
      <c r="D413" s="33">
        <f ca="1">SUMIF('Cash Flows - Financing'!B:B,'Payments - Financing'!B406,'Cash Flows - Financing'!R:R)</f>
        <v>-6505.8208888888894</v>
      </c>
      <c r="E413" s="33">
        <f ca="1">C413+D413</f>
        <v>-6578.92</v>
      </c>
      <c r="F413" s="39" t="s">
        <v>20</v>
      </c>
    </row>
    <row r="414" spans="1:6" ht="15" x14ac:dyDescent="0.25">
      <c r="A414" s="40" t="s">
        <v>19</v>
      </c>
      <c r="B414" s="40" t="s">
        <v>1256</v>
      </c>
      <c r="C414" s="33">
        <f ca="1">SUMIF('Cash Flows - Financing'!B:B,'Payments - Financing'!B407,'Cash Flows - Financing'!Q:Q)</f>
        <v>-177.95555555555555</v>
      </c>
      <c r="D414" s="33">
        <f ca="1">SUMIF('Cash Flows - Financing'!B:B,'Payments - Financing'!B407,'Cash Flows - Financing'!R:R)</f>
        <v>-136.88888888888889</v>
      </c>
      <c r="E414" s="33">
        <f ca="1">C414+D414</f>
        <v>-314.84444444444443</v>
      </c>
      <c r="F414" s="39" t="s">
        <v>20</v>
      </c>
    </row>
    <row r="415" spans="1:6" ht="15" x14ac:dyDescent="0.25">
      <c r="A415" s="40" t="s">
        <v>19</v>
      </c>
      <c r="B415" s="40" t="s">
        <v>1259</v>
      </c>
      <c r="C415" s="33">
        <f ca="1">SUMIF('Cash Flows - Financing'!B:B,'Payments - Financing'!B408,'Cash Flows - Financing'!Q:Q)</f>
        <v>-3039.1200867988891</v>
      </c>
      <c r="D415" s="33">
        <f ca="1">SUMIF('Cash Flows - Financing'!B:B,'Payments - Financing'!B408,'Cash Flows - Financing'!R:R)</f>
        <v>0</v>
      </c>
      <c r="E415" s="33">
        <f ca="1">C415+D415</f>
        <v>-3039.1200867988891</v>
      </c>
      <c r="F415" s="39" t="s">
        <v>20</v>
      </c>
    </row>
    <row r="416" spans="1:6" ht="15" x14ac:dyDescent="0.25">
      <c r="A416" s="40" t="s">
        <v>19</v>
      </c>
      <c r="B416" s="40" t="s">
        <v>1261</v>
      </c>
      <c r="C416" s="33">
        <f ca="1">SUMIF('Cash Flows - Financing'!B:B,'Payments - Financing'!B409,'Cash Flows - Financing'!Q:Q)</f>
        <v>-4829.9250473522216</v>
      </c>
      <c r="D416" s="33">
        <f ca="1">SUMIF('Cash Flows - Financing'!B:B,'Payments - Financing'!B409,'Cash Flows - Financing'!R:R)</f>
        <v>0</v>
      </c>
      <c r="E416" s="33">
        <f ca="1">C416+D416</f>
        <v>-4829.9250473522216</v>
      </c>
      <c r="F416" s="39" t="s">
        <v>20</v>
      </c>
    </row>
    <row r="417" spans="1:6" ht="15" x14ac:dyDescent="0.25">
      <c r="A417" s="40" t="s">
        <v>19</v>
      </c>
      <c r="B417" s="40" t="s">
        <v>1263</v>
      </c>
      <c r="C417" s="33">
        <f ca="1">SUMIF('Cash Flows - Financing'!B:B,'Payments - Financing'!B410,'Cash Flows - Financing'!Q:Q)</f>
        <v>-1477.3262173866667</v>
      </c>
      <c r="D417" s="33">
        <f ca="1">SUMIF('Cash Flows - Financing'!B:B,'Payments - Financing'!B410,'Cash Flows - Financing'!R:R)</f>
        <v>-2677.6537690133332</v>
      </c>
      <c r="E417" s="33">
        <f ca="1">C417+D417</f>
        <v>-4154.9799863999997</v>
      </c>
      <c r="F417" s="39" t="s">
        <v>20</v>
      </c>
    </row>
    <row r="418" spans="1:6" ht="15" x14ac:dyDescent="0.25">
      <c r="A418" s="40" t="s">
        <v>19</v>
      </c>
      <c r="B418" s="40" t="s">
        <v>1265</v>
      </c>
      <c r="C418" s="33">
        <f ca="1">SUMIF('Cash Flows - Financing'!B:B,'Payments - Financing'!B411,'Cash Flows - Financing'!Q:Q)</f>
        <v>-1655.7239799466668</v>
      </c>
      <c r="D418" s="33">
        <f ca="1">SUMIF('Cash Flows - Financing'!B:B,'Payments - Financing'!B411,'Cash Flows - Financing'!R:R)</f>
        <v>-3000.9997136533334</v>
      </c>
      <c r="E418" s="33">
        <f ca="1">C418+D418</f>
        <v>-4656.7236935999999</v>
      </c>
      <c r="F418" s="39" t="s">
        <v>20</v>
      </c>
    </row>
    <row r="419" spans="1:6" ht="15" x14ac:dyDescent="0.25">
      <c r="A419" s="40" t="s">
        <v>19</v>
      </c>
      <c r="B419" s="40" t="s">
        <v>1267</v>
      </c>
      <c r="C419" s="33">
        <f ca="1">SUMIF('Cash Flows - Financing'!B:B,'Payments - Financing'!B412,'Cash Flows - Financing'!Q:Q)</f>
        <v>-32.962992497777776</v>
      </c>
      <c r="D419" s="33">
        <f ca="1">SUMIF('Cash Flows - Financing'!B:B,'Payments - Financing'!B412,'Cash Flows - Financing'!R:R)</f>
        <v>0</v>
      </c>
      <c r="E419" s="33">
        <f ca="1">C419+D419</f>
        <v>-32.962992497777776</v>
      </c>
      <c r="F419" s="39" t="s">
        <v>20</v>
      </c>
    </row>
    <row r="420" spans="1:6" ht="15" x14ac:dyDescent="0.25">
      <c r="A420" s="40" t="s">
        <v>19</v>
      </c>
      <c r="B420" s="40" t="s">
        <v>1269</v>
      </c>
      <c r="C420" s="33">
        <f ca="1">SUMIF('Cash Flows - Financing'!B:B,'Payments - Financing'!B413,'Cash Flows - Financing'!Q:Q)</f>
        <v>-33.330143055555553</v>
      </c>
      <c r="D420" s="33">
        <f ca="1">SUMIF('Cash Flows - Financing'!B:B,'Payments - Financing'!B413,'Cash Flows - Financing'!R:R)</f>
        <v>-999.90429166666672</v>
      </c>
      <c r="E420" s="33">
        <f ca="1">C420+D420</f>
        <v>-1033.2344347222222</v>
      </c>
      <c r="F420" s="39" t="s">
        <v>20</v>
      </c>
    </row>
    <row r="421" spans="1:6" ht="15" x14ac:dyDescent="0.25">
      <c r="A421" s="40" t="s">
        <v>19</v>
      </c>
      <c r="B421" s="40" t="s">
        <v>1271</v>
      </c>
      <c r="C421" s="33">
        <f ca="1">SUMIF('Cash Flows - Financing'!B:B,'Payments - Financing'!B414,'Cash Flows - Financing'!Q:Q)</f>
        <v>-16610.573341593001</v>
      </c>
      <c r="D421" s="33">
        <f ca="1">SUMIF('Cash Flows - Financing'!B:B,'Payments - Financing'!B414,'Cash Flows - Financing'!R:R)</f>
        <v>0</v>
      </c>
      <c r="E421" s="33">
        <f ca="1">C421+D421</f>
        <v>-16610.573341593001</v>
      </c>
      <c r="F421" s="39" t="s">
        <v>20</v>
      </c>
    </row>
    <row r="422" spans="1:6" ht="15" x14ac:dyDescent="0.25">
      <c r="A422" s="40" t="s">
        <v>19</v>
      </c>
      <c r="B422" s="40" t="s">
        <v>1274</v>
      </c>
      <c r="C422" s="33">
        <f ca="1">SUMIF('Cash Flows - Financing'!B:B,'Payments - Financing'!B415,'Cash Flows - Financing'!Q:Q)</f>
        <v>-8404.7112724322233</v>
      </c>
      <c r="D422" s="33">
        <f ca="1">SUMIF('Cash Flows - Financing'!B:B,'Payments - Financing'!B415,'Cash Flows - Financing'!R:R)</f>
        <v>0</v>
      </c>
      <c r="E422" s="33">
        <f ca="1">C422+D422</f>
        <v>-8404.7112724322233</v>
      </c>
      <c r="F422" s="39" t="s">
        <v>20</v>
      </c>
    </row>
    <row r="423" spans="1:6" ht="15" x14ac:dyDescent="0.25">
      <c r="A423" s="40" t="s">
        <v>19</v>
      </c>
      <c r="B423" s="40" t="s">
        <v>1277</v>
      </c>
      <c r="C423" s="33">
        <f ca="1">SUMIF('Cash Flows - Financing'!B:B,'Payments - Financing'!B416,'Cash Flows - Financing'!Q:Q)</f>
        <v>-12175.132157852917</v>
      </c>
      <c r="D423" s="33">
        <f ca="1">SUMIF('Cash Flows - Financing'!B:B,'Payments - Financing'!B416,'Cash Flows - Financing'!R:R)</f>
        <v>0</v>
      </c>
      <c r="E423" s="33">
        <f ca="1">C423+D423</f>
        <v>-12175.132157852917</v>
      </c>
      <c r="F423" s="39" t="s">
        <v>20</v>
      </c>
    </row>
    <row r="424" spans="1:6" ht="15" x14ac:dyDescent="0.25">
      <c r="A424" s="40" t="s">
        <v>19</v>
      </c>
      <c r="B424" s="40" t="s">
        <v>1280</v>
      </c>
      <c r="C424" s="33">
        <f ca="1">SUMIF('Cash Flows - Financing'!B:B,'Payments - Financing'!B417,'Cash Flows - Financing'!Q:Q)</f>
        <v>-197.02222222222224</v>
      </c>
      <c r="D424" s="33">
        <f ca="1">SUMIF('Cash Flows - Financing'!B:B,'Payments - Financing'!B417,'Cash Flows - Financing'!R:R)</f>
        <v>-17534.977777777778</v>
      </c>
      <c r="E424" s="33">
        <f ca="1">C424+D424</f>
        <v>-17732</v>
      </c>
      <c r="F424" s="39" t="s">
        <v>20</v>
      </c>
    </row>
    <row r="425" spans="1:6" ht="15" x14ac:dyDescent="0.25">
      <c r="A425" s="40" t="s">
        <v>19</v>
      </c>
      <c r="B425" s="40" t="s">
        <v>1283</v>
      </c>
      <c r="C425" s="33">
        <f ca="1">SUMIF('Cash Flows - Financing'!B:B,'Payments - Financing'!B418,'Cash Flows - Financing'!Q:Q)</f>
        <v>-9349.9803699999993</v>
      </c>
      <c r="D425" s="33">
        <f ca="1">SUMIF('Cash Flows - Financing'!B:B,'Payments - Financing'!B418,'Cash Flows - Financing'!R:R)</f>
        <v>0</v>
      </c>
      <c r="E425" s="33">
        <f ca="1">C425+D425</f>
        <v>-9349.9803699999993</v>
      </c>
      <c r="F425" s="39" t="s">
        <v>20</v>
      </c>
    </row>
    <row r="426" spans="1:6" ht="15" x14ac:dyDescent="0.25">
      <c r="A426" s="40" t="s">
        <v>19</v>
      </c>
      <c r="B426" s="40" t="s">
        <v>1286</v>
      </c>
      <c r="C426" s="33">
        <f ca="1">SUMIF('Cash Flows - Financing'!B:B,'Payments - Financing'!B419,'Cash Flows - Financing'!Q:Q)</f>
        <v>-2082.6591705555556</v>
      </c>
      <c r="D426" s="33">
        <f ca="1">SUMIF('Cash Flows - Financing'!B:B,'Payments - Financing'!B419,'Cash Flows - Financing'!R:R)</f>
        <v>0</v>
      </c>
      <c r="E426" s="33">
        <f ca="1">C426+D426</f>
        <v>-2082.6591705555556</v>
      </c>
      <c r="F426" s="39" t="s">
        <v>20</v>
      </c>
    </row>
    <row r="427" spans="1:6" ht="15" x14ac:dyDescent="0.25">
      <c r="A427" s="40" t="s">
        <v>19</v>
      </c>
      <c r="B427" s="40" t="s">
        <v>1302</v>
      </c>
      <c r="C427" s="33">
        <f ca="1">SUMIF('Cash Flows - Financing'!B:B,'Payments - Financing'!B424,'Cash Flows - Financing'!Q:Q)</f>
        <v>-175.65625</v>
      </c>
      <c r="D427" s="33">
        <f ca="1">SUMIF('Cash Flows - Financing'!B:B,'Payments - Financing'!B424,'Cash Flows - Financing'!R:R)</f>
        <v>-15633.406249999998</v>
      </c>
      <c r="E427" s="33">
        <f ca="1">C427+D427</f>
        <v>-15809.062499999998</v>
      </c>
      <c r="F427" s="39" t="s">
        <v>20</v>
      </c>
    </row>
    <row r="428" spans="1:6" ht="15" x14ac:dyDescent="0.25">
      <c r="A428" s="40" t="s">
        <v>19</v>
      </c>
      <c r="B428" s="40" t="s">
        <v>1305</v>
      </c>
      <c r="C428" s="33">
        <f ca="1">SUMIF('Cash Flows - Financing'!B:B,'Payments - Financing'!B425,'Cash Flows - Financing'!Q:Q)</f>
        <v>-232.6875</v>
      </c>
      <c r="D428" s="33">
        <f ca="1">SUMIF('Cash Flows - Financing'!B:B,'Payments - Financing'!B425,'Cash Flows - Financing'!R:R)</f>
        <v>-20709.1875</v>
      </c>
      <c r="E428" s="33">
        <f ca="1">C428+D428</f>
        <v>-20941.875</v>
      </c>
      <c r="F428" s="39" t="s">
        <v>20</v>
      </c>
    </row>
    <row r="429" spans="1:6" ht="15" x14ac:dyDescent="0.25">
      <c r="A429" s="40" t="s">
        <v>19</v>
      </c>
      <c r="B429" s="40" t="s">
        <v>1308</v>
      </c>
      <c r="C429" s="33">
        <f ca="1">SUMIF('Cash Flows - Financing'!B:B,'Payments - Financing'!B426,'Cash Flows - Financing'!Q:Q)</f>
        <v>-7118.334476854453</v>
      </c>
      <c r="D429" s="33">
        <f ca="1">SUMIF('Cash Flows - Financing'!B:B,'Payments - Financing'!B426,'Cash Flows - Financing'!R:R)</f>
        <v>73.417799534435801</v>
      </c>
      <c r="E429" s="33">
        <f ca="1">C429+D429</f>
        <v>-7044.9166773200168</v>
      </c>
      <c r="F429" s="39" t="s">
        <v>20</v>
      </c>
    </row>
    <row r="430" spans="1:6" ht="15" x14ac:dyDescent="0.25">
      <c r="A430" s="40" t="s">
        <v>19</v>
      </c>
      <c r="B430" s="40" t="s">
        <v>1310</v>
      </c>
      <c r="C430" s="33">
        <f ca="1">SUMIF('Cash Flows - Financing'!B:B,'Payments - Financing'!B427,'Cash Flows - Financing'!Q:Q)</f>
        <v>-4306.005659807498</v>
      </c>
      <c r="D430" s="33">
        <f ca="1">SUMIF('Cash Flows - Financing'!B:B,'Payments - Financing'!B427,'Cash Flows - Financing'!R:R)</f>
        <v>133.29492620749946</v>
      </c>
      <c r="E430" s="33">
        <f ca="1">C430+D430</f>
        <v>-4172.7107335999981</v>
      </c>
      <c r="F430" s="39" t="s">
        <v>20</v>
      </c>
    </row>
    <row r="431" spans="1:6" ht="15" x14ac:dyDescent="0.25">
      <c r="A431" s="40" t="s">
        <v>19</v>
      </c>
      <c r="B431" s="40" t="s">
        <v>1314</v>
      </c>
      <c r="C431" s="33">
        <f ca="1">SUMIF('Cash Flows - Financing'!B:B,'Payments - Financing'!B428,'Cash Flows - Financing'!Q:Q)</f>
        <v>-15015.174448161735</v>
      </c>
      <c r="D431" s="33">
        <f ca="1">SUMIF('Cash Flows - Financing'!B:B,'Payments - Financing'!B428,'Cash Flows - Financing'!R:R)</f>
        <v>154.86502793513799</v>
      </c>
      <c r="E431" s="33">
        <f ca="1">C431+D431</f>
        <v>-14860.309420226597</v>
      </c>
      <c r="F431" s="39" t="s">
        <v>20</v>
      </c>
    </row>
    <row r="432" spans="1:6" ht="15" x14ac:dyDescent="0.25">
      <c r="A432" s="40" t="s">
        <v>19</v>
      </c>
      <c r="B432" s="40" t="s">
        <v>1317</v>
      </c>
      <c r="C432" s="33">
        <f ca="1">SUMIF('Cash Flows - Financing'!B:B,'Payments - Financing'!B429,'Cash Flows - Financing'!Q:Q)</f>
        <v>-414.14619481189794</v>
      </c>
      <c r="D432" s="33">
        <f ca="1">SUMIF('Cash Flows - Financing'!B:B,'Payments - Financing'!B429,'Cash Flows - Financing'!R:R)</f>
        <v>12.418986284675727</v>
      </c>
      <c r="E432" s="33">
        <f ca="1">C432+D432</f>
        <v>-401.72720852722222</v>
      </c>
      <c r="F432" s="39" t="s">
        <v>20</v>
      </c>
    </row>
    <row r="433" spans="1:6" ht="15" x14ac:dyDescent="0.25">
      <c r="A433" s="40" t="s">
        <v>19</v>
      </c>
      <c r="B433" s="40" t="s">
        <v>1321</v>
      </c>
      <c r="C433" s="33">
        <f ca="1">SUMIF('Cash Flows - Financing'!B:B,'Payments - Financing'!B430,'Cash Flows - Financing'!Q:Q)</f>
        <v>-46.991803125000004</v>
      </c>
      <c r="D433" s="33">
        <f ca="1">SUMIF('Cash Flows - Financing'!B:B,'Payments - Financing'!B430,'Cash Flows - Financing'!R:R)</f>
        <v>-4182.2704781250004</v>
      </c>
      <c r="E433" s="33">
        <f ca="1">C433+D433</f>
        <v>-4229.2622812500003</v>
      </c>
      <c r="F433" s="39" t="s">
        <v>20</v>
      </c>
    </row>
    <row r="434" spans="1:6" ht="15" x14ac:dyDescent="0.25">
      <c r="A434" s="40" t="s">
        <v>19</v>
      </c>
      <c r="B434" s="40" t="s">
        <v>1325</v>
      </c>
      <c r="C434" s="33">
        <f ca="1">SUMIF('Cash Flows - Financing'!B:B,'Payments - Financing'!B431,'Cash Flows - Financing'!Q:Q)</f>
        <v>-21255.666687333331</v>
      </c>
      <c r="D434" s="33">
        <f ca="1">SUMIF('Cash Flows - Financing'!B:B,'Payments - Financing'!B431,'Cash Flows - Financing'!R:R)</f>
        <v>-20341.444464222219</v>
      </c>
      <c r="E434" s="33">
        <f ca="1">C434+D434</f>
        <v>-41597.111151555553</v>
      </c>
      <c r="F434" s="39" t="s">
        <v>20</v>
      </c>
    </row>
    <row r="435" spans="1:6" ht="15" x14ac:dyDescent="0.25">
      <c r="A435" s="40" t="s">
        <v>19</v>
      </c>
      <c r="B435" s="40" t="s">
        <v>1329</v>
      </c>
      <c r="C435" s="33">
        <f ca="1">SUMIF('Cash Flows - Financing'!B:B,'Payments - Financing'!B432,'Cash Flows - Financing'!Q:Q)</f>
        <v>-202.1717150972222</v>
      </c>
      <c r="D435" s="33">
        <f ca="1">SUMIF('Cash Flows - Financing'!B:B,'Payments - Financing'!B432,'Cash Flows - Financing'!R:R)</f>
        <v>-17993.282643652776</v>
      </c>
      <c r="E435" s="33">
        <f ca="1">C435+D435</f>
        <v>-18195.454358749997</v>
      </c>
      <c r="F435" s="39" t="s">
        <v>20</v>
      </c>
    </row>
    <row r="436" spans="1:6" ht="15" x14ac:dyDescent="0.25">
      <c r="A436" s="40" t="s">
        <v>19</v>
      </c>
      <c r="B436" s="40" t="s">
        <v>1332</v>
      </c>
      <c r="C436" s="33">
        <f ca="1">SUMIF('Cash Flows - Financing'!B:B,'Payments - Financing'!B433,'Cash Flows - Financing'!Q:Q)</f>
        <v>-257.55787177083334</v>
      </c>
      <c r="D436" s="33">
        <f ca="1">SUMIF('Cash Flows - Financing'!B:B,'Payments - Financing'!B433,'Cash Flows - Financing'!R:R)</f>
        <v>-22922.650587604167</v>
      </c>
      <c r="E436" s="33">
        <f ca="1">C436+D436</f>
        <v>-23180.208459375001</v>
      </c>
      <c r="F436" s="39" t="s">
        <v>20</v>
      </c>
    </row>
    <row r="437" spans="1:6" ht="15" x14ac:dyDescent="0.25">
      <c r="A437" s="40" t="s">
        <v>19</v>
      </c>
      <c r="B437" s="40" t="s">
        <v>1335</v>
      </c>
      <c r="C437" s="33">
        <f ca="1">SUMIF('Cash Flows - Financing'!B:B,'Payments - Financing'!B434,'Cash Flows - Financing'!Q:Q)</f>
        <v>-1026.8244894444445</v>
      </c>
      <c r="D437" s="33">
        <f ca="1">SUMIF('Cash Flows - Financing'!B:B,'Payments - Financing'!B434,'Cash Flows - Financing'!R:R)</f>
        <v>-45180.277535555557</v>
      </c>
      <c r="E437" s="33">
        <f ca="1">C437+D437</f>
        <v>-46207.102025</v>
      </c>
      <c r="F437" s="39" t="s">
        <v>20</v>
      </c>
    </row>
    <row r="438" spans="1:6" ht="15" x14ac:dyDescent="0.25">
      <c r="A438" s="40" t="s">
        <v>19</v>
      </c>
      <c r="B438" s="40" t="s">
        <v>1339</v>
      </c>
      <c r="C438" s="33">
        <f ca="1">SUMIF('Cash Flows - Financing'!B:B,'Payments - Financing'!B435,'Cash Flows - Financing'!Q:Q)</f>
        <v>-580.40921998611111</v>
      </c>
      <c r="D438" s="33">
        <f ca="1">SUMIF('Cash Flows - Financing'!B:B,'Payments - Financing'!B435,'Cash Flows - Financing'!R:R)</f>
        <v>-24583.279801263885</v>
      </c>
      <c r="E438" s="33">
        <f ca="1">C438+D438</f>
        <v>-25163.689021249997</v>
      </c>
      <c r="F438" s="39" t="s">
        <v>20</v>
      </c>
    </row>
    <row r="439" spans="1:6" ht="15" x14ac:dyDescent="0.25">
      <c r="A439" s="40" t="s">
        <v>19</v>
      </c>
      <c r="B439" s="40" t="s">
        <v>1355</v>
      </c>
      <c r="C439" s="33">
        <f ca="1">SUMIF('Cash Flows - Financing'!B:B,'Payments - Financing'!B439,'Cash Flows - Financing'!Q:Q)</f>
        <v>-531.40329444444444</v>
      </c>
      <c r="D439" s="33">
        <f ca="1">SUMIF('Cash Flows - Financing'!B:B,'Payments - Financing'!B439,'Cash Flows - Financing'!R:R)</f>
        <v>-7705.3477694444437</v>
      </c>
      <c r="E439" s="33">
        <f ca="1">C439+D439</f>
        <v>-8236.7510638888889</v>
      </c>
      <c r="F439" s="39" t="s">
        <v>20</v>
      </c>
    </row>
    <row r="440" spans="1:6" ht="15" x14ac:dyDescent="0.25">
      <c r="A440" s="40" t="s">
        <v>19</v>
      </c>
      <c r="B440" s="40" t="s">
        <v>1359</v>
      </c>
      <c r="C440" s="33">
        <f ca="1">SUMIF('Cash Flows - Financing'!B:B,'Payments - Financing'!B440,'Cash Flows - Financing'!Q:Q)</f>
        <v>-410.66666666666669</v>
      </c>
      <c r="D440" s="33">
        <f ca="1">SUMIF('Cash Flows - Financing'!B:B,'Payments - Financing'!B440,'Cash Flows - Financing'!R:R)</f>
        <v>-36549.333333333336</v>
      </c>
      <c r="E440" s="33">
        <f ca="1">C440+D440</f>
        <v>-36960</v>
      </c>
      <c r="F440" s="39" t="s">
        <v>20</v>
      </c>
    </row>
    <row r="441" spans="1:6" ht="15" x14ac:dyDescent="0.25">
      <c r="A441" s="40" t="s">
        <v>19</v>
      </c>
      <c r="B441" s="40" t="s">
        <v>1363</v>
      </c>
      <c r="C441" s="33">
        <f ca="1">SUMIF('Cash Flows - Financing'!B:B,'Payments - Financing'!B441,'Cash Flows - Financing'!Q:Q)</f>
        <v>-127.77777777777779</v>
      </c>
      <c r="D441" s="33">
        <f ca="1">SUMIF('Cash Flows - Financing'!B:B,'Payments - Financing'!B441,'Cash Flows - Financing'!R:R)</f>
        <v>-11372.222222222223</v>
      </c>
      <c r="E441" s="33">
        <f ca="1">C441+D441</f>
        <v>-11500</v>
      </c>
      <c r="F441" s="39" t="s">
        <v>20</v>
      </c>
    </row>
    <row r="442" spans="1:6" ht="15" x14ac:dyDescent="0.25">
      <c r="A442" s="40" t="s">
        <v>19</v>
      </c>
      <c r="B442" s="40" t="s">
        <v>1367</v>
      </c>
      <c r="C442" s="33">
        <f ca="1">SUMIF('Cash Flows - Financing'!B:B,'Payments - Financing'!B442,'Cash Flows - Financing'!Q:Q)</f>
        <v>-7585.5952832916682</v>
      </c>
      <c r="D442" s="33">
        <f ca="1">SUMIF('Cash Flows - Financing'!B:B,'Payments - Financing'!B442,'Cash Flows - Financing'!R:R)</f>
        <v>-12136.952453266669</v>
      </c>
      <c r="E442" s="33">
        <f ca="1">C442+D442</f>
        <v>-19722.547736558336</v>
      </c>
      <c r="F442" s="39" t="s">
        <v>20</v>
      </c>
    </row>
    <row r="443" spans="1:6" ht="15" x14ac:dyDescent="0.25">
      <c r="A443" s="40" t="s">
        <v>19</v>
      </c>
      <c r="B443" s="40" t="s">
        <v>1382</v>
      </c>
      <c r="C443" s="33">
        <f ca="1">SUMIF('Cash Flows - Financing'!B:B,'Payments - Financing'!B448,'Cash Flows - Financing'!Q:Q)</f>
        <v>-1.0166358529999999</v>
      </c>
      <c r="D443" s="33">
        <f ca="1">SUMIF('Cash Flows - Financing'!B:B,'Payments - Financing'!B448,'Cash Flows - Financing'!R:R)</f>
        <v>-90.480590917000001</v>
      </c>
      <c r="E443" s="33">
        <f ca="1">C443+D443</f>
        <v>-91.497226769999997</v>
      </c>
      <c r="F443" s="39" t="s">
        <v>20</v>
      </c>
    </row>
    <row r="444" spans="1:6" ht="15" x14ac:dyDescent="0.25">
      <c r="A444" s="40" t="s">
        <v>19</v>
      </c>
      <c r="B444" s="40" t="s">
        <v>1386</v>
      </c>
      <c r="C444" s="33">
        <f ca="1">SUMIF('Cash Flows - Financing'!B:B,'Payments - Financing'!B449,'Cash Flows - Financing'!Q:Q)</f>
        <v>-3.6449654971666665</v>
      </c>
      <c r="D444" s="33">
        <f ca="1">SUMIF('Cash Flows - Financing'!B:B,'Payments - Financing'!B449,'Cash Flows - Financing'!R:R)</f>
        <v>-324.40192924783332</v>
      </c>
      <c r="E444" s="33">
        <f ca="1">C444+D444</f>
        <v>-328.04689474499997</v>
      </c>
      <c r="F444" s="39" t="s">
        <v>20</v>
      </c>
    </row>
    <row r="445" spans="1:6" ht="15" x14ac:dyDescent="0.25">
      <c r="A445" s="40" t="s">
        <v>19</v>
      </c>
      <c r="B445" s="40" t="s">
        <v>1389</v>
      </c>
      <c r="C445" s="33">
        <f ca="1">SUMIF('Cash Flows - Financing'!B:B,'Payments - Financing'!B450,'Cash Flows - Financing'!Q:Q)</f>
        <v>-16542.714563286667</v>
      </c>
      <c r="D445" s="33">
        <f ca="1">SUMIF('Cash Flows - Financing'!B:B,'Payments - Financing'!B450,'Cash Flows - Financing'!R:R)</f>
        <v>-1677.9880969577778</v>
      </c>
      <c r="E445" s="33">
        <f ca="1">C445+D445</f>
        <v>-18220.702660244446</v>
      </c>
      <c r="F445" s="39" t="s">
        <v>20</v>
      </c>
    </row>
    <row r="446" spans="1:6" ht="15" x14ac:dyDescent="0.25">
      <c r="A446" s="40" t="s">
        <v>19</v>
      </c>
      <c r="B446" s="40" t="s">
        <v>1394</v>
      </c>
      <c r="C446" s="33">
        <f ca="1">SUMIF('Cash Flows - Financing'!B:B,'Payments - Financing'!B451,'Cash Flows - Financing'!Q:Q)</f>
        <v>-10555.833333333332</v>
      </c>
      <c r="D446" s="33">
        <f ca="1">SUMIF('Cash Flows - Financing'!B:B,'Payments - Financing'!B451,'Cash Flows - Financing'!R:R)</f>
        <v>-7568.333333333333</v>
      </c>
      <c r="E446" s="33">
        <f ca="1">C446+D446</f>
        <v>-18124.166666666664</v>
      </c>
      <c r="F446" s="39" t="s">
        <v>20</v>
      </c>
    </row>
    <row r="447" spans="1:6" ht="15" x14ac:dyDescent="0.25">
      <c r="A447" s="40" t="s">
        <v>19</v>
      </c>
      <c r="B447" s="40" t="s">
        <v>1396</v>
      </c>
      <c r="C447" s="33">
        <f ca="1">SUMIF('Cash Flows - Financing'!B:B,'Payments - Financing'!B452,'Cash Flows - Financing'!Q:Q)</f>
        <v>-1233.3333333333333</v>
      </c>
      <c r="D447" s="33">
        <f ca="1">SUMIF('Cash Flows - Financing'!B:B,'Payments - Financing'!B452,'Cash Flows - Financing'!R:R)</f>
        <v>-35766.666666666664</v>
      </c>
      <c r="E447" s="33">
        <f ca="1">C447+D447</f>
        <v>-37000</v>
      </c>
      <c r="F447" s="39" t="s">
        <v>20</v>
      </c>
    </row>
    <row r="448" spans="1:6" ht="15" x14ac:dyDescent="0.25">
      <c r="A448" s="40" t="s">
        <v>19</v>
      </c>
      <c r="B448" s="40" t="s">
        <v>1398</v>
      </c>
      <c r="C448" s="33">
        <f ca="1">SUMIF('Cash Flows - Financing'!B:B,'Payments - Financing'!B453,'Cash Flows - Financing'!Q:Q)</f>
        <v>-1024.3959858611111</v>
      </c>
      <c r="D448" s="33">
        <f ca="1">SUMIF('Cash Flows - Financing'!B:B,'Payments - Financing'!B453,'Cash Flows - Financing'!R:R)</f>
        <v>-1676.2843405000003</v>
      </c>
      <c r="E448" s="33">
        <f ca="1">C448+D448</f>
        <v>-2700.6803263611114</v>
      </c>
      <c r="F448" s="39" t="s">
        <v>20</v>
      </c>
    </row>
    <row r="449" spans="1:6" ht="15" x14ac:dyDescent="0.25">
      <c r="A449" s="40" t="s">
        <v>19</v>
      </c>
      <c r="B449" s="40" t="s">
        <v>1401</v>
      </c>
      <c r="C449" s="33">
        <f ca="1">SUMIF('Cash Flows - Financing'!B:B,'Payments - Financing'!B454,'Cash Flows - Financing'!Q:Q)</f>
        <v>-5172.7910571778166</v>
      </c>
      <c r="D449" s="33">
        <f ca="1">SUMIF('Cash Flows - Financing'!B:B,'Payments - Financing'!B454,'Cash Flows - Financing'!R:R)</f>
        <v>53.351656641628232</v>
      </c>
      <c r="E449" s="33">
        <f ca="1">C449+D449</f>
        <v>-5119.4394005361883</v>
      </c>
      <c r="F449" s="39" t="s">
        <v>20</v>
      </c>
    </row>
    <row r="450" spans="1:6" ht="15" x14ac:dyDescent="0.25">
      <c r="A450" s="40" t="s">
        <v>19</v>
      </c>
      <c r="B450" s="40" t="s">
        <v>1405</v>
      </c>
      <c r="C450" s="33">
        <f ca="1">SUMIF('Cash Flows - Financing'!B:B,'Payments - Financing'!B455,'Cash Flows - Financing'!Q:Q)</f>
        <v>-1268.0864929674028</v>
      </c>
      <c r="D450" s="33">
        <f ca="1">SUMIF('Cash Flows - Financing'!B:B,'Payments - Financing'!B455,'Cash Flows - Financing'!R:R)</f>
        <v>38.026061717402712</v>
      </c>
      <c r="E450" s="33">
        <f ca="1">C450+D450</f>
        <v>-1230.0604312500002</v>
      </c>
      <c r="F450" s="39" t="s">
        <v>20</v>
      </c>
    </row>
    <row r="451" spans="1:6" ht="15" x14ac:dyDescent="0.25">
      <c r="A451" s="40" t="s">
        <v>19</v>
      </c>
      <c r="B451" s="40" t="s">
        <v>1408</v>
      </c>
      <c r="C451" s="33">
        <f ca="1">SUMIF('Cash Flows - Financing'!B:B,'Payments - Financing'!B456,'Cash Flows - Financing'!Q:Q)</f>
        <v>-2671.7286461611111</v>
      </c>
      <c r="D451" s="33">
        <f ca="1">SUMIF('Cash Flows - Financing'!B:B,'Payments - Financing'!B456,'Cash Flows - Financing'!R:R)</f>
        <v>-23029.132914000002</v>
      </c>
      <c r="E451" s="33">
        <f ca="1">C451+D451</f>
        <v>-25700.861560161113</v>
      </c>
      <c r="F451" s="39" t="s">
        <v>20</v>
      </c>
    </row>
    <row r="452" spans="1:6" ht="15" x14ac:dyDescent="0.25">
      <c r="A452" s="40" t="s">
        <v>19</v>
      </c>
      <c r="B452" s="40" t="s">
        <v>1415</v>
      </c>
      <c r="C452" s="33">
        <f ca="1">SUMIF('Cash Flows - Financing'!B:B,'Payments - Financing'!B457,'Cash Flows - Financing'!Q:Q)</f>
        <v>-6370.6965527500006</v>
      </c>
      <c r="D452" s="33">
        <f ca="1">SUMIF('Cash Flows - Financing'!B:B,'Payments - Financing'!B457,'Cash Flows - Financing'!R:R)</f>
        <v>-1562.4997375</v>
      </c>
      <c r="E452" s="33">
        <f ca="1">C452+D452</f>
        <v>-7933.1962902500009</v>
      </c>
      <c r="F452" s="39" t="s">
        <v>20</v>
      </c>
    </row>
    <row r="453" spans="1:6" ht="15" x14ac:dyDescent="0.25">
      <c r="A453" s="40" t="s">
        <v>19</v>
      </c>
      <c r="B453" s="40" t="s">
        <v>1424</v>
      </c>
      <c r="C453" s="33">
        <f ca="1">SUMIF('Cash Flows - Financing'!B:B,'Payments - Financing'!B458,'Cash Flows - Financing'!Q:Q)</f>
        <v>-3708.3201911388892</v>
      </c>
      <c r="D453" s="33">
        <f ca="1">SUMIF('Cash Flows - Financing'!B:B,'Payments - Financing'!B458,'Cash Flows - Financing'!R:R)</f>
        <v>-7117.5823023472221</v>
      </c>
      <c r="E453" s="33">
        <f ca="1">C453+D453</f>
        <v>-10825.902493486112</v>
      </c>
      <c r="F453" s="39" t="s">
        <v>20</v>
      </c>
    </row>
    <row r="454" spans="1:6" ht="15" x14ac:dyDescent="0.25">
      <c r="A454" s="40" t="s">
        <v>19</v>
      </c>
      <c r="B454" s="40" t="s">
        <v>1427</v>
      </c>
      <c r="C454" s="33">
        <f ca="1">SUMIF('Cash Flows - Financing'!B:B,'Payments - Financing'!B459,'Cash Flows - Financing'!Q:Q)</f>
        <v>-200.23216730070629</v>
      </c>
      <c r="D454" s="33">
        <f ca="1">SUMIF('Cash Flows - Financing'!B:B,'Payments - Financing'!B459,'Cash Flows - Financing'!R:R)</f>
        <v>6.1983039673729827</v>
      </c>
      <c r="E454" s="33">
        <f ca="1">C454+D454</f>
        <v>-194.0338633333333</v>
      </c>
      <c r="F454" s="39" t="s">
        <v>20</v>
      </c>
    </row>
    <row r="455" spans="1:6" ht="15" x14ac:dyDescent="0.25">
      <c r="A455" s="40" t="s">
        <v>19</v>
      </c>
      <c r="B455" s="40" t="s">
        <v>1430</v>
      </c>
      <c r="C455" s="33">
        <f ca="1">SUMIF('Cash Flows - Financing'!B:B,'Payments - Financing'!B460,'Cash Flows - Financing'!Q:Q)</f>
        <v>-175.18606416666665</v>
      </c>
      <c r="D455" s="33">
        <f ca="1">SUMIF('Cash Flows - Financing'!B:B,'Payments - Financing'!B460,'Cash Flows - Financing'!R:R)</f>
        <v>-20847.141635833334</v>
      </c>
      <c r="E455" s="33">
        <f ca="1">C455+D455</f>
        <v>-21022.327700000002</v>
      </c>
      <c r="F455" s="39" t="s">
        <v>20</v>
      </c>
    </row>
    <row r="456" spans="1:6" ht="15" x14ac:dyDescent="0.25">
      <c r="A456" s="40" t="s">
        <v>19</v>
      </c>
      <c r="B456" s="40" t="s">
        <v>1433</v>
      </c>
      <c r="C456" s="33">
        <f ca="1">SUMIF('Cash Flows - Financing'!B:B,'Payments - Financing'!B461,'Cash Flows - Financing'!Q:Q)</f>
        <v>0</v>
      </c>
      <c r="D456" s="33">
        <f ca="1">SUMIF('Cash Flows - Financing'!B:B,'Payments - Financing'!B461,'Cash Flows - Financing'!R:R)</f>
        <v>0</v>
      </c>
      <c r="E456" s="33">
        <f ca="1">C456+D456</f>
        <v>0</v>
      </c>
      <c r="F456" s="39" t="s">
        <v>20</v>
      </c>
    </row>
    <row r="457" spans="1:6" ht="15" x14ac:dyDescent="0.25">
      <c r="A457" s="40" t="s">
        <v>19</v>
      </c>
      <c r="B457" s="40" t="s">
        <v>1436</v>
      </c>
      <c r="C457" s="33">
        <f ca="1">SUMIF('Cash Flows - Financing'!B:B,'Payments - Financing'!B462,'Cash Flows - Financing'!Q:Q)</f>
        <v>-3256.9976149916683</v>
      </c>
      <c r="D457" s="33">
        <f ca="1">SUMIF('Cash Flows - Financing'!B:B,'Payments - Financing'!B462,'Cash Flows - Financing'!R:R)</f>
        <v>39.154868575001608</v>
      </c>
      <c r="E457" s="33">
        <f ca="1">C457+D457</f>
        <v>-3217.8427464166666</v>
      </c>
      <c r="F457" s="39" t="s">
        <v>20</v>
      </c>
    </row>
    <row r="458" spans="1:6" ht="15" x14ac:dyDescent="0.25">
      <c r="A458" s="40" t="s">
        <v>19</v>
      </c>
      <c r="B458" s="40" t="s">
        <v>1441</v>
      </c>
      <c r="C458" s="33">
        <f ca="1">SUMIF('Cash Flows - Financing'!B:B,'Payments - Financing'!B463,'Cash Flows - Financing'!Q:Q)</f>
        <v>-161100</v>
      </c>
      <c r="D458" s="33">
        <f ca="1">SUMIF('Cash Flows - Financing'!B:B,'Payments - Financing'!B463,'Cash Flows - Financing'!R:R)</f>
        <v>-3600</v>
      </c>
      <c r="E458" s="33">
        <f ca="1">C458+D458</f>
        <v>-164700</v>
      </c>
      <c r="F458" s="39" t="s">
        <v>20</v>
      </c>
    </row>
    <row r="459" spans="1:6" ht="15" x14ac:dyDescent="0.25">
      <c r="A459" s="40" t="s">
        <v>19</v>
      </c>
      <c r="B459" s="40" t="s">
        <v>1443</v>
      </c>
      <c r="C459" s="33">
        <f ca="1">SUMIF('Cash Flows - Financing'!B:B,'Payments - Financing'!B464,'Cash Flows - Financing'!Q:Q)</f>
        <v>-149166.66666666666</v>
      </c>
      <c r="D459" s="33">
        <f ca="1">SUMIF('Cash Flows - Financing'!B:B,'Payments - Financing'!B464,'Cash Flows - Financing'!R:R)</f>
        <v>-3333.3333333333335</v>
      </c>
      <c r="E459" s="33">
        <f ca="1">C459+D459</f>
        <v>-152500</v>
      </c>
      <c r="F459" s="39" t="s">
        <v>20</v>
      </c>
    </row>
    <row r="460" spans="1:6" ht="15" x14ac:dyDescent="0.25">
      <c r="A460" s="40" t="s">
        <v>19</v>
      </c>
      <c r="B460" s="40" t="s">
        <v>1445</v>
      </c>
      <c r="C460" s="33">
        <f ca="1">SUMIF('Cash Flows - Financing'!B:B,'Payments - Financing'!B465,'Cash Flows - Financing'!Q:Q)</f>
        <v>-273943.56164383562</v>
      </c>
      <c r="D460" s="33">
        <f ca="1">SUMIF('Cash Flows - Financing'!B:B,'Payments - Financing'!B465,'Cash Flows - Financing'!R:R)</f>
        <v>-283126.0273972603</v>
      </c>
      <c r="E460" s="33">
        <f ca="1">C460+D460</f>
        <v>-557069.58904109593</v>
      </c>
      <c r="F460" s="39" t="s">
        <v>20</v>
      </c>
    </row>
    <row r="461" spans="1:6" ht="15" x14ac:dyDescent="0.25">
      <c r="A461" s="40" t="s">
        <v>19</v>
      </c>
      <c r="B461" s="40" t="s">
        <v>1447</v>
      </c>
      <c r="C461" s="33">
        <f ca="1">SUMIF('Cash Flows - Financing'!B:B,'Payments - Financing'!B466,'Cash Flows - Financing'!Q:Q)</f>
        <v>-1593123.2876712328</v>
      </c>
      <c r="D461" s="33">
        <f ca="1">SUMIF('Cash Flows - Financing'!B:B,'Payments - Financing'!B466,'Cash Flows - Financing'!R:R)</f>
        <v>-1619383.5616438354</v>
      </c>
      <c r="E461" s="33">
        <f ca="1">C461+D461</f>
        <v>-3212506.8493150682</v>
      </c>
      <c r="F461" s="39" t="s">
        <v>20</v>
      </c>
    </row>
    <row r="462" spans="1:6" ht="15" x14ac:dyDescent="0.25">
      <c r="A462" s="40" t="s">
        <v>19</v>
      </c>
      <c r="B462" s="40" t="s">
        <v>1450</v>
      </c>
      <c r="C462" s="33">
        <f ca="1">SUMIF('Cash Flows - Financing'!B:B,'Payments - Financing'!B467,'Cash Flows - Financing'!Q:Q)</f>
        <v>-11197.808219178083</v>
      </c>
      <c r="D462" s="33">
        <f ca="1">SUMIF('Cash Flows - Financing'!B:B,'Payments - Financing'!B467,'Cash Flows - Financing'!R:R)</f>
        <v>-397522.191780822</v>
      </c>
      <c r="E462" s="33">
        <f ca="1">C462+D462</f>
        <v>-408720.00000000006</v>
      </c>
      <c r="F462" s="39" t="s">
        <v>20</v>
      </c>
    </row>
    <row r="463" spans="1:6" ht="15" x14ac:dyDescent="0.25">
      <c r="A463" s="40" t="s">
        <v>19</v>
      </c>
      <c r="B463" s="40" t="s">
        <v>1453</v>
      </c>
      <c r="C463" s="33">
        <f ca="1">SUMIF('Cash Flows - Financing'!B:B,'Payments - Financing'!B468,'Cash Flows - Financing'!Q:Q)</f>
        <v>-73888.888888888891</v>
      </c>
      <c r="D463" s="33">
        <f ca="1">SUMIF('Cash Flows - Financing'!B:B,'Payments - Financing'!B468,'Cash Flows - Financing'!R:R)</f>
        <v>-67666.666666666672</v>
      </c>
      <c r="E463" s="33">
        <f ca="1">C463+D463</f>
        <v>-141555.55555555556</v>
      </c>
      <c r="F463" s="39" t="s">
        <v>20</v>
      </c>
    </row>
    <row r="464" spans="1:6" ht="15" x14ac:dyDescent="0.25">
      <c r="A464" s="40" t="s">
        <v>19</v>
      </c>
      <c r="B464" s="40" t="s">
        <v>1456</v>
      </c>
      <c r="C464" s="33">
        <f ca="1">SUMIF('Cash Flows - Financing'!B:B,'Payments - Financing'!B469,'Cash Flows - Financing'!Q:Q)</f>
        <v>-65450.000000000007</v>
      </c>
      <c r="D464" s="33">
        <f ca="1">SUMIF('Cash Flows - Financing'!B:B,'Payments - Financing'!B469,'Cash Flows - Financing'!R:R)</f>
        <v>-1339800</v>
      </c>
      <c r="E464" s="33">
        <f ca="1">C464+D464</f>
        <v>-1405250</v>
      </c>
      <c r="F464" s="39" t="s">
        <v>20</v>
      </c>
    </row>
    <row r="465" spans="1:6" ht="15" x14ac:dyDescent="0.25">
      <c r="A465" s="40" t="s">
        <v>19</v>
      </c>
      <c r="B465" s="40" t="s">
        <v>1459</v>
      </c>
      <c r="C465" s="33">
        <f ca="1">SUMIF('Cash Flows - Financing'!B:B,'Payments - Financing'!B470,'Cash Flows - Financing'!Q:Q)</f>
        <v>-134250</v>
      </c>
      <c r="D465" s="33">
        <f ca="1">SUMIF('Cash Flows - Financing'!B:B,'Payments - Financing'!B470,'Cash Flows - Financing'!R:R)</f>
        <v>-3000</v>
      </c>
      <c r="E465" s="33">
        <f ca="1">C465+D465</f>
        <v>-137250</v>
      </c>
      <c r="F465" s="39" t="s">
        <v>20</v>
      </c>
    </row>
    <row r="466" spans="1:6" ht="15" x14ac:dyDescent="0.25">
      <c r="A466" s="40" t="s">
        <v>19</v>
      </c>
      <c r="B466" s="40" t="s">
        <v>1462</v>
      </c>
      <c r="C466" s="33">
        <f ca="1">SUMIF('Cash Flows - Financing'!B:B,'Payments - Financing'!B471,'Cash Flows - Financing'!Q:Q)</f>
        <v>-234581.93380191716</v>
      </c>
      <c r="D466" s="33">
        <f ca="1">SUMIF('Cash Flows - Financing'!B:B,'Payments - Financing'!B471,'Cash Flows - Financing'!R:R)</f>
        <v>-302014.77643088473</v>
      </c>
      <c r="E466" s="33">
        <f ca="1">C466+D466</f>
        <v>-536596.71023280185</v>
      </c>
      <c r="F466" s="39" t="s">
        <v>20</v>
      </c>
    </row>
    <row r="467" spans="1:6" ht="15" x14ac:dyDescent="0.25">
      <c r="A467" s="40" t="s">
        <v>19</v>
      </c>
      <c r="B467" s="40" t="s">
        <v>1467</v>
      </c>
      <c r="C467" s="33">
        <f ca="1">SUMIF('Cash Flows - Financing'!B:B,'Payments - Financing'!B472,'Cash Flows - Financing'!Q:Q)</f>
        <v>-263333.33333333331</v>
      </c>
      <c r="D467" s="33">
        <f ca="1">SUMIF('Cash Flows - Financing'!B:B,'Payments - Financing'!B472,'Cash Flows - Financing'!R:R)</f>
        <v>-40000</v>
      </c>
      <c r="E467" s="33">
        <f ca="1">C467+D467</f>
        <v>-303333.33333333331</v>
      </c>
      <c r="F467" s="39" t="s">
        <v>20</v>
      </c>
    </row>
    <row r="468" spans="1:6" ht="15" x14ac:dyDescent="0.25">
      <c r="A468" s="40" t="s">
        <v>19</v>
      </c>
      <c r="B468" s="40" t="s">
        <v>1471</v>
      </c>
      <c r="C468" s="33">
        <f ca="1">SUMIF('Cash Flows - Financing'!B:B,'Payments - Financing'!B473,'Cash Flows - Financing'!Q:Q)</f>
        <v>-83388.888888888891</v>
      </c>
      <c r="D468" s="33">
        <f ca="1">SUMIF('Cash Flows - Financing'!B:B,'Payments - Financing'!B473,'Cash Flows - Financing'!R:R)</f>
        <v>-108722.2222222222</v>
      </c>
      <c r="E468" s="33">
        <f ca="1">C468+D468</f>
        <v>-192111.11111111109</v>
      </c>
      <c r="F468" s="39" t="s">
        <v>20</v>
      </c>
    </row>
    <row r="469" spans="1:6" ht="15" x14ac:dyDescent="0.25">
      <c r="A469" s="40" t="s">
        <v>19</v>
      </c>
      <c r="B469" s="40" t="s">
        <v>1474</v>
      </c>
      <c r="C469" s="33">
        <f ca="1">SUMIF('Cash Flows - Financing'!B:B,'Payments - Financing'!B474,'Cash Flows - Financing'!Q:Q)</f>
        <v>-358133.33333333337</v>
      </c>
      <c r="D469" s="33">
        <f ca="1">SUMIF('Cash Flows - Financing'!B:B,'Payments - Financing'!B474,'Cash Flows - Financing'!R:R)</f>
        <v>-54400.000000000007</v>
      </c>
      <c r="E469" s="33">
        <f ca="1">C469+D469</f>
        <v>-412533.33333333337</v>
      </c>
      <c r="F469" s="39" t="s">
        <v>20</v>
      </c>
    </row>
    <row r="470" spans="1:6" ht="15" x14ac:dyDescent="0.25">
      <c r="A470" s="40" t="s">
        <v>19</v>
      </c>
      <c r="B470" s="40" t="s">
        <v>1476</v>
      </c>
      <c r="C470" s="33">
        <f ca="1">SUMIF('Cash Flows - Financing'!B:B,'Payments - Financing'!B475,'Cash Flows - Financing'!Q:Q)</f>
        <v>-342399.16666666663</v>
      </c>
      <c r="D470" s="33">
        <f ca="1">SUMIF('Cash Flows - Financing'!B:B,'Payments - Financing'!B475,'Cash Flows - Financing'!R:R)</f>
        <v>-446419.16666666663</v>
      </c>
      <c r="E470" s="33">
        <f ca="1">C470+D470</f>
        <v>-788818.33333333326</v>
      </c>
      <c r="F470" s="39" t="s">
        <v>20</v>
      </c>
    </row>
    <row r="471" spans="1:6" ht="15" x14ac:dyDescent="0.25">
      <c r="A471" s="40" t="s">
        <v>19</v>
      </c>
      <c r="B471" s="40" t="s">
        <v>1479</v>
      </c>
      <c r="C471" s="33">
        <f ca="1">SUMIF('Cash Flows - Financing'!B:B,'Payments - Financing'!B476,'Cash Flows - Financing'!Q:Q)</f>
        <v>-268764.58333333331</v>
      </c>
      <c r="D471" s="33">
        <f ca="1">SUMIF('Cash Flows - Financing'!B:B,'Payments - Financing'!B476,'Cash Flows - Financing'!R:R)</f>
        <v>-350414.58333333331</v>
      </c>
      <c r="E471" s="33">
        <f ca="1">C471+D471</f>
        <v>-619179.16666666663</v>
      </c>
      <c r="F471" s="39" t="s">
        <v>20</v>
      </c>
    </row>
    <row r="472" spans="1:6" ht="15" x14ac:dyDescent="0.25">
      <c r="A472" s="40" t="s">
        <v>19</v>
      </c>
      <c r="B472" s="40" t="s">
        <v>1482</v>
      </c>
      <c r="C472" s="33">
        <f ca="1">SUMIF('Cash Flows - Financing'!B:B,'Payments - Financing'!B477,'Cash Flows - Financing'!Q:Q)</f>
        <v>-710762.88058637816</v>
      </c>
      <c r="D472" s="33">
        <f ca="1">SUMIF('Cash Flows - Financing'!B:B,'Payments - Financing'!B477,'Cash Flows - Financing'!R:R)</f>
        <v>-290891.37197743659</v>
      </c>
      <c r="E472" s="33">
        <f ca="1">C472+D472</f>
        <v>-1001654.2525638147</v>
      </c>
      <c r="F472" s="39" t="s">
        <v>20</v>
      </c>
    </row>
    <row r="473" spans="1:6" ht="15" x14ac:dyDescent="0.25">
      <c r="A473" s="40" t="s">
        <v>19</v>
      </c>
      <c r="B473" s="40" t="s">
        <v>1485</v>
      </c>
      <c r="C473" s="33">
        <f ca="1">SUMIF('Cash Flows - Financing'!B:B,'Payments - Financing'!B478,'Cash Flows - Financing'!Q:Q)</f>
        <v>-1013833.3333333333</v>
      </c>
      <c r="D473" s="33">
        <f ca="1">SUMIF('Cash Flows - Financing'!B:B,'Payments - Financing'!B478,'Cash Flows - Financing'!R:R)</f>
        <v>-154000</v>
      </c>
      <c r="E473" s="33">
        <f ca="1">C473+D473</f>
        <v>-1167833.3333333333</v>
      </c>
      <c r="F473" s="39" t="s">
        <v>20</v>
      </c>
    </row>
    <row r="474" spans="1:6" ht="15" x14ac:dyDescent="0.25">
      <c r="A474" s="40" t="s">
        <v>19</v>
      </c>
      <c r="B474" s="40" t="s">
        <v>1487</v>
      </c>
      <c r="C474" s="33">
        <f ca="1">SUMIF('Cash Flows - Financing'!B:B,'Payments - Financing'!B479,'Cash Flows - Financing'!Q:Q)</f>
        <v>-135822.22222222222</v>
      </c>
      <c r="D474" s="33">
        <f ca="1">SUMIF('Cash Flows - Financing'!B:B,'Payments - Financing'!B479,'Cash Flows - Financing'!R:R)</f>
        <v>-59422.222222222226</v>
      </c>
      <c r="E474" s="33">
        <f ca="1">C474+D474</f>
        <v>-195244.44444444444</v>
      </c>
      <c r="F474" s="39" t="s">
        <v>20</v>
      </c>
    </row>
    <row r="475" spans="1:6" ht="15" x14ac:dyDescent="0.25">
      <c r="A475" s="40" t="s">
        <v>19</v>
      </c>
      <c r="B475" s="40" t="s">
        <v>1489</v>
      </c>
      <c r="C475" s="33">
        <f ca="1">SUMIF('Cash Flows - Financing'!B:B,'Payments - Financing'!B480,'Cash Flows - Financing'!Q:Q)</f>
        <v>-2488.8888888888887</v>
      </c>
      <c r="D475" s="33">
        <f ca="1">SUMIF('Cash Flows - Financing'!B:B,'Payments - Financing'!B480,'Cash Flows - Financing'!R:R)</f>
        <v>-1088.8888888888889</v>
      </c>
      <c r="E475" s="33">
        <f ca="1">C475+D475</f>
        <v>-3577.7777777777774</v>
      </c>
      <c r="F475" s="39" t="s">
        <v>20</v>
      </c>
    </row>
    <row r="476" spans="1:6" ht="15" x14ac:dyDescent="0.25">
      <c r="A476" s="40" t="s">
        <v>19</v>
      </c>
      <c r="B476" s="40" t="s">
        <v>1493</v>
      </c>
      <c r="C476" s="33">
        <f ca="1">SUMIF('Cash Flows - Financing'!B:B,'Payments - Financing'!B482,'Cash Flows - Financing'!Q:Q)</f>
        <v>-163200</v>
      </c>
      <c r="D476" s="33">
        <f ca="1">SUMIF('Cash Flows - Financing'!B:B,'Payments - Financing'!B482,'Cash Flows - Financing'!R:R)</f>
        <v>-71400</v>
      </c>
      <c r="E476" s="33">
        <f ca="1">C476+D476</f>
        <v>-234600</v>
      </c>
      <c r="F476" s="39" t="s">
        <v>20</v>
      </c>
    </row>
    <row r="477" spans="1:6" ht="15" x14ac:dyDescent="0.25">
      <c r="A477" s="40" t="s">
        <v>19</v>
      </c>
      <c r="B477" s="40" t="s">
        <v>1495</v>
      </c>
      <c r="C477" s="33">
        <f ca="1">SUMIF('Cash Flows - Financing'!B:B,'Payments - Financing'!B483,'Cash Flows - Financing'!Q:Q)</f>
        <v>-7111.1111111111095</v>
      </c>
      <c r="D477" s="33">
        <f ca="1">SUMIF('Cash Flows - Financing'!B:B,'Payments - Financing'!B483,'Cash Flows - Financing'!R:R)</f>
        <v>-3111.1111111111109</v>
      </c>
      <c r="E477" s="33">
        <f ca="1">C477+D477</f>
        <v>-10222.222222222221</v>
      </c>
      <c r="F477" s="39" t="s">
        <v>20</v>
      </c>
    </row>
    <row r="478" spans="1:6" ht="15" x14ac:dyDescent="0.25">
      <c r="A478" s="40" t="s">
        <v>19</v>
      </c>
      <c r="B478" s="40" t="s">
        <v>1497</v>
      </c>
      <c r="C478" s="33">
        <f ca="1">SUMIF('Cash Flows - Financing'!B:B,'Payments - Financing'!B484,'Cash Flows - Financing'!Q:Q)</f>
        <v>-44372.222222222219</v>
      </c>
      <c r="D478" s="33">
        <f ca="1">SUMIF('Cash Flows - Financing'!B:B,'Payments - Financing'!B484,'Cash Flows - Financing'!R:R)</f>
        <v>-5716.6666666666661</v>
      </c>
      <c r="E478" s="33">
        <f ca="1">C478+D478</f>
        <v>-50088.888888888883</v>
      </c>
      <c r="F478" s="39" t="s">
        <v>20</v>
      </c>
    </row>
    <row r="479" spans="1:6" ht="15" x14ac:dyDescent="0.25">
      <c r="A479" s="40" t="s">
        <v>19</v>
      </c>
      <c r="B479" s="40" t="s">
        <v>1500</v>
      </c>
      <c r="C479" s="33">
        <f ca="1">SUMIF('Cash Flows - Financing'!B:B,'Payments - Financing'!B485,'Cash Flows - Financing'!Q:Q)</f>
        <v>-50711.111111111109</v>
      </c>
      <c r="D479" s="33">
        <f ca="1">SUMIF('Cash Flows - Financing'!B:B,'Payments - Financing'!B485,'Cash Flows - Financing'!R:R)</f>
        <v>-62844.444444444431</v>
      </c>
      <c r="E479" s="33">
        <f ca="1">C479+D479</f>
        <v>-113555.55555555553</v>
      </c>
      <c r="F479" s="39" t="s">
        <v>20</v>
      </c>
    </row>
    <row r="480" spans="1:6" ht="15" x14ac:dyDescent="0.25">
      <c r="A480" s="40" t="s">
        <v>19</v>
      </c>
      <c r="B480" s="40" t="s">
        <v>1504</v>
      </c>
      <c r="C480" s="33">
        <f ca="1">SUMIF('Cash Flows - Financing'!B:B,'Payments - Financing'!B486,'Cash Flows - Financing'!Q:Q)</f>
        <v>-64530.136986301368</v>
      </c>
      <c r="D480" s="33">
        <f ca="1">SUMIF('Cash Flows - Financing'!B:B,'Payments - Financing'!B486,'Cash Flows - Financing'!R:R)</f>
        <v>-79969.863013698618</v>
      </c>
      <c r="E480" s="33">
        <f ca="1">C480+D480</f>
        <v>-144500</v>
      </c>
      <c r="F480" s="39" t="s">
        <v>20</v>
      </c>
    </row>
    <row r="481" spans="1:6" ht="15" x14ac:dyDescent="0.25">
      <c r="A481" s="40" t="s">
        <v>19</v>
      </c>
      <c r="B481" s="40" t="s">
        <v>1507</v>
      </c>
      <c r="C481" s="33">
        <f ca="1">SUMIF('Cash Flows - Financing'!B:B,'Payments - Financing'!B487,'Cash Flows - Financing'!Q:Q)</f>
        <v>-90509.259259278115</v>
      </c>
      <c r="D481" s="33">
        <f ca="1">SUMIF('Cash Flows - Financing'!B:B,'Payments - Financing'!B487,'Cash Flows - Financing'!R:R)</f>
        <v>-11689.814814833679</v>
      </c>
      <c r="E481" s="33">
        <f ca="1">C481+D481</f>
        <v>-102199.07407411179</v>
      </c>
      <c r="F481" s="39" t="s">
        <v>20</v>
      </c>
    </row>
    <row r="482" spans="1:6" ht="15" x14ac:dyDescent="0.25">
      <c r="A482" s="40" t="s">
        <v>19</v>
      </c>
      <c r="B482" s="40" t="s">
        <v>1510</v>
      </c>
      <c r="C482" s="33">
        <f ca="1">SUMIF('Cash Flows - Financing'!B:B,'Payments - Financing'!B488,'Cash Flows - Financing'!Q:Q)</f>
        <v>-1711755.9145607036</v>
      </c>
      <c r="D482" s="33">
        <f ca="1">SUMIF('Cash Flows - Financing'!B:B,'Payments - Financing'!B488,'Cash Flows - Financing'!R:R)</f>
        <v>-1448230.1656099677</v>
      </c>
      <c r="E482" s="33">
        <f ca="1">C482+D482</f>
        <v>-3159986.0801706715</v>
      </c>
      <c r="F482" s="39" t="s">
        <v>20</v>
      </c>
    </row>
    <row r="483" spans="1:6" ht="15" x14ac:dyDescent="0.25">
      <c r="A483" s="40" t="s">
        <v>19</v>
      </c>
      <c r="B483" s="40" t="s">
        <v>1521</v>
      </c>
      <c r="C483" s="33">
        <f ca="1">SUMIF('Cash Flows - Financing'!B:B,'Payments - Financing'!B489,'Cash Flows - Financing'!Q:Q)</f>
        <v>-153865.74074077277</v>
      </c>
      <c r="D483" s="33">
        <f ca="1">SUMIF('Cash Flows - Financing'!B:B,'Payments - Financing'!B489,'Cash Flows - Financing'!R:R)</f>
        <v>-19872.685185217251</v>
      </c>
      <c r="E483" s="33">
        <f ca="1">C483+D483</f>
        <v>-173738.42592599001</v>
      </c>
      <c r="F483" s="39" t="s">
        <v>20</v>
      </c>
    </row>
    <row r="484" spans="1:6" ht="15" x14ac:dyDescent="0.25">
      <c r="A484" s="40" t="s">
        <v>19</v>
      </c>
      <c r="B484" s="40" t="s">
        <v>1524</v>
      </c>
      <c r="C484" s="33">
        <f ca="1">SUMIF('Cash Flows - Financing'!B:B,'Payments - Financing'!B490,'Cash Flows - Financing'!Q:Q)</f>
        <v>-731767.36111126351</v>
      </c>
      <c r="D484" s="33">
        <f ca="1">SUMIF('Cash Flows - Financing'!B:B,'Payments - Financing'!B490,'Cash Flows - Financing'!R:R)</f>
        <v>-94512.152777930285</v>
      </c>
      <c r="E484" s="33">
        <f ca="1">C484+D484</f>
        <v>-826279.51388919377</v>
      </c>
      <c r="F484" s="39" t="s">
        <v>20</v>
      </c>
    </row>
    <row r="485" spans="1:6" ht="15" x14ac:dyDescent="0.25">
      <c r="A485" s="40" t="s">
        <v>19</v>
      </c>
      <c r="B485" s="40" t="s">
        <v>1527</v>
      </c>
      <c r="C485" s="33">
        <f ca="1">SUMIF('Cash Flows - Financing'!B:B,'Payments - Financing'!B491,'Cash Flows - Financing'!Q:Q)</f>
        <v>-28134.246575342466</v>
      </c>
      <c r="D485" s="33">
        <f ca="1">SUMIF('Cash Flows - Financing'!B:B,'Payments - Financing'!B491,'Cash Flows - Financing'!R:R)</f>
        <v>-34865.753424657531</v>
      </c>
      <c r="E485" s="33">
        <f ca="1">C485+D485</f>
        <v>-63000</v>
      </c>
      <c r="F485" s="39" t="s">
        <v>20</v>
      </c>
    </row>
    <row r="486" spans="1:6" ht="15" x14ac:dyDescent="0.25">
      <c r="A486" s="40" t="s">
        <v>19</v>
      </c>
      <c r="B486" s="40" t="s">
        <v>1530</v>
      </c>
      <c r="C486" s="33">
        <f ca="1">SUMIF('Cash Flows - Financing'!B:B,'Payments - Financing'!B492,'Cash Flows - Financing'!Q:Q)</f>
        <v>-81500</v>
      </c>
      <c r="D486" s="33">
        <f ca="1">SUMIF('Cash Flows - Financing'!B:B,'Payments - Financing'!B492,'Cash Flows - Financing'!R:R)</f>
        <v>-10500</v>
      </c>
      <c r="E486" s="33">
        <f ca="1">C486+D486</f>
        <v>-92000</v>
      </c>
      <c r="F486" s="39" t="s">
        <v>20</v>
      </c>
    </row>
    <row r="487" spans="1:6" ht="15" x14ac:dyDescent="0.25">
      <c r="A487" s="40" t="s">
        <v>19</v>
      </c>
      <c r="B487" s="40" t="s">
        <v>1532</v>
      </c>
      <c r="C487" s="33">
        <f ca="1">SUMIF('Cash Flows - Financing'!B:B,'Payments - Financing'!B493,'Cash Flows - Financing'!Q:Q)</f>
        <v>-2194007.7506237137</v>
      </c>
      <c r="D487" s="33">
        <f ca="1">SUMIF('Cash Flows - Financing'!B:B,'Payments - Financing'!B493,'Cash Flows - Financing'!R:R)</f>
        <v>-452980.53536326136</v>
      </c>
      <c r="E487" s="33">
        <f ca="1">C487+D487</f>
        <v>-2646988.2859869748</v>
      </c>
      <c r="F487" s="39" t="s">
        <v>20</v>
      </c>
    </row>
    <row r="488" spans="1:6" ht="15" x14ac:dyDescent="0.25">
      <c r="A488" s="40" t="s">
        <v>19</v>
      </c>
      <c r="B488" s="40" t="s">
        <v>1545</v>
      </c>
      <c r="C488" s="33">
        <f ca="1">SUMIF('Cash Flows - Financing'!B:B,'Payments - Financing'!B494,'Cash Flows - Financing'!Q:Q)</f>
        <v>-33124.999999999993</v>
      </c>
      <c r="D488" s="33">
        <f ca="1">SUMIF('Cash Flows - Financing'!B:B,'Payments - Financing'!B494,'Cash Flows - Financing'!R:R)</f>
        <v>-24374.999999999996</v>
      </c>
      <c r="E488" s="33">
        <f ca="1">C488+D488</f>
        <v>-57499.999999999985</v>
      </c>
      <c r="F488" s="39" t="s">
        <v>20</v>
      </c>
    </row>
    <row r="489" spans="1:6" ht="15" x14ac:dyDescent="0.25">
      <c r="A489" s="40" t="s">
        <v>19</v>
      </c>
      <c r="B489" s="40" t="s">
        <v>1548</v>
      </c>
      <c r="C489" s="33">
        <f ca="1">SUMIF('Cash Flows - Financing'!B:B,'Payments - Financing'!B495,'Cash Flows - Financing'!Q:Q)</f>
        <v>-101195.77366139244</v>
      </c>
      <c r="D489" s="33">
        <f ca="1">SUMIF('Cash Flows - Financing'!B:B,'Payments - Financing'!B495,'Cash Flows - Financing'!R:R)</f>
        <v>-315086.84071842639</v>
      </c>
      <c r="E489" s="33">
        <f ca="1">C489+D489</f>
        <v>-416282.61437981884</v>
      </c>
      <c r="F489" s="39" t="s">
        <v>20</v>
      </c>
    </row>
    <row r="490" spans="1:6" ht="15" x14ac:dyDescent="0.25">
      <c r="A490" s="40" t="s">
        <v>19</v>
      </c>
      <c r="B490" s="40" t="s">
        <v>1557</v>
      </c>
      <c r="C490" s="33">
        <f ca="1">SUMIF('Cash Flows - Financing'!B:B,'Payments - Financing'!B496,'Cash Flows - Financing'!Q:Q)</f>
        <v>-974555.5555555555</v>
      </c>
      <c r="D490" s="33">
        <f ca="1">SUMIF('Cash Flows - Financing'!B:B,'Payments - Financing'!B496,'Cash Flows - Financing'!R:R)</f>
        <v>-21777.777777777777</v>
      </c>
      <c r="E490" s="33">
        <f ca="1">C490+D490</f>
        <v>-996333.33333333326</v>
      </c>
      <c r="F490" s="39" t="s">
        <v>20</v>
      </c>
    </row>
    <row r="491" spans="1:6" ht="15" x14ac:dyDescent="0.25">
      <c r="A491" s="40" t="s">
        <v>19</v>
      </c>
      <c r="B491" s="40" t="s">
        <v>1559</v>
      </c>
      <c r="C491" s="33">
        <f ca="1">SUMIF('Cash Flows - Financing'!B:B,'Payments - Financing'!B497,'Cash Flows - Financing'!Q:Q)</f>
        <v>-156441.09589041097</v>
      </c>
      <c r="D491" s="33">
        <f ca="1">SUMIF('Cash Flows - Financing'!B:B,'Payments - Financing'!B497,'Cash Flows - Financing'!R:R)</f>
        <v>-161684.93150684933</v>
      </c>
      <c r="E491" s="33">
        <f ca="1">C491+D491</f>
        <v>-318126.0273972603</v>
      </c>
      <c r="F491" s="39" t="s">
        <v>20</v>
      </c>
    </row>
    <row r="492" spans="1:6" ht="15" x14ac:dyDescent="0.25">
      <c r="A492" s="40" t="s">
        <v>19</v>
      </c>
      <c r="B492" s="40" t="s">
        <v>1561</v>
      </c>
      <c r="C492" s="33">
        <f ca="1">SUMIF('Cash Flows - Financing'!B:B,'Payments - Financing'!B498,'Cash Flows - Financing'!Q:Q)</f>
        <v>-95715.277777777781</v>
      </c>
      <c r="D492" s="33">
        <f ca="1">SUMIF('Cash Flows - Financing'!B:B,'Payments - Financing'!B498,'Cash Flows - Financing'!R:R)</f>
        <v>-2138.8888888888891</v>
      </c>
      <c r="E492" s="33">
        <f ca="1">C492+D492</f>
        <v>-97854.166666666672</v>
      </c>
      <c r="F492" s="39" t="s">
        <v>20</v>
      </c>
    </row>
    <row r="493" spans="1:6" ht="15" x14ac:dyDescent="0.25">
      <c r="A493" s="40" t="s">
        <v>19</v>
      </c>
      <c r="B493" s="40" t="s">
        <v>1563</v>
      </c>
      <c r="C493" s="33">
        <f ca="1">SUMIF('Cash Flows - Financing'!B:B,'Payments - Financing'!B499,'Cash Flows - Financing'!Q:Q)</f>
        <v>-64843.111806149987</v>
      </c>
      <c r="D493" s="33">
        <f ca="1">SUMIF('Cash Flows - Financing'!B:B,'Payments - Financing'!B499,'Cash Flows - Financing'!R:R)</f>
        <v>0</v>
      </c>
      <c r="E493" s="33">
        <f ca="1">C493+D493</f>
        <v>-64843.111806149987</v>
      </c>
      <c r="F493" s="39" t="s">
        <v>20</v>
      </c>
    </row>
    <row r="494" spans="1:6" ht="15" x14ac:dyDescent="0.25">
      <c r="A494" s="40" t="s">
        <v>19</v>
      </c>
      <c r="B494" s="40" t="s">
        <v>1568</v>
      </c>
      <c r="C494" s="33">
        <f ca="1">SUMIF('Cash Flows - Financing'!B:B,'Payments - Financing'!B500,'Cash Flows - Financing'!Q:Q)</f>
        <v>-32119.084420927782</v>
      </c>
      <c r="D494" s="33">
        <f ca="1">SUMIF('Cash Flows - Financing'!B:B,'Payments - Financing'!B500,'Cash Flows - Financing'!R:R)</f>
        <v>-23028.777509344447</v>
      </c>
      <c r="E494" s="33">
        <f ca="1">C494+D494</f>
        <v>-55147.861930272229</v>
      </c>
      <c r="F494" s="39" t="s">
        <v>20</v>
      </c>
    </row>
    <row r="495" spans="1:6" ht="15" x14ac:dyDescent="0.25">
      <c r="A495" s="40" t="s">
        <v>19</v>
      </c>
      <c r="B495" s="40" t="s">
        <v>1570</v>
      </c>
      <c r="C495" s="33">
        <f ca="1">SUMIF('Cash Flows - Financing'!B:B,'Payments - Financing'!B501,'Cash Flows - Financing'!Q:Q)</f>
        <v>-5521.875</v>
      </c>
      <c r="D495" s="33">
        <f ca="1">SUMIF('Cash Flows - Financing'!B:B,'Payments - Financing'!B501,'Cash Flows - Financing'!R:R)</f>
        <v>0</v>
      </c>
      <c r="E495" s="33">
        <f ca="1">C495+D495</f>
        <v>-5521.875</v>
      </c>
      <c r="F495" s="39" t="s">
        <v>20</v>
      </c>
    </row>
    <row r="496" spans="1:6" ht="15" x14ac:dyDescent="0.25">
      <c r="A496" s="40" t="s">
        <v>19</v>
      </c>
      <c r="B496" s="40" t="s">
        <v>1573</v>
      </c>
      <c r="C496" s="33">
        <f ca="1">SUMIF('Cash Flows - Financing'!B:B,'Payments - Financing'!B502,'Cash Flows - Financing'!Q:Q)</f>
        <v>-9987.0910416731658</v>
      </c>
      <c r="D496" s="33">
        <f ca="1">SUMIF('Cash Flows - Financing'!B:B,'Payments - Financing'!B502,'Cash Flows - Financing'!R:R)</f>
        <v>-8224.6632107896658</v>
      </c>
      <c r="E496" s="33">
        <f ca="1">C496+D496</f>
        <v>-18211.75425246283</v>
      </c>
      <c r="F496" s="39" t="s">
        <v>20</v>
      </c>
    </row>
    <row r="497" spans="1:6" ht="15" x14ac:dyDescent="0.25">
      <c r="A497" s="40" t="s">
        <v>19</v>
      </c>
      <c r="B497" s="40" t="s">
        <v>1577</v>
      </c>
      <c r="C497" s="33">
        <f ca="1">SUMIF('Cash Flows - Financing'!B:B,'Payments - Financing'!B503,'Cash Flows - Financing'!Q:Q)</f>
        <v>-15755.982170366666</v>
      </c>
      <c r="D497" s="33">
        <f ca="1">SUMIF('Cash Flows - Financing'!B:B,'Payments - Financing'!B503,'Cash Flows - Financing'!R:R)</f>
        <v>0</v>
      </c>
      <c r="E497" s="33">
        <f ca="1">C497+D497</f>
        <v>-15755.982170366666</v>
      </c>
      <c r="F497" s="39" t="s">
        <v>20</v>
      </c>
    </row>
    <row r="498" spans="1:6" ht="15" x14ac:dyDescent="0.25">
      <c r="A498" s="40" t="s">
        <v>19</v>
      </c>
      <c r="B498" s="40" t="s">
        <v>1580</v>
      </c>
      <c r="C498" s="33">
        <f ca="1">SUMIF('Cash Flows - Financing'!B:B,'Payments - Financing'!B504,'Cash Flows - Financing'!Q:Q)</f>
        <v>-55.484333333333339</v>
      </c>
      <c r="D498" s="33">
        <f ca="1">SUMIF('Cash Flows - Financing'!B:B,'Payments - Financing'!B504,'Cash Flows - Financing'!R:R)</f>
        <v>-4938.1056666666673</v>
      </c>
      <c r="E498" s="33">
        <f ca="1">C498+D498</f>
        <v>-4993.5900000000011</v>
      </c>
      <c r="F498" s="39" t="s">
        <v>20</v>
      </c>
    </row>
    <row r="499" spans="1:6" ht="15" x14ac:dyDescent="0.25">
      <c r="A499" s="40" t="s">
        <v>19</v>
      </c>
      <c r="B499" s="40" t="s">
        <v>1584</v>
      </c>
      <c r="C499" s="33">
        <f ca="1">SUMIF('Cash Flows - Financing'!B:B,'Payments - Financing'!B505,'Cash Flows - Financing'!Q:Q)</f>
        <v>-116.74444444444445</v>
      </c>
      <c r="D499" s="33">
        <f ca="1">SUMIF('Cash Flows - Financing'!B:B,'Payments - Financing'!B505,'Cash Flows - Financing'!R:R)</f>
        <v>-10390.255555555555</v>
      </c>
      <c r="E499" s="33">
        <f ca="1">C499+D499</f>
        <v>-10507</v>
      </c>
      <c r="F499" s="39" t="s">
        <v>20</v>
      </c>
    </row>
    <row r="500" spans="1:6" ht="15" x14ac:dyDescent="0.25">
      <c r="A500" s="40" t="s">
        <v>19</v>
      </c>
      <c r="B500" s="40" t="s">
        <v>1587</v>
      </c>
      <c r="C500" s="33">
        <f ca="1">SUMIF('Cash Flows - Financing'!B:B,'Payments - Financing'!B506,'Cash Flows - Financing'!Q:Q)</f>
        <v>-88</v>
      </c>
      <c r="D500" s="33">
        <f ca="1">SUMIF('Cash Flows - Financing'!B:B,'Payments - Financing'!B506,'Cash Flows - Financing'!R:R)</f>
        <v>-3872</v>
      </c>
      <c r="E500" s="33">
        <f ca="1">C500+D500</f>
        <v>-3960</v>
      </c>
      <c r="F500" s="39" t="s">
        <v>20</v>
      </c>
    </row>
    <row r="501" spans="1:6" ht="15" x14ac:dyDescent="0.25">
      <c r="A501" s="40" t="s">
        <v>19</v>
      </c>
      <c r="B501" s="40" t="s">
        <v>1590</v>
      </c>
      <c r="C501" s="33">
        <f ca="1">SUMIF('Cash Flows - Financing'!B:B,'Payments - Financing'!B507,'Cash Flows - Financing'!Q:Q)</f>
        <v>-20635.770833333332</v>
      </c>
      <c r="D501" s="33">
        <f ca="1">SUMIF('Cash Flows - Financing'!B:B,'Payments - Financing'!B507,'Cash Flows - Financing'!R:R)</f>
        <v>-14795.458333333332</v>
      </c>
      <c r="E501" s="33">
        <f ca="1">C501+D501</f>
        <v>-35431.229166666664</v>
      </c>
      <c r="F501" s="39" t="s">
        <v>20</v>
      </c>
    </row>
    <row r="502" spans="1:6" ht="15" x14ac:dyDescent="0.25">
      <c r="A502" s="40" t="s">
        <v>19</v>
      </c>
      <c r="B502" s="40" t="s">
        <v>1593</v>
      </c>
      <c r="C502" s="33">
        <f ca="1">SUMIF('Cash Flows - Financing'!B:B,'Payments - Financing'!B508,'Cash Flows - Financing'!Q:Q)</f>
        <v>-685.20833333333337</v>
      </c>
      <c r="D502" s="33">
        <f ca="1">SUMIF('Cash Flows - Financing'!B:B,'Payments - Financing'!B508,'Cash Flows - Financing'!R:R)</f>
        <v>-14903.28125</v>
      </c>
      <c r="E502" s="33">
        <f ca="1">C502+D502</f>
        <v>-15588.489583333334</v>
      </c>
      <c r="F502" s="39" t="s">
        <v>20</v>
      </c>
    </row>
    <row r="503" spans="1:6" ht="15" x14ac:dyDescent="0.25">
      <c r="A503" s="40" t="s">
        <v>19</v>
      </c>
      <c r="B503" s="40" t="s">
        <v>1596</v>
      </c>
      <c r="C503" s="33">
        <f ca="1">SUMIF('Cash Flows - Financing'!B:B,'Payments - Financing'!B509,'Cash Flows - Financing'!Q:Q)</f>
        <v>-104081.24264999999</v>
      </c>
      <c r="D503" s="33">
        <f ca="1">SUMIF('Cash Flows - Financing'!B:B,'Payments - Financing'!B509,'Cash Flows - Financing'!R:R)</f>
        <v>-46258.330066666662</v>
      </c>
      <c r="E503" s="33">
        <f ca="1">C503+D503</f>
        <v>-150339.57271666665</v>
      </c>
      <c r="F503" s="39" t="s">
        <v>20</v>
      </c>
    </row>
    <row r="504" spans="1:6" ht="15" x14ac:dyDescent="0.25">
      <c r="A504" s="40" t="s">
        <v>19</v>
      </c>
      <c r="B504" s="40" t="s">
        <v>1598</v>
      </c>
      <c r="C504" s="33">
        <f ca="1">SUMIF('Cash Flows - Financing'!B:B,'Payments - Financing'!B510,'Cash Flows - Financing'!Q:Q)</f>
        <v>-5444.334904166667</v>
      </c>
      <c r="D504" s="33">
        <f ca="1">SUMIF('Cash Flows - Financing'!B:B,'Payments - Financing'!B510,'Cash Flows - Financing'!R:R)</f>
        <v>-12055.313002083334</v>
      </c>
      <c r="E504" s="33">
        <f ca="1">C504+D504</f>
        <v>-17499.64790625</v>
      </c>
      <c r="F504" s="39" t="s">
        <v>20</v>
      </c>
    </row>
    <row r="505" spans="1:6" ht="15" x14ac:dyDescent="0.25">
      <c r="A505" s="40" t="s">
        <v>19</v>
      </c>
      <c r="B505" s="40" t="s">
        <v>1601</v>
      </c>
      <c r="C505" s="33">
        <f ca="1">SUMIF('Cash Flows - Financing'!B:B,'Payments - Financing'!B511,'Cash Flows - Financing'!Q:Q)</f>
        <v>-292.91666666666669</v>
      </c>
      <c r="D505" s="33">
        <f ca="1">SUMIF('Cash Flows - Financing'!B:B,'Payments - Financing'!B511,'Cash Flows - Financing'!R:R)</f>
        <v>-26069.583333333336</v>
      </c>
      <c r="E505" s="33">
        <f ca="1">C505+D505</f>
        <v>-26362.500000000004</v>
      </c>
      <c r="F505" s="39" t="s">
        <v>20</v>
      </c>
    </row>
    <row r="506" spans="1:6" ht="15" x14ac:dyDescent="0.25">
      <c r="A506" s="40" t="s">
        <v>19</v>
      </c>
      <c r="B506" s="40" t="s">
        <v>1604</v>
      </c>
      <c r="C506" s="33">
        <f ca="1">SUMIF('Cash Flows - Financing'!B:B,'Payments - Financing'!B514,'Cash Flows - Financing'!Q:Q)</f>
        <v>-2206.25</v>
      </c>
      <c r="D506" s="33">
        <f ca="1">SUMIF('Cash Flows - Financing'!B:B,'Payments - Financing'!B514,'Cash Flows - Financing'!R:R)</f>
        <v>-97075</v>
      </c>
      <c r="E506" s="33">
        <f ca="1">C506+D506</f>
        <v>-99281.25</v>
      </c>
      <c r="F506" s="39" t="s">
        <v>20</v>
      </c>
    </row>
    <row r="507" spans="1:6" ht="15" x14ac:dyDescent="0.25">
      <c r="A507" s="40" t="s">
        <v>19</v>
      </c>
      <c r="B507" s="40" t="s">
        <v>1607</v>
      </c>
      <c r="C507" s="33">
        <f ca="1">SUMIF('Cash Flows - Financing'!B:B,'Payments - Financing'!B515,'Cash Flows - Financing'!Q:Q)</f>
        <v>-42024.583333333328</v>
      </c>
      <c r="D507" s="33">
        <f ca="1">SUMIF('Cash Flows - Financing'!B:B,'Payments - Financing'!B515,'Cash Flows - Financing'!R:R)</f>
        <v>-16555.138888888887</v>
      </c>
      <c r="E507" s="33">
        <f ca="1">C507+D507</f>
        <v>-58579.722222222219</v>
      </c>
      <c r="F507" s="39" t="s">
        <v>20</v>
      </c>
    </row>
    <row r="508" spans="1:6" ht="15" x14ac:dyDescent="0.25">
      <c r="A508" s="40" t="s">
        <v>19</v>
      </c>
      <c r="B508" s="40" t="s">
        <v>1610</v>
      </c>
      <c r="C508" s="33">
        <f ca="1">SUMIF('Cash Flows - Financing'!B:B,'Payments - Financing'!B516,'Cash Flows - Financing'!Q:Q)</f>
        <v>-15843.749999999998</v>
      </c>
      <c r="D508" s="33">
        <f ca="1">SUMIF('Cash Flows - Financing'!B:B,'Payments - Financing'!B516,'Cash Flows - Financing'!R:R)</f>
        <v>-93843.75</v>
      </c>
      <c r="E508" s="33">
        <f ca="1">C508+D508</f>
        <v>-109687.5</v>
      </c>
      <c r="F508" s="39" t="s">
        <v>20</v>
      </c>
    </row>
    <row r="509" spans="1:6" ht="15" x14ac:dyDescent="0.25">
      <c r="A509" s="40" t="s">
        <v>19</v>
      </c>
      <c r="B509" s="40" t="s">
        <v>1614</v>
      </c>
      <c r="C509" s="33">
        <f ca="1">SUMIF('Cash Flows - Financing'!B:B,'Payments - Financing'!B517,'Cash Flows - Financing'!Q:Q)</f>
        <v>-75.556105675555528</v>
      </c>
      <c r="D509" s="33">
        <f ca="1">SUMIF('Cash Flows - Financing'!B:B,'Payments - Financing'!B517,'Cash Flows - Financing'!R:R)</f>
        <v>-6724.4934051244427</v>
      </c>
      <c r="E509" s="33">
        <f ca="1">C509+D509</f>
        <v>-6800.0495107999986</v>
      </c>
      <c r="F509" s="39" t="s">
        <v>20</v>
      </c>
    </row>
    <row r="510" spans="1:6" ht="15" x14ac:dyDescent="0.25">
      <c r="A510" s="40" t="s">
        <v>19</v>
      </c>
      <c r="B510" s="40" t="s">
        <v>1617</v>
      </c>
      <c r="C510" s="33">
        <f ca="1">SUMIF('Cash Flows - Financing'!B:B,'Payments - Financing'!B518,'Cash Flows - Financing'!Q:Q)</f>
        <v>-204.97569444444443</v>
      </c>
      <c r="D510" s="33">
        <f ca="1">SUMIF('Cash Flows - Financing'!B:B,'Payments - Financing'!B518,'Cash Flows - Financing'!R:R)</f>
        <v>-36895.625</v>
      </c>
      <c r="E510" s="33">
        <f ca="1">C510+D510</f>
        <v>-37100.600694444445</v>
      </c>
      <c r="F510" s="39" t="s">
        <v>20</v>
      </c>
    </row>
    <row r="511" spans="1:6" ht="15" x14ac:dyDescent="0.25">
      <c r="A511" s="40" t="s">
        <v>19</v>
      </c>
      <c r="B511" s="40" t="s">
        <v>1627</v>
      </c>
      <c r="C511" s="33">
        <f ca="1">SUMIF('Cash Flows - Financing'!B:B,'Payments - Financing'!B521,'Cash Flows - Financing'!Q:Q)</f>
        <v>-13664.062335937502</v>
      </c>
      <c r="D511" s="33">
        <f ca="1">SUMIF('Cash Flows - Financing'!B:B,'Payments - Financing'!B521,'Cash Flows - Financing'!R:R)</f>
        <v>-2024.3055312500003</v>
      </c>
      <c r="E511" s="33">
        <f ca="1">C511+D511</f>
        <v>-15688.367867187502</v>
      </c>
      <c r="F511" s="39" t="s">
        <v>20</v>
      </c>
    </row>
    <row r="512" spans="1:6" ht="15" x14ac:dyDescent="0.25">
      <c r="A512" s="48"/>
      <c r="B512" s="48" t="s">
        <v>1634</v>
      </c>
      <c r="C512" s="49">
        <f ca="1">SUM(C31:C511)</f>
        <v>-33973929.226458646</v>
      </c>
      <c r="D512" s="49">
        <f ca="1">SUM(D31:D511)</f>
        <v>-31620615.103417117</v>
      </c>
      <c r="E512" s="49">
        <f ca="1">SUM(E31:E511)</f>
        <v>-65594544.329875708</v>
      </c>
      <c r="F512" s="50"/>
    </row>
    <row r="513" spans="1:6" ht="15" x14ac:dyDescent="0.25">
      <c r="A513" s="45"/>
      <c r="B513" s="45"/>
      <c r="C513" s="46"/>
      <c r="D513" s="46"/>
      <c r="E513" s="46"/>
      <c r="F513" s="47"/>
    </row>
    <row r="514" spans="1:6" ht="15" x14ac:dyDescent="0.25">
      <c r="A514" s="40" t="s">
        <v>19</v>
      </c>
      <c r="B514" s="40" t="s">
        <v>412</v>
      </c>
      <c r="C514" s="33">
        <f ca="1">SUMIF('Cash Flows - Financing'!B:B,'Payments - Financing'!B126,'Cash Flows - Financing'!Q:Q)</f>
        <v>-68838.581095890419</v>
      </c>
      <c r="D514" s="33">
        <f ca="1">SUMIF('Cash Flows - Financing'!B:B,'Payments - Financing'!B126,'Cash Flows - Financing'!R:R)</f>
        <v>-11014.172975342468</v>
      </c>
      <c r="E514" s="33">
        <f ca="1">C514+D514</f>
        <v>-79852.754071232892</v>
      </c>
      <c r="F514" s="39" t="s">
        <v>416</v>
      </c>
    </row>
    <row r="515" spans="1:6" ht="15" x14ac:dyDescent="0.25">
      <c r="A515" s="40" t="s">
        <v>19</v>
      </c>
      <c r="B515" s="40" t="s">
        <v>417</v>
      </c>
      <c r="C515" s="33">
        <f ca="1">SUMIF('Cash Flows - Financing'!B:B,'Payments - Financing'!B127,'Cash Flows - Financing'!Q:Q)</f>
        <v>-14116.008795616437</v>
      </c>
      <c r="D515" s="33">
        <f ca="1">SUMIF('Cash Flows - Financing'!B:B,'Payments - Financing'!B127,'Cash Flows - Financing'!R:R)</f>
        <v>-2258.56140729863</v>
      </c>
      <c r="E515" s="33">
        <f ca="1">C515+D515</f>
        <v>-16374.570202915067</v>
      </c>
      <c r="F515" s="39" t="s">
        <v>416</v>
      </c>
    </row>
    <row r="516" spans="1:6" ht="15" x14ac:dyDescent="0.25">
      <c r="A516" s="40" t="s">
        <v>19</v>
      </c>
      <c r="B516" s="40" t="s">
        <v>420</v>
      </c>
      <c r="C516" s="33">
        <f ca="1">SUMIF('Cash Flows - Financing'!B:B,'Payments - Financing'!B128,'Cash Flows - Financing'!Q:Q)</f>
        <v>-9000.5563397260285</v>
      </c>
      <c r="D516" s="33">
        <f ca="1">SUMIF('Cash Flows - Financing'!B:B,'Payments - Financing'!B128,'Cash Flows - Financing'!R:R)</f>
        <v>-1440.0890143561646</v>
      </c>
      <c r="E516" s="33">
        <f ca="1">C516+D516</f>
        <v>-10440.645354082193</v>
      </c>
      <c r="F516" s="39" t="s">
        <v>416</v>
      </c>
    </row>
    <row r="517" spans="1:6" ht="15" x14ac:dyDescent="0.25">
      <c r="A517" s="40" t="s">
        <v>19</v>
      </c>
      <c r="B517" s="40" t="s">
        <v>631</v>
      </c>
      <c r="C517" s="33">
        <f ca="1">SUMIF('Cash Flows - Financing'!B:B,'Payments - Financing'!B199,'Cash Flows - Financing'!Q:Q)</f>
        <v>-1221.3055555555557</v>
      </c>
      <c r="D517" s="33">
        <f ca="1">SUMIF('Cash Flows - Financing'!B:B,'Payments - Financing'!B199,'Cash Flows - Financing'!R:R)</f>
        <v>-34196.555555555562</v>
      </c>
      <c r="E517" s="33">
        <f ca="1">C517+D517</f>
        <v>-35417.861111111117</v>
      </c>
      <c r="F517" s="39" t="s">
        <v>416</v>
      </c>
    </row>
    <row r="518" spans="1:6" ht="15" x14ac:dyDescent="0.25">
      <c r="A518" s="40" t="s">
        <v>19</v>
      </c>
      <c r="B518" s="40" t="s">
        <v>1111</v>
      </c>
      <c r="C518" s="33">
        <f ca="1">SUMIF('Cash Flows - Financing'!B:B,'Payments - Financing'!B360,'Cash Flows - Financing'!Q:Q)</f>
        <v>-197.125</v>
      </c>
      <c r="D518" s="33">
        <f ca="1">SUMIF('Cash Flows - Financing'!B:B,'Payments - Financing'!B360,'Cash Flows - Financing'!R:R)</f>
        <v>-5519.5</v>
      </c>
      <c r="E518" s="33">
        <f ca="1">C518+D518</f>
        <v>-5716.625</v>
      </c>
      <c r="F518" s="39" t="s">
        <v>416</v>
      </c>
    </row>
    <row r="519" spans="1:6" ht="15" x14ac:dyDescent="0.25">
      <c r="A519" s="40" t="s">
        <v>19</v>
      </c>
      <c r="B519" s="40" t="s">
        <v>1115</v>
      </c>
      <c r="C519" s="33">
        <f ca="1">SUMIF('Cash Flows - Financing'!B:B,'Payments - Financing'!B361,'Cash Flows - Financing'!Q:Q)</f>
        <v>-24.459</v>
      </c>
      <c r="D519" s="33">
        <f ca="1">SUMIF('Cash Flows - Financing'!B:B,'Payments - Financing'!B361,'Cash Flows - Financing'!R:R)</f>
        <v>-684.85200000000009</v>
      </c>
      <c r="E519" s="33">
        <f ca="1">C519+D519</f>
        <v>-709.31100000000004</v>
      </c>
      <c r="F519" s="39" t="s">
        <v>416</v>
      </c>
    </row>
    <row r="520" spans="1:6" ht="15" x14ac:dyDescent="0.25">
      <c r="A520" s="40" t="s">
        <v>19</v>
      </c>
      <c r="B520" s="40" t="s">
        <v>1233</v>
      </c>
      <c r="C520" s="33">
        <f ca="1">SUMIF('Cash Flows - Financing'!B:B,'Payments - Financing'!B400,'Cash Flows - Financing'!Q:Q)</f>
        <v>-57.773333333333333</v>
      </c>
      <c r="D520" s="33">
        <f ca="1">SUMIF('Cash Flows - Financing'!B:B,'Payments - Financing'!B400,'Cash Flows - Financing'!R:R)</f>
        <v>-1617.6533333333334</v>
      </c>
      <c r="E520" s="33">
        <f ca="1">C520+D520</f>
        <v>-1675.4266666666667</v>
      </c>
      <c r="F520" s="39" t="s">
        <v>416</v>
      </c>
    </row>
    <row r="521" spans="1:6" ht="15" x14ac:dyDescent="0.25">
      <c r="A521" s="40" t="s">
        <v>19</v>
      </c>
      <c r="B521" s="40" t="s">
        <v>1237</v>
      </c>
      <c r="C521" s="33">
        <f ca="1">SUMIF('Cash Flows - Financing'!B:B,'Payments - Financing'!B401,'Cash Flows - Financing'!Q:Q)</f>
        <v>0</v>
      </c>
      <c r="D521" s="33">
        <f ca="1">SUMIF('Cash Flows - Financing'!B:B,'Payments - Financing'!B401,'Cash Flows - Financing'!R:R)</f>
        <v>0</v>
      </c>
      <c r="E521" s="33">
        <f ca="1">C521+D521</f>
        <v>0</v>
      </c>
      <c r="F521" s="39" t="s">
        <v>416</v>
      </c>
    </row>
    <row r="522" spans="1:6" ht="15" x14ac:dyDescent="0.25">
      <c r="A522" s="48"/>
      <c r="B522" s="48" t="s">
        <v>1637</v>
      </c>
      <c r="C522" s="49">
        <f ca="1">SUM(C514:C521)</f>
        <v>-93455.809120121776</v>
      </c>
      <c r="D522" s="49">
        <f ca="1">SUM(D514:D521)</f>
        <v>-56731.384285886161</v>
      </c>
      <c r="E522" s="49">
        <f ca="1">SUM(E514:E521)</f>
        <v>-150187.19340600792</v>
      </c>
      <c r="F522" s="50"/>
    </row>
    <row r="523" spans="1:6" ht="15" x14ac:dyDescent="0.25">
      <c r="A523" s="45"/>
      <c r="B523" s="45"/>
      <c r="C523" s="46"/>
      <c r="D523" s="46"/>
      <c r="E523" s="46"/>
      <c r="F523" s="47"/>
    </row>
    <row r="524" spans="1:6" x14ac:dyDescent="0.2">
      <c r="D524" s="5"/>
      <c r="E524" s="5"/>
    </row>
    <row r="525" spans="1:6" x14ac:dyDescent="0.2">
      <c r="D525" s="5"/>
      <c r="E525" s="5"/>
      <c r="F525"/>
    </row>
    <row r="526" spans="1:6" x14ac:dyDescent="0.2">
      <c r="D526" s="5"/>
      <c r="E526" s="5"/>
      <c r="F526"/>
    </row>
    <row r="527" spans="1:6" x14ac:dyDescent="0.2">
      <c r="D527" s="5"/>
      <c r="E527" s="5"/>
      <c r="F527"/>
    </row>
    <row r="528" spans="1: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C485-9C5B-45EF-8126-C046D3E3778D}">
  <dimension ref="A1:R552"/>
  <sheetViews>
    <sheetView workbookViewId="0">
      <selection activeCell="E12" sqref="E12"/>
    </sheetView>
  </sheetViews>
  <sheetFormatPr baseColWidth="10" defaultColWidth="9.140625" defaultRowHeight="15" x14ac:dyDescent="0.25"/>
  <cols>
    <col min="1" max="1" width="12.7109375" style="38" customWidth="1"/>
    <col min="2" max="2" width="14.42578125" style="38" bestFit="1" customWidth="1"/>
    <col min="3" max="3" width="14.85546875" style="38" bestFit="1" customWidth="1"/>
    <col min="4" max="4" width="78.7109375" style="38" bestFit="1" customWidth="1"/>
    <col min="5" max="5" width="47.8554687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1632</v>
      </c>
    </row>
    <row r="2" spans="1:18" x14ac:dyDescent="0.25">
      <c r="A2" s="38" t="s">
        <v>1630</v>
      </c>
    </row>
    <row r="3" spans="1:18" x14ac:dyDescent="0.25">
      <c r="A3" s="38" t="s">
        <v>1631</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30</v>
      </c>
      <c r="N6" s="44" t="s">
        <v>31</v>
      </c>
      <c r="O6" s="44" t="s">
        <v>32</v>
      </c>
      <c r="P6" s="44" t="s">
        <v>5</v>
      </c>
      <c r="Q6" s="44" t="s">
        <v>6</v>
      </c>
      <c r="R6" s="44" t="s">
        <v>1633</v>
      </c>
    </row>
    <row r="7" spans="1:18" x14ac:dyDescent="0.25">
      <c r="A7" s="40" t="s">
        <v>33</v>
      </c>
      <c r="B7" s="40" t="s">
        <v>34</v>
      </c>
      <c r="C7" s="40" t="s">
        <v>35</v>
      </c>
      <c r="D7" s="40" t="s">
        <v>36</v>
      </c>
      <c r="E7" s="40" t="s">
        <v>37</v>
      </c>
      <c r="F7" s="41">
        <v>44184</v>
      </c>
      <c r="G7" s="41">
        <v>44274</v>
      </c>
      <c r="H7" s="43">
        <v>7784843.2400000002</v>
      </c>
      <c r="I7" s="40" t="s">
        <v>38</v>
      </c>
      <c r="J7" s="40">
        <v>90</v>
      </c>
      <c r="K7" s="40">
        <v>-5.4100000000000007E-3</v>
      </c>
      <c r="L7" s="42">
        <v>10529.000482100002</v>
      </c>
      <c r="M7" s="51">
        <v>1.8499999999999999E-2</v>
      </c>
      <c r="N7" s="42">
        <v>-36004.899984999996</v>
      </c>
      <c r="O7" s="42">
        <v>-25475.899502899993</v>
      </c>
      <c r="P7" s="42" t="s">
        <v>20</v>
      </c>
      <c r="Q7" s="42">
        <v>-3679.8521504188875</v>
      </c>
      <c r="R7" s="42">
        <v>-21796.047352481102</v>
      </c>
    </row>
    <row r="8" spans="1:18" x14ac:dyDescent="0.25">
      <c r="A8" s="40" t="s">
        <v>33</v>
      </c>
      <c r="B8" s="40" t="s">
        <v>39</v>
      </c>
      <c r="C8" s="40" t="s">
        <v>40</v>
      </c>
      <c r="D8" s="40" t="s">
        <v>41</v>
      </c>
      <c r="E8" s="40" t="s">
        <v>37</v>
      </c>
      <c r="F8" s="41">
        <v>44105</v>
      </c>
      <c r="G8" s="41">
        <v>44197</v>
      </c>
      <c r="H8" s="43">
        <v>9720313.6300000008</v>
      </c>
      <c r="I8" s="40" t="s">
        <v>38</v>
      </c>
      <c r="J8" s="40">
        <v>92</v>
      </c>
      <c r="K8" s="40">
        <v>-4.9399999999999999E-3</v>
      </c>
      <c r="L8" s="42">
        <v>12271.355940451112</v>
      </c>
      <c r="M8" s="51">
        <v>1.95E-2</v>
      </c>
      <c r="N8" s="42">
        <v>-48439.562922833327</v>
      </c>
      <c r="O8" s="42">
        <v>-36168.206982382217</v>
      </c>
      <c r="P8" s="42" t="s">
        <v>20</v>
      </c>
      <c r="Q8" s="42">
        <v>-36168.206982382217</v>
      </c>
      <c r="R8" s="42">
        <v>0</v>
      </c>
    </row>
    <row r="9" spans="1:18" x14ac:dyDescent="0.25">
      <c r="A9" s="40" t="s">
        <v>33</v>
      </c>
      <c r="B9" s="40" t="s">
        <v>42</v>
      </c>
      <c r="C9" s="40" t="s">
        <v>43</v>
      </c>
      <c r="D9" s="40" t="s">
        <v>44</v>
      </c>
      <c r="E9" s="40" t="s">
        <v>24</v>
      </c>
      <c r="F9" s="41">
        <v>44131</v>
      </c>
      <c r="G9" s="41">
        <v>44223</v>
      </c>
      <c r="H9" s="43">
        <v>1725647.79</v>
      </c>
      <c r="I9" s="40" t="s">
        <v>38</v>
      </c>
      <c r="J9" s="40">
        <v>92</v>
      </c>
      <c r="K9" s="40">
        <v>-5.1200000000000004E-3</v>
      </c>
      <c r="L9" s="42">
        <v>2257.9142638933331</v>
      </c>
      <c r="M9" s="51">
        <v>0</v>
      </c>
      <c r="N9" s="42">
        <v>0</v>
      </c>
      <c r="O9" s="42">
        <v>2257.9142638933331</v>
      </c>
      <c r="P9" s="42" t="s">
        <v>20</v>
      </c>
      <c r="Q9" s="42">
        <v>1619.8080588799999</v>
      </c>
      <c r="R9" s="42">
        <v>638.10620501333324</v>
      </c>
    </row>
    <row r="10" spans="1:18" x14ac:dyDescent="0.25">
      <c r="A10" s="40" t="s">
        <v>33</v>
      </c>
      <c r="B10" s="40" t="s">
        <v>45</v>
      </c>
      <c r="C10" s="40" t="s">
        <v>46</v>
      </c>
      <c r="D10" s="40" t="s">
        <v>47</v>
      </c>
      <c r="E10" s="40" t="s">
        <v>48</v>
      </c>
      <c r="F10" s="41">
        <v>44117</v>
      </c>
      <c r="G10" s="41">
        <v>44209</v>
      </c>
      <c r="H10" s="43">
        <v>5114439.55</v>
      </c>
      <c r="I10" s="40" t="s">
        <v>38</v>
      </c>
      <c r="J10" s="40">
        <v>92</v>
      </c>
      <c r="K10" s="40">
        <v>-4.7799999999999995E-3</v>
      </c>
      <c r="L10" s="42">
        <v>6247.5720458555543</v>
      </c>
      <c r="M10" s="51">
        <v>1.4999999999999999E-2</v>
      </c>
      <c r="N10" s="42">
        <v>-19605.351608333331</v>
      </c>
      <c r="O10" s="42">
        <v>-13357.779562477775</v>
      </c>
      <c r="P10" s="42" t="s">
        <v>20</v>
      </c>
      <c r="Q10" s="42">
        <v>-11615.460489111108</v>
      </c>
      <c r="R10" s="42">
        <v>-1742.3190733666663</v>
      </c>
    </row>
    <row r="11" spans="1:18" x14ac:dyDescent="0.25">
      <c r="A11" s="40" t="s">
        <v>33</v>
      </c>
      <c r="B11" s="40" t="s">
        <v>49</v>
      </c>
      <c r="C11" s="40" t="s">
        <v>50</v>
      </c>
      <c r="D11" s="40" t="s">
        <v>51</v>
      </c>
      <c r="E11" s="40" t="s">
        <v>48</v>
      </c>
      <c r="F11" s="41">
        <v>44105</v>
      </c>
      <c r="G11" s="41">
        <v>44197</v>
      </c>
      <c r="H11" s="43">
        <v>11374159.41</v>
      </c>
      <c r="I11" s="40" t="s">
        <v>38</v>
      </c>
      <c r="J11" s="40">
        <v>92</v>
      </c>
      <c r="K11" s="40">
        <v>-4.9399999999999999E-3</v>
      </c>
      <c r="L11" s="42">
        <v>14359.244357379999</v>
      </c>
      <c r="M11" s="51">
        <v>1.2999999999999999E-2</v>
      </c>
      <c r="N11" s="42">
        <v>-37787.485150999993</v>
      </c>
      <c r="O11" s="42">
        <v>-23428.240793619996</v>
      </c>
      <c r="P11" s="42" t="s">
        <v>20</v>
      </c>
      <c r="Q11" s="42">
        <v>-23428.240793619996</v>
      </c>
      <c r="R11" s="42">
        <v>0</v>
      </c>
    </row>
    <row r="12" spans="1:18" x14ac:dyDescent="0.25">
      <c r="A12" s="40" t="s">
        <v>33</v>
      </c>
      <c r="B12" s="40" t="s">
        <v>52</v>
      </c>
      <c r="C12" s="40" t="s">
        <v>53</v>
      </c>
      <c r="D12" s="40" t="s">
        <v>54</v>
      </c>
      <c r="E12" s="40" t="s">
        <v>55</v>
      </c>
      <c r="F12" s="41">
        <v>44107</v>
      </c>
      <c r="G12" s="41">
        <v>44199</v>
      </c>
      <c r="H12" s="43">
        <v>599781.79</v>
      </c>
      <c r="I12" s="40" t="s">
        <v>38</v>
      </c>
      <c r="J12" s="40">
        <v>92</v>
      </c>
      <c r="K12" s="40">
        <v>-4.7999999999999996E-3</v>
      </c>
      <c r="L12" s="42">
        <v>735.73232906666658</v>
      </c>
      <c r="M12" s="51">
        <v>3.0000000000000001E-3</v>
      </c>
      <c r="N12" s="42">
        <v>-459.8327056666667</v>
      </c>
      <c r="O12" s="42">
        <v>275.89962339999988</v>
      </c>
      <c r="P12" s="42" t="s">
        <v>20</v>
      </c>
      <c r="Q12" s="42">
        <v>269.90180549999991</v>
      </c>
      <c r="R12" s="42">
        <v>5.9978178999999976</v>
      </c>
    </row>
    <row r="13" spans="1:18" x14ac:dyDescent="0.25">
      <c r="A13" s="40" t="s">
        <v>33</v>
      </c>
      <c r="B13" s="40" t="s">
        <v>56</v>
      </c>
      <c r="C13" s="40" t="s">
        <v>57</v>
      </c>
      <c r="D13" s="40" t="s">
        <v>58</v>
      </c>
      <c r="E13" s="40" t="s">
        <v>55</v>
      </c>
      <c r="F13" s="41">
        <v>44195</v>
      </c>
      <c r="G13" s="41">
        <v>44285</v>
      </c>
      <c r="H13" s="43">
        <v>11407529.890000001</v>
      </c>
      <c r="I13" s="40" t="s">
        <v>38</v>
      </c>
      <c r="J13" s="40">
        <v>90</v>
      </c>
      <c r="K13" s="40">
        <v>0</v>
      </c>
      <c r="L13" s="42">
        <v>0</v>
      </c>
      <c r="M13" s="51">
        <v>1.9199999999999998E-2</v>
      </c>
      <c r="N13" s="42">
        <v>-54756.143471999996</v>
      </c>
      <c r="O13" s="42">
        <v>-54756.143471999996</v>
      </c>
      <c r="P13" s="42" t="s">
        <v>20</v>
      </c>
      <c r="Q13" s="42">
        <v>-1216.8031882666667</v>
      </c>
      <c r="R13" s="42">
        <v>-53539.340283733327</v>
      </c>
    </row>
    <row r="14" spans="1:18" x14ac:dyDescent="0.25">
      <c r="A14" s="40" t="s">
        <v>33</v>
      </c>
      <c r="B14" s="40" t="s">
        <v>59</v>
      </c>
      <c r="C14" s="40" t="s">
        <v>60</v>
      </c>
      <c r="D14" s="40" t="s">
        <v>61</v>
      </c>
      <c r="E14" s="40" t="s">
        <v>55</v>
      </c>
      <c r="F14" s="41">
        <v>44105</v>
      </c>
      <c r="G14" s="41">
        <v>44197</v>
      </c>
      <c r="H14" s="43">
        <v>4565526.03</v>
      </c>
      <c r="I14" s="40" t="s">
        <v>38</v>
      </c>
      <c r="J14" s="40">
        <v>92</v>
      </c>
      <c r="K14" s="40">
        <v>-4.7699999999999999E-3</v>
      </c>
      <c r="L14" s="42">
        <v>5565.3762305700002</v>
      </c>
      <c r="M14" s="51">
        <v>8.0000000000000002E-3</v>
      </c>
      <c r="N14" s="42">
        <v>-9333.964328</v>
      </c>
      <c r="O14" s="42">
        <v>-3768.5880974299998</v>
      </c>
      <c r="P14" s="42" t="s">
        <v>20</v>
      </c>
      <c r="Q14" s="42">
        <v>-3768.5880974299998</v>
      </c>
      <c r="R14" s="42">
        <v>0</v>
      </c>
    </row>
    <row r="15" spans="1:18" x14ac:dyDescent="0.25">
      <c r="A15" s="40" t="s">
        <v>33</v>
      </c>
      <c r="B15" s="40" t="s">
        <v>62</v>
      </c>
      <c r="C15" s="40" t="s">
        <v>63</v>
      </c>
      <c r="D15" s="40" t="s">
        <v>64</v>
      </c>
      <c r="E15" s="40" t="s">
        <v>55</v>
      </c>
      <c r="F15" s="41">
        <v>44134</v>
      </c>
      <c r="G15" s="41">
        <v>44226</v>
      </c>
      <c r="H15" s="43">
        <v>4368963.49</v>
      </c>
      <c r="I15" s="40" t="s">
        <v>38</v>
      </c>
      <c r="J15" s="40">
        <v>92</v>
      </c>
      <c r="K15" s="40">
        <v>-4.9800000000000001E-3</v>
      </c>
      <c r="L15" s="42">
        <v>5560.2342016066668</v>
      </c>
      <c r="M15" s="51">
        <v>1.7999999999999999E-2</v>
      </c>
      <c r="N15" s="42">
        <v>-20097.232054</v>
      </c>
      <c r="O15" s="42">
        <v>-14536.997852393333</v>
      </c>
      <c r="P15" s="42" t="s">
        <v>20</v>
      </c>
      <c r="Q15" s="42">
        <v>-9954.683311965</v>
      </c>
      <c r="R15" s="42">
        <v>-4582.3145404283332</v>
      </c>
    </row>
    <row r="16" spans="1:18" x14ac:dyDescent="0.25">
      <c r="A16" s="40" t="s">
        <v>33</v>
      </c>
      <c r="B16" s="40" t="s">
        <v>65</v>
      </c>
      <c r="C16" s="40" t="s">
        <v>66</v>
      </c>
      <c r="D16" s="40" t="s">
        <v>67</v>
      </c>
      <c r="E16" s="40" t="s">
        <v>68</v>
      </c>
      <c r="F16" s="41">
        <v>44105</v>
      </c>
      <c r="G16" s="41">
        <v>44197</v>
      </c>
      <c r="H16" s="43">
        <v>7417300.7300000004</v>
      </c>
      <c r="I16" s="40" t="s">
        <v>38</v>
      </c>
      <c r="J16" s="40">
        <v>92</v>
      </c>
      <c r="K16" s="40">
        <v>0</v>
      </c>
      <c r="L16" s="42">
        <v>0</v>
      </c>
      <c r="M16" s="51">
        <v>1.9E-2</v>
      </c>
      <c r="N16" s="42">
        <v>-36015.115766777773</v>
      </c>
      <c r="O16" s="42">
        <v>-36015.115766777773</v>
      </c>
      <c r="P16" s="42" t="s">
        <v>20</v>
      </c>
      <c r="Q16" s="42">
        <v>-36015.115766777773</v>
      </c>
      <c r="R16" s="42">
        <v>0</v>
      </c>
    </row>
    <row r="17" spans="1:18" x14ac:dyDescent="0.25">
      <c r="A17" s="40" t="s">
        <v>33</v>
      </c>
      <c r="B17" s="40" t="s">
        <v>69</v>
      </c>
      <c r="C17" s="40" t="s">
        <v>70</v>
      </c>
      <c r="D17" s="40" t="s">
        <v>71</v>
      </c>
      <c r="E17" s="40" t="s">
        <v>68</v>
      </c>
      <c r="F17" s="41">
        <v>44187</v>
      </c>
      <c r="G17" s="41">
        <v>44218</v>
      </c>
      <c r="H17" s="43">
        <v>2069807.38</v>
      </c>
      <c r="I17" s="40" t="s">
        <v>38</v>
      </c>
      <c r="J17" s="40">
        <v>31</v>
      </c>
      <c r="K17" s="40">
        <v>-5.6000000000000008E-3</v>
      </c>
      <c r="L17" s="42">
        <v>998.10711435555561</v>
      </c>
      <c r="M17" s="51">
        <v>1.8700000000000001E-2</v>
      </c>
      <c r="N17" s="42">
        <v>-3332.9648282944445</v>
      </c>
      <c r="O17" s="42">
        <v>-2334.857713938889</v>
      </c>
      <c r="P17" s="42" t="s">
        <v>20</v>
      </c>
      <c r="Q17" s="42">
        <v>-753.1799077222222</v>
      </c>
      <c r="R17" s="42">
        <v>-1581.6778062166666</v>
      </c>
    </row>
    <row r="18" spans="1:18" x14ac:dyDescent="0.25">
      <c r="A18" s="40" t="s">
        <v>33</v>
      </c>
      <c r="B18" s="40" t="s">
        <v>72</v>
      </c>
      <c r="C18" s="40" t="s">
        <v>73</v>
      </c>
      <c r="D18" s="40" t="s">
        <v>74</v>
      </c>
      <c r="E18" s="40" t="s">
        <v>68</v>
      </c>
      <c r="F18" s="41">
        <v>44181</v>
      </c>
      <c r="G18" s="41">
        <v>44214</v>
      </c>
      <c r="H18" s="43">
        <v>2317302.96</v>
      </c>
      <c r="I18" s="40" t="s">
        <v>38</v>
      </c>
      <c r="J18" s="40">
        <v>33</v>
      </c>
      <c r="K18" s="40">
        <v>0</v>
      </c>
      <c r="L18" s="42">
        <v>0</v>
      </c>
      <c r="M18" s="51">
        <v>1.8700000000000001E-2</v>
      </c>
      <c r="N18" s="42">
        <v>-3972.2434906000003</v>
      </c>
      <c r="O18" s="42">
        <v>-3972.2434906000003</v>
      </c>
      <c r="P18" s="42" t="s">
        <v>20</v>
      </c>
      <c r="Q18" s="42">
        <v>-1925.9362378666669</v>
      </c>
      <c r="R18" s="42">
        <v>-2046.3072527333334</v>
      </c>
    </row>
    <row r="19" spans="1:18" x14ac:dyDescent="0.25">
      <c r="A19" s="40" t="s">
        <v>33</v>
      </c>
      <c r="B19" s="40" t="s">
        <v>75</v>
      </c>
      <c r="C19" s="40" t="s">
        <v>76</v>
      </c>
      <c r="D19" s="40" t="s">
        <v>77</v>
      </c>
      <c r="E19" s="40" t="s">
        <v>78</v>
      </c>
      <c r="F19" s="41">
        <v>44105</v>
      </c>
      <c r="G19" s="41">
        <v>44197</v>
      </c>
      <c r="H19" s="43">
        <v>7494717.4900000002</v>
      </c>
      <c r="I19" s="40" t="s">
        <v>38</v>
      </c>
      <c r="J19" s="40">
        <v>92</v>
      </c>
      <c r="K19" s="40">
        <v>-4.9399999999999999E-3</v>
      </c>
      <c r="L19" s="42">
        <v>9461.6644579311105</v>
      </c>
      <c r="M19" s="51">
        <v>1.6E-2</v>
      </c>
      <c r="N19" s="42">
        <v>-30645.06707022222</v>
      </c>
      <c r="O19" s="42">
        <v>-21183.402612291109</v>
      </c>
      <c r="P19" s="42" t="s">
        <v>20</v>
      </c>
      <c r="Q19" s="42">
        <v>-21183.402612291109</v>
      </c>
      <c r="R19" s="42">
        <v>0</v>
      </c>
    </row>
    <row r="20" spans="1:18" x14ac:dyDescent="0.25">
      <c r="A20" s="40" t="s">
        <v>33</v>
      </c>
      <c r="B20" s="40" t="s">
        <v>79</v>
      </c>
      <c r="C20" s="40" t="s">
        <v>80</v>
      </c>
      <c r="D20" s="40" t="s">
        <v>81</v>
      </c>
      <c r="E20" s="40" t="s">
        <v>82</v>
      </c>
      <c r="F20" s="41">
        <v>44105</v>
      </c>
      <c r="G20" s="41">
        <v>44197</v>
      </c>
      <c r="H20" s="43">
        <v>6103473.4500000002</v>
      </c>
      <c r="I20" s="40" t="s">
        <v>38</v>
      </c>
      <c r="J20" s="40">
        <v>92</v>
      </c>
      <c r="K20" s="40">
        <v>0</v>
      </c>
      <c r="L20" s="42">
        <v>0</v>
      </c>
      <c r="M20" s="51">
        <v>1.7999999999999999E-2</v>
      </c>
      <c r="N20" s="42">
        <v>-28075.977869999999</v>
      </c>
      <c r="O20" s="42">
        <v>-28075.977869999999</v>
      </c>
      <c r="P20" s="42" t="s">
        <v>20</v>
      </c>
      <c r="Q20" s="42">
        <v>-28075.977869999999</v>
      </c>
      <c r="R20" s="42">
        <v>0</v>
      </c>
    </row>
    <row r="21" spans="1:18" x14ac:dyDescent="0.25">
      <c r="A21" s="40" t="s">
        <v>19</v>
      </c>
      <c r="B21" s="40" t="s">
        <v>83</v>
      </c>
      <c r="C21" s="40" t="s">
        <v>84</v>
      </c>
      <c r="D21" s="40" t="s">
        <v>85</v>
      </c>
      <c r="E21" s="40" t="s">
        <v>86</v>
      </c>
      <c r="F21" s="41">
        <v>44196</v>
      </c>
      <c r="G21" s="41">
        <v>44227</v>
      </c>
      <c r="H21" s="43">
        <v>2343750</v>
      </c>
      <c r="I21" s="40" t="s">
        <v>38</v>
      </c>
      <c r="J21" s="40">
        <v>31</v>
      </c>
      <c r="K21" s="40">
        <v>0</v>
      </c>
      <c r="L21" s="42">
        <v>0</v>
      </c>
      <c r="M21" s="51">
        <v>1.4999999999999999E-2</v>
      </c>
      <c r="N21" s="42">
        <v>-3027.34375</v>
      </c>
      <c r="O21" s="42">
        <v>-3027.34375</v>
      </c>
      <c r="P21" s="42" t="s">
        <v>20</v>
      </c>
      <c r="Q21" s="42">
        <v>-97.65625</v>
      </c>
      <c r="R21" s="42">
        <v>-2929.6875</v>
      </c>
    </row>
    <row r="22" spans="1:18" x14ac:dyDescent="0.25">
      <c r="A22" s="40" t="s">
        <v>19</v>
      </c>
      <c r="B22" s="40" t="s">
        <v>87</v>
      </c>
      <c r="C22" s="40" t="s">
        <v>88</v>
      </c>
      <c r="D22" s="40" t="s">
        <v>89</v>
      </c>
      <c r="E22" s="40" t="s">
        <v>90</v>
      </c>
      <c r="F22" s="41">
        <v>44123</v>
      </c>
      <c r="G22" s="41">
        <v>44305</v>
      </c>
      <c r="H22" s="43">
        <v>35000000</v>
      </c>
      <c r="I22" s="40" t="s">
        <v>38</v>
      </c>
      <c r="J22" s="40">
        <v>182</v>
      </c>
      <c r="K22" s="40">
        <v>0</v>
      </c>
      <c r="L22" s="42">
        <v>0</v>
      </c>
      <c r="M22" s="51">
        <v>1.4E-2</v>
      </c>
      <c r="N22" s="42">
        <v>-247722.22222222222</v>
      </c>
      <c r="O22" s="42">
        <v>-247722.22222222222</v>
      </c>
      <c r="P22" s="42" t="s">
        <v>20</v>
      </c>
      <c r="Q22" s="42">
        <v>-100722.22222222222</v>
      </c>
      <c r="R22" s="42">
        <v>-147000</v>
      </c>
    </row>
    <row r="23" spans="1:18" x14ac:dyDescent="0.25">
      <c r="A23" s="40" t="s">
        <v>19</v>
      </c>
      <c r="B23" s="40" t="s">
        <v>91</v>
      </c>
      <c r="C23" s="40" t="s">
        <v>92</v>
      </c>
      <c r="D23" s="40" t="s">
        <v>93</v>
      </c>
      <c r="E23" s="40" t="s">
        <v>94</v>
      </c>
      <c r="F23" s="41">
        <v>44166</v>
      </c>
      <c r="G23" s="41">
        <v>44197</v>
      </c>
      <c r="H23" s="43">
        <v>7068887.3399999999</v>
      </c>
      <c r="I23" s="40" t="s">
        <v>38</v>
      </c>
      <c r="J23" s="40">
        <v>31</v>
      </c>
      <c r="K23" s="40">
        <v>2.5003000000000001E-2</v>
      </c>
      <c r="L23" s="42">
        <v>-15219.569708396166</v>
      </c>
      <c r="M23" s="51">
        <v>0</v>
      </c>
      <c r="N23" s="42">
        <v>0</v>
      </c>
      <c r="O23" s="42">
        <v>-15219.569708396166</v>
      </c>
      <c r="P23" s="42" t="s">
        <v>20</v>
      </c>
      <c r="Q23" s="42">
        <v>-15219.569708396166</v>
      </c>
      <c r="R23" s="42">
        <v>0</v>
      </c>
    </row>
    <row r="24" spans="1:18" x14ac:dyDescent="0.25">
      <c r="A24" s="40" t="s">
        <v>19</v>
      </c>
      <c r="B24" s="40" t="s">
        <v>95</v>
      </c>
      <c r="C24" s="40" t="s">
        <v>96</v>
      </c>
      <c r="D24" s="40" t="s">
        <v>97</v>
      </c>
      <c r="E24" s="40" t="s">
        <v>98</v>
      </c>
      <c r="F24" s="41">
        <v>44186</v>
      </c>
      <c r="G24" s="41">
        <v>44276</v>
      </c>
      <c r="H24" s="43">
        <v>13545071.98</v>
      </c>
      <c r="I24" s="40" t="s">
        <v>38</v>
      </c>
      <c r="J24" s="40">
        <v>90</v>
      </c>
      <c r="K24" s="40">
        <v>0</v>
      </c>
      <c r="L24" s="42">
        <v>0</v>
      </c>
      <c r="M24" s="51">
        <v>1.6E-2</v>
      </c>
      <c r="N24" s="42">
        <v>-54180.287920000002</v>
      </c>
      <c r="O24" s="42">
        <v>-54180.287920000002</v>
      </c>
      <c r="P24" s="42" t="s">
        <v>20</v>
      </c>
      <c r="Q24" s="42">
        <v>-6622.0351902222219</v>
      </c>
      <c r="R24" s="42">
        <v>-47558.252729777778</v>
      </c>
    </row>
    <row r="25" spans="1:18" x14ac:dyDescent="0.25">
      <c r="A25" s="40" t="s">
        <v>19</v>
      </c>
      <c r="B25" s="40" t="s">
        <v>99</v>
      </c>
      <c r="C25" s="40" t="s">
        <v>100</v>
      </c>
      <c r="D25" s="40" t="s">
        <v>97</v>
      </c>
      <c r="E25" s="40" t="s">
        <v>21</v>
      </c>
      <c r="F25" s="41">
        <v>44186</v>
      </c>
      <c r="G25" s="41">
        <v>44277</v>
      </c>
      <c r="H25" s="43">
        <v>3000000</v>
      </c>
      <c r="I25" s="40" t="s">
        <v>38</v>
      </c>
      <c r="J25" s="40">
        <v>91</v>
      </c>
      <c r="K25" s="40">
        <v>0</v>
      </c>
      <c r="L25" s="42">
        <v>0</v>
      </c>
      <c r="M25" s="51">
        <v>1.9E-2</v>
      </c>
      <c r="N25" s="42">
        <v>-14408.333333333332</v>
      </c>
      <c r="O25" s="42">
        <v>-14408.333333333332</v>
      </c>
      <c r="P25" s="42" t="s">
        <v>20</v>
      </c>
      <c r="Q25" s="42">
        <v>-1741.6666666666665</v>
      </c>
      <c r="R25" s="42">
        <v>-12666.666666666666</v>
      </c>
    </row>
    <row r="26" spans="1:18" x14ac:dyDescent="0.25">
      <c r="A26" s="40" t="s">
        <v>19</v>
      </c>
      <c r="B26" s="40" t="s">
        <v>101</v>
      </c>
      <c r="C26" s="40" t="s">
        <v>102</v>
      </c>
      <c r="D26" s="40"/>
      <c r="E26" s="40" t="s">
        <v>103</v>
      </c>
      <c r="F26" s="41">
        <v>44170</v>
      </c>
      <c r="G26" s="41">
        <v>44260</v>
      </c>
      <c r="H26" s="43">
        <v>1250000</v>
      </c>
      <c r="I26" s="40" t="s">
        <v>38</v>
      </c>
      <c r="J26" s="40">
        <v>90</v>
      </c>
      <c r="K26" s="40">
        <v>0</v>
      </c>
      <c r="L26" s="42">
        <v>0</v>
      </c>
      <c r="M26" s="51">
        <v>2.6499999999999999E-2</v>
      </c>
      <c r="N26" s="42">
        <v>-8281.25</v>
      </c>
      <c r="O26" s="42">
        <v>-8281.25</v>
      </c>
      <c r="P26" s="42" t="s">
        <v>20</v>
      </c>
      <c r="Q26" s="42">
        <v>-2484.375</v>
      </c>
      <c r="R26" s="42">
        <v>-5796.875</v>
      </c>
    </row>
    <row r="27" spans="1:18" x14ac:dyDescent="0.25">
      <c r="A27" s="40" t="s">
        <v>19</v>
      </c>
      <c r="B27" s="40" t="s">
        <v>104</v>
      </c>
      <c r="C27" s="40" t="s">
        <v>105</v>
      </c>
      <c r="D27" s="40" t="s">
        <v>97</v>
      </c>
      <c r="E27" s="40" t="s">
        <v>103</v>
      </c>
      <c r="F27" s="41">
        <v>44151</v>
      </c>
      <c r="G27" s="41">
        <v>44242</v>
      </c>
      <c r="H27" s="43">
        <v>6750000</v>
      </c>
      <c r="I27" s="40" t="s">
        <v>38</v>
      </c>
      <c r="J27" s="40">
        <v>89</v>
      </c>
      <c r="K27" s="40">
        <v>0</v>
      </c>
      <c r="L27" s="42">
        <v>0</v>
      </c>
      <c r="M27" s="51">
        <v>1.6500000000000001E-2</v>
      </c>
      <c r="N27" s="42">
        <v>-27534.375</v>
      </c>
      <c r="O27" s="42">
        <v>-27534.375</v>
      </c>
      <c r="P27" s="42" t="s">
        <v>20</v>
      </c>
      <c r="Q27" s="42">
        <v>-14231.250000000002</v>
      </c>
      <c r="R27" s="42">
        <v>-13921.875</v>
      </c>
    </row>
    <row r="28" spans="1:18" x14ac:dyDescent="0.25">
      <c r="A28" s="40" t="s">
        <v>19</v>
      </c>
      <c r="B28" s="40" t="s">
        <v>106</v>
      </c>
      <c r="C28" s="40" t="s">
        <v>107</v>
      </c>
      <c r="D28" s="40" t="s">
        <v>97</v>
      </c>
      <c r="E28" s="40" t="s">
        <v>103</v>
      </c>
      <c r="F28" s="41">
        <v>44165</v>
      </c>
      <c r="G28" s="41">
        <v>44347</v>
      </c>
      <c r="H28" s="43">
        <v>12000000</v>
      </c>
      <c r="I28" s="40" t="s">
        <v>38</v>
      </c>
      <c r="J28" s="40">
        <v>182</v>
      </c>
      <c r="K28" s="40">
        <v>0</v>
      </c>
      <c r="L28" s="42">
        <v>0</v>
      </c>
      <c r="M28" s="51">
        <v>1.7500000000000002E-2</v>
      </c>
      <c r="N28" s="42">
        <v>-106166.66666666667</v>
      </c>
      <c r="O28" s="42">
        <v>-106166.66666666667</v>
      </c>
      <c r="P28" s="42" t="s">
        <v>20</v>
      </c>
      <c r="Q28" s="42">
        <v>-18666.666666666668</v>
      </c>
      <c r="R28" s="42">
        <v>-87500</v>
      </c>
    </row>
    <row r="29" spans="1:18" x14ac:dyDescent="0.25">
      <c r="A29" s="40" t="s">
        <v>19</v>
      </c>
      <c r="B29" s="40" t="s">
        <v>108</v>
      </c>
      <c r="C29" s="40" t="s">
        <v>109</v>
      </c>
      <c r="D29" s="40" t="s">
        <v>110</v>
      </c>
      <c r="E29" s="40" t="s">
        <v>103</v>
      </c>
      <c r="F29" s="41">
        <v>44158.041666666701</v>
      </c>
      <c r="G29" s="41">
        <v>44249.041666666701</v>
      </c>
      <c r="H29" s="43">
        <v>22000000</v>
      </c>
      <c r="I29" s="40" t="s">
        <v>38</v>
      </c>
      <c r="J29" s="40">
        <v>91</v>
      </c>
      <c r="K29" s="40">
        <v>0</v>
      </c>
      <c r="L29" s="42">
        <v>0</v>
      </c>
      <c r="M29" s="51">
        <v>1.7500000000000002E-2</v>
      </c>
      <c r="N29" s="42">
        <v>-97319.444444444453</v>
      </c>
      <c r="O29" s="42">
        <v>-97319.444444444453</v>
      </c>
      <c r="P29" s="42" t="s">
        <v>20</v>
      </c>
      <c r="Q29" s="42">
        <v>-41663.773148111839</v>
      </c>
      <c r="R29" s="42">
        <v>-55655.671296332614</v>
      </c>
    </row>
    <row r="30" spans="1:18" x14ac:dyDescent="0.25">
      <c r="A30" s="40" t="s">
        <v>19</v>
      </c>
      <c r="B30" s="40" t="s">
        <v>111</v>
      </c>
      <c r="C30" s="40" t="s">
        <v>112</v>
      </c>
      <c r="D30" s="40" t="s">
        <v>113</v>
      </c>
      <c r="E30" s="40" t="s">
        <v>114</v>
      </c>
      <c r="F30" s="41">
        <v>44166</v>
      </c>
      <c r="G30" s="41">
        <v>44197</v>
      </c>
      <c r="H30" s="43">
        <v>727269.26</v>
      </c>
      <c r="I30" s="40" t="s">
        <v>38</v>
      </c>
      <c r="J30" s="40">
        <v>31</v>
      </c>
      <c r="K30" s="40">
        <v>6.7030999999999993E-2</v>
      </c>
      <c r="L30" s="42">
        <v>-4197.8809966079443</v>
      </c>
      <c r="M30" s="51">
        <v>0</v>
      </c>
      <c r="N30" s="42">
        <v>0</v>
      </c>
      <c r="O30" s="42">
        <v>-4197.8809966079443</v>
      </c>
      <c r="P30" s="42" t="s">
        <v>20</v>
      </c>
      <c r="Q30" s="42">
        <v>-4197.8809966079443</v>
      </c>
      <c r="R30" s="42">
        <v>0</v>
      </c>
    </row>
    <row r="31" spans="1:18" x14ac:dyDescent="0.25">
      <c r="A31" s="40" t="s">
        <v>19</v>
      </c>
      <c r="B31" s="40" t="s">
        <v>115</v>
      </c>
      <c r="C31" s="40" t="s">
        <v>116</v>
      </c>
      <c r="D31" s="40" t="s">
        <v>117</v>
      </c>
      <c r="E31" s="40" t="s">
        <v>114</v>
      </c>
      <c r="F31" s="41">
        <v>44196</v>
      </c>
      <c r="G31" s="41">
        <v>44227</v>
      </c>
      <c r="H31" s="43">
        <v>3547159.29</v>
      </c>
      <c r="I31" s="40" t="s">
        <v>38</v>
      </c>
      <c r="J31" s="40">
        <v>30</v>
      </c>
      <c r="K31" s="40">
        <v>0</v>
      </c>
      <c r="L31" s="42">
        <v>0</v>
      </c>
      <c r="M31" s="51">
        <v>1.8499999999999999E-2</v>
      </c>
      <c r="N31" s="42">
        <v>-5468.5372387499992</v>
      </c>
      <c r="O31" s="42">
        <v>-5468.5372387499992</v>
      </c>
      <c r="P31" s="42" t="s">
        <v>20</v>
      </c>
      <c r="Q31" s="42">
        <v>-182.28457462499998</v>
      </c>
      <c r="R31" s="42">
        <v>-5468.5372387499992</v>
      </c>
    </row>
    <row r="32" spans="1:18" x14ac:dyDescent="0.25">
      <c r="A32" s="40" t="s">
        <v>19</v>
      </c>
      <c r="B32" s="40" t="s">
        <v>118</v>
      </c>
      <c r="C32" s="40" t="s">
        <v>119</v>
      </c>
      <c r="D32" s="40" t="s">
        <v>120</v>
      </c>
      <c r="E32" s="40" t="s">
        <v>114</v>
      </c>
      <c r="F32" s="41">
        <v>44106</v>
      </c>
      <c r="G32" s="41">
        <v>44198</v>
      </c>
      <c r="H32" s="43">
        <v>5809400</v>
      </c>
      <c r="I32" s="40" t="s">
        <v>38</v>
      </c>
      <c r="J32" s="40">
        <v>92</v>
      </c>
      <c r="K32" s="40">
        <v>0</v>
      </c>
      <c r="L32" s="42">
        <v>0</v>
      </c>
      <c r="M32" s="51">
        <v>1.35E-2</v>
      </c>
      <c r="N32" s="42">
        <v>-20042.429999999997</v>
      </c>
      <c r="O32" s="42">
        <v>-20042.429999999997</v>
      </c>
      <c r="P32" s="42" t="s">
        <v>20</v>
      </c>
      <c r="Q32" s="42">
        <v>-19824.577499999996</v>
      </c>
      <c r="R32" s="42">
        <v>-217.85249999999996</v>
      </c>
    </row>
    <row r="33" spans="1:18" x14ac:dyDescent="0.25">
      <c r="A33" s="40" t="s">
        <v>19</v>
      </c>
      <c r="B33" s="40" t="s">
        <v>121</v>
      </c>
      <c r="C33" s="40" t="s">
        <v>122</v>
      </c>
      <c r="D33" s="40" t="s">
        <v>123</v>
      </c>
      <c r="E33" s="40" t="s">
        <v>114</v>
      </c>
      <c r="F33" s="41">
        <v>44186</v>
      </c>
      <c r="G33" s="41">
        <v>44276</v>
      </c>
      <c r="H33" s="43">
        <v>11457600</v>
      </c>
      <c r="I33" s="40" t="s">
        <v>38</v>
      </c>
      <c r="J33" s="40">
        <v>90</v>
      </c>
      <c r="K33" s="40">
        <v>0</v>
      </c>
      <c r="L33" s="42">
        <v>0</v>
      </c>
      <c r="M33" s="51">
        <v>1.35E-2</v>
      </c>
      <c r="N33" s="42">
        <v>-38669.4</v>
      </c>
      <c r="O33" s="42">
        <v>-38669.4</v>
      </c>
      <c r="P33" s="42" t="s">
        <v>20</v>
      </c>
      <c r="Q33" s="42">
        <v>-4726.26</v>
      </c>
      <c r="R33" s="42">
        <v>-33943.14</v>
      </c>
    </row>
    <row r="34" spans="1:18" x14ac:dyDescent="0.25">
      <c r="A34" s="40" t="s">
        <v>19</v>
      </c>
      <c r="B34" s="40" t="s">
        <v>124</v>
      </c>
      <c r="C34" s="40" t="s">
        <v>125</v>
      </c>
      <c r="D34" s="40" t="s">
        <v>126</v>
      </c>
      <c r="E34" s="40" t="s">
        <v>114</v>
      </c>
      <c r="F34" s="41">
        <v>44186</v>
      </c>
      <c r="G34" s="41">
        <v>44276</v>
      </c>
      <c r="H34" s="43">
        <v>7392000</v>
      </c>
      <c r="I34" s="40" t="s">
        <v>38</v>
      </c>
      <c r="J34" s="40">
        <v>90</v>
      </c>
      <c r="K34" s="40">
        <v>0</v>
      </c>
      <c r="L34" s="42">
        <v>0</v>
      </c>
      <c r="M34" s="51">
        <v>1.35E-2</v>
      </c>
      <c r="N34" s="42">
        <v>-24948</v>
      </c>
      <c r="O34" s="42">
        <v>-24948</v>
      </c>
      <c r="P34" s="42" t="s">
        <v>20</v>
      </c>
      <c r="Q34" s="42">
        <v>-3049.2</v>
      </c>
      <c r="R34" s="42">
        <v>-21898.799999999999</v>
      </c>
    </row>
    <row r="35" spans="1:18" x14ac:dyDescent="0.25">
      <c r="A35" s="40" t="s">
        <v>19</v>
      </c>
      <c r="B35" s="40" t="s">
        <v>127</v>
      </c>
      <c r="C35" s="40" t="s">
        <v>128</v>
      </c>
      <c r="D35" s="40" t="s">
        <v>129</v>
      </c>
      <c r="E35" s="40" t="s">
        <v>114</v>
      </c>
      <c r="F35" s="41">
        <v>44186</v>
      </c>
      <c r="G35" s="41">
        <v>44276</v>
      </c>
      <c r="H35" s="43">
        <v>15061200</v>
      </c>
      <c r="I35" s="40" t="s">
        <v>38</v>
      </c>
      <c r="J35" s="40">
        <v>90</v>
      </c>
      <c r="K35" s="40">
        <v>0</v>
      </c>
      <c r="L35" s="42">
        <v>0</v>
      </c>
      <c r="M35" s="51">
        <v>1.35E-2</v>
      </c>
      <c r="N35" s="42">
        <v>-50831.55</v>
      </c>
      <c r="O35" s="42">
        <v>-50831.55</v>
      </c>
      <c r="P35" s="42" t="s">
        <v>20</v>
      </c>
      <c r="Q35" s="42">
        <v>-6212.7449999999999</v>
      </c>
      <c r="R35" s="42">
        <v>-44618.805</v>
      </c>
    </row>
    <row r="36" spans="1:18" x14ac:dyDescent="0.25">
      <c r="A36" s="40" t="s">
        <v>19</v>
      </c>
      <c r="B36" s="40" t="s">
        <v>130</v>
      </c>
      <c r="C36" s="40" t="s">
        <v>131</v>
      </c>
      <c r="D36" s="40" t="s">
        <v>132</v>
      </c>
      <c r="E36" s="40" t="s">
        <v>114</v>
      </c>
      <c r="F36" s="41">
        <v>44186</v>
      </c>
      <c r="G36" s="41">
        <v>44276</v>
      </c>
      <c r="H36" s="43">
        <v>5359200</v>
      </c>
      <c r="I36" s="40" t="s">
        <v>38</v>
      </c>
      <c r="J36" s="40">
        <v>90</v>
      </c>
      <c r="K36" s="40">
        <v>0</v>
      </c>
      <c r="L36" s="42">
        <v>0</v>
      </c>
      <c r="M36" s="51">
        <v>1.35E-2</v>
      </c>
      <c r="N36" s="42">
        <v>-18087.3</v>
      </c>
      <c r="O36" s="42">
        <v>-18087.3</v>
      </c>
      <c r="P36" s="42" t="s">
        <v>20</v>
      </c>
      <c r="Q36" s="42">
        <v>-2210.6699999999996</v>
      </c>
      <c r="R36" s="42">
        <v>-15876.63</v>
      </c>
    </row>
    <row r="37" spans="1:18" x14ac:dyDescent="0.25">
      <c r="A37" s="40" t="s">
        <v>19</v>
      </c>
      <c r="B37" s="40" t="s">
        <v>133</v>
      </c>
      <c r="C37" s="40" t="s">
        <v>134</v>
      </c>
      <c r="D37" s="40" t="s">
        <v>135</v>
      </c>
      <c r="E37" s="40" t="s">
        <v>114</v>
      </c>
      <c r="F37" s="41">
        <v>44186</v>
      </c>
      <c r="G37" s="41">
        <v>44276</v>
      </c>
      <c r="H37" s="43">
        <v>14137200</v>
      </c>
      <c r="I37" s="40" t="s">
        <v>38</v>
      </c>
      <c r="J37" s="40">
        <v>90</v>
      </c>
      <c r="K37" s="40">
        <v>0</v>
      </c>
      <c r="L37" s="42">
        <v>0</v>
      </c>
      <c r="M37" s="51">
        <v>1.35E-2</v>
      </c>
      <c r="N37" s="42">
        <v>-47713.05</v>
      </c>
      <c r="O37" s="42">
        <v>-47713.05</v>
      </c>
      <c r="P37" s="42" t="s">
        <v>20</v>
      </c>
      <c r="Q37" s="42">
        <v>-5831.5950000000003</v>
      </c>
      <c r="R37" s="42">
        <v>-41881.455000000002</v>
      </c>
    </row>
    <row r="38" spans="1:18" x14ac:dyDescent="0.25">
      <c r="A38" s="40" t="s">
        <v>19</v>
      </c>
      <c r="B38" s="40" t="s">
        <v>136</v>
      </c>
      <c r="C38" s="40" t="s">
        <v>137</v>
      </c>
      <c r="D38" s="40" t="s">
        <v>138</v>
      </c>
      <c r="E38" s="40" t="s">
        <v>114</v>
      </c>
      <c r="F38" s="41">
        <v>44186</v>
      </c>
      <c r="G38" s="41">
        <v>44276</v>
      </c>
      <c r="H38" s="43">
        <v>8870400</v>
      </c>
      <c r="I38" s="40" t="s">
        <v>38</v>
      </c>
      <c r="J38" s="40">
        <v>90</v>
      </c>
      <c r="K38" s="40">
        <v>0</v>
      </c>
      <c r="L38" s="42">
        <v>0</v>
      </c>
      <c r="M38" s="51">
        <v>1.35E-2</v>
      </c>
      <c r="N38" s="42">
        <v>-29937.599999999999</v>
      </c>
      <c r="O38" s="42">
        <v>-29937.599999999999</v>
      </c>
      <c r="P38" s="42" t="s">
        <v>20</v>
      </c>
      <c r="Q38" s="42">
        <v>-3659.0399999999995</v>
      </c>
      <c r="R38" s="42">
        <v>-26278.559999999998</v>
      </c>
    </row>
    <row r="39" spans="1:18" x14ac:dyDescent="0.25">
      <c r="A39" s="40" t="s">
        <v>19</v>
      </c>
      <c r="B39" s="40" t="s">
        <v>139</v>
      </c>
      <c r="C39" s="40" t="s">
        <v>140</v>
      </c>
      <c r="D39" s="40" t="s">
        <v>141</v>
      </c>
      <c r="E39" s="40" t="s">
        <v>114</v>
      </c>
      <c r="F39" s="41">
        <v>44186</v>
      </c>
      <c r="G39" s="41">
        <v>44276</v>
      </c>
      <c r="H39" s="43">
        <v>9794400</v>
      </c>
      <c r="I39" s="40" t="s">
        <v>38</v>
      </c>
      <c r="J39" s="40">
        <v>90</v>
      </c>
      <c r="K39" s="40">
        <v>0</v>
      </c>
      <c r="L39" s="42">
        <v>0</v>
      </c>
      <c r="M39" s="51">
        <v>1.35E-2</v>
      </c>
      <c r="N39" s="42">
        <v>-33056.1</v>
      </c>
      <c r="O39" s="42">
        <v>-33056.1</v>
      </c>
      <c r="P39" s="42" t="s">
        <v>20</v>
      </c>
      <c r="Q39" s="42">
        <v>-4040.1899999999996</v>
      </c>
      <c r="R39" s="42">
        <v>-29015.91</v>
      </c>
    </row>
    <row r="40" spans="1:18" x14ac:dyDescent="0.25">
      <c r="A40" s="40" t="s">
        <v>19</v>
      </c>
      <c r="B40" s="40" t="s">
        <v>142</v>
      </c>
      <c r="C40" s="40" t="s">
        <v>143</v>
      </c>
      <c r="D40" s="40" t="s">
        <v>144</v>
      </c>
      <c r="E40" s="40" t="s">
        <v>114</v>
      </c>
      <c r="F40" s="41">
        <v>44186</v>
      </c>
      <c r="G40" s="41">
        <v>44276</v>
      </c>
      <c r="H40" s="43">
        <v>9424800</v>
      </c>
      <c r="I40" s="40" t="s">
        <v>38</v>
      </c>
      <c r="J40" s="40">
        <v>90</v>
      </c>
      <c r="K40" s="40">
        <v>0</v>
      </c>
      <c r="L40" s="42">
        <v>0</v>
      </c>
      <c r="M40" s="51">
        <v>1.35E-2</v>
      </c>
      <c r="N40" s="42">
        <v>-31808.7</v>
      </c>
      <c r="O40" s="42">
        <v>-31808.7</v>
      </c>
      <c r="P40" s="42" t="s">
        <v>20</v>
      </c>
      <c r="Q40" s="42">
        <v>-3887.73</v>
      </c>
      <c r="R40" s="42">
        <v>-27920.97</v>
      </c>
    </row>
    <row r="41" spans="1:18" x14ac:dyDescent="0.25">
      <c r="A41" s="40" t="s">
        <v>19</v>
      </c>
      <c r="B41" s="40" t="s">
        <v>145</v>
      </c>
      <c r="C41" s="40" t="s">
        <v>146</v>
      </c>
      <c r="D41" s="40" t="s">
        <v>147</v>
      </c>
      <c r="E41" s="40" t="s">
        <v>114</v>
      </c>
      <c r="F41" s="41">
        <v>44186</v>
      </c>
      <c r="G41" s="41">
        <v>44276</v>
      </c>
      <c r="H41" s="43">
        <v>13120800</v>
      </c>
      <c r="I41" s="40" t="s">
        <v>38</v>
      </c>
      <c r="J41" s="40">
        <v>90</v>
      </c>
      <c r="K41" s="40">
        <v>0</v>
      </c>
      <c r="L41" s="42">
        <v>0</v>
      </c>
      <c r="M41" s="51">
        <v>1.35E-2</v>
      </c>
      <c r="N41" s="42">
        <v>-44282.7</v>
      </c>
      <c r="O41" s="42">
        <v>-44282.7</v>
      </c>
      <c r="P41" s="42" t="s">
        <v>20</v>
      </c>
      <c r="Q41" s="42">
        <v>-5412.329999999999</v>
      </c>
      <c r="R41" s="42">
        <v>-38870.369999999995</v>
      </c>
    </row>
    <row r="42" spans="1:18" x14ac:dyDescent="0.25">
      <c r="A42" s="40" t="s">
        <v>19</v>
      </c>
      <c r="B42" s="40" t="s">
        <v>148</v>
      </c>
      <c r="C42" s="40" t="s">
        <v>149</v>
      </c>
      <c r="D42" s="40" t="s">
        <v>150</v>
      </c>
      <c r="E42" s="40" t="s">
        <v>114</v>
      </c>
      <c r="F42" s="41">
        <v>44186</v>
      </c>
      <c r="G42" s="41">
        <v>44276</v>
      </c>
      <c r="H42" s="43">
        <v>8316000</v>
      </c>
      <c r="I42" s="40" t="s">
        <v>38</v>
      </c>
      <c r="J42" s="40">
        <v>90</v>
      </c>
      <c r="K42" s="40">
        <v>0</v>
      </c>
      <c r="L42" s="42">
        <v>0</v>
      </c>
      <c r="M42" s="51">
        <v>1.35E-2</v>
      </c>
      <c r="N42" s="42">
        <v>-28066.5</v>
      </c>
      <c r="O42" s="42">
        <v>-28066.5</v>
      </c>
      <c r="P42" s="42" t="s">
        <v>20</v>
      </c>
      <c r="Q42" s="42">
        <v>-3430.35</v>
      </c>
      <c r="R42" s="42">
        <v>-24636.15</v>
      </c>
    </row>
    <row r="43" spans="1:18" x14ac:dyDescent="0.25">
      <c r="A43" s="40" t="s">
        <v>19</v>
      </c>
      <c r="B43" s="40" t="s">
        <v>151</v>
      </c>
      <c r="C43" s="40" t="s">
        <v>152</v>
      </c>
      <c r="D43" s="40" t="s">
        <v>153</v>
      </c>
      <c r="E43" s="40" t="s">
        <v>114</v>
      </c>
      <c r="F43" s="41">
        <v>44106</v>
      </c>
      <c r="G43" s="41">
        <v>44198</v>
      </c>
      <c r="H43" s="43">
        <v>7496000</v>
      </c>
      <c r="I43" s="40" t="s">
        <v>38</v>
      </c>
      <c r="J43" s="40">
        <v>92</v>
      </c>
      <c r="K43" s="40">
        <v>0</v>
      </c>
      <c r="L43" s="42">
        <v>0</v>
      </c>
      <c r="M43" s="51">
        <v>1.35E-2</v>
      </c>
      <c r="N43" s="42">
        <v>-25861.199999999997</v>
      </c>
      <c r="O43" s="42">
        <v>-25861.199999999997</v>
      </c>
      <c r="P43" s="42" t="s">
        <v>20</v>
      </c>
      <c r="Q43" s="42">
        <v>-25580.099999999995</v>
      </c>
      <c r="R43" s="42">
        <v>-281.09999999999997</v>
      </c>
    </row>
    <row r="44" spans="1:18" x14ac:dyDescent="0.25">
      <c r="A44" s="40" t="s">
        <v>19</v>
      </c>
      <c r="B44" s="40" t="s">
        <v>154</v>
      </c>
      <c r="C44" s="40" t="s">
        <v>155</v>
      </c>
      <c r="D44" s="40" t="s">
        <v>156</v>
      </c>
      <c r="E44" s="40" t="s">
        <v>114</v>
      </c>
      <c r="F44" s="41">
        <v>44186</v>
      </c>
      <c r="G44" s="41">
        <v>44276</v>
      </c>
      <c r="H44" s="43">
        <v>10164000</v>
      </c>
      <c r="I44" s="40" t="s">
        <v>38</v>
      </c>
      <c r="J44" s="40">
        <v>90</v>
      </c>
      <c r="K44" s="40">
        <v>0</v>
      </c>
      <c r="L44" s="42">
        <v>0</v>
      </c>
      <c r="M44" s="51">
        <v>1.35E-2</v>
      </c>
      <c r="N44" s="42">
        <v>-34303.5</v>
      </c>
      <c r="O44" s="42">
        <v>-34303.5</v>
      </c>
      <c r="P44" s="42" t="s">
        <v>20</v>
      </c>
      <c r="Q44" s="42">
        <v>-4192.6499999999996</v>
      </c>
      <c r="R44" s="42">
        <v>-30110.85</v>
      </c>
    </row>
    <row r="45" spans="1:18" x14ac:dyDescent="0.25">
      <c r="A45" s="40" t="s">
        <v>19</v>
      </c>
      <c r="B45" s="40" t="s">
        <v>157</v>
      </c>
      <c r="C45" s="40" t="s">
        <v>158</v>
      </c>
      <c r="D45" s="40" t="s">
        <v>159</v>
      </c>
      <c r="E45" s="40" t="s">
        <v>114</v>
      </c>
      <c r="F45" s="41">
        <v>44106</v>
      </c>
      <c r="G45" s="41">
        <v>44198</v>
      </c>
      <c r="H45" s="43">
        <v>2529900</v>
      </c>
      <c r="I45" s="40" t="s">
        <v>38</v>
      </c>
      <c r="J45" s="40">
        <v>92</v>
      </c>
      <c r="K45" s="40">
        <v>0</v>
      </c>
      <c r="L45" s="42">
        <v>0</v>
      </c>
      <c r="M45" s="51">
        <v>1.35E-2</v>
      </c>
      <c r="N45" s="42">
        <v>-8728.1549999999988</v>
      </c>
      <c r="O45" s="42">
        <v>-8728.1549999999988</v>
      </c>
      <c r="P45" s="42" t="s">
        <v>20</v>
      </c>
      <c r="Q45" s="42">
        <v>-8633.2837499999987</v>
      </c>
      <c r="R45" s="42">
        <v>-94.871249999999989</v>
      </c>
    </row>
    <row r="46" spans="1:18" x14ac:dyDescent="0.25">
      <c r="A46" s="40" t="s">
        <v>19</v>
      </c>
      <c r="B46" s="40" t="s">
        <v>160</v>
      </c>
      <c r="C46" s="40" t="s">
        <v>161</v>
      </c>
      <c r="D46" s="40" t="s">
        <v>162</v>
      </c>
      <c r="E46" s="40" t="s">
        <v>114</v>
      </c>
      <c r="F46" s="41">
        <v>44186</v>
      </c>
      <c r="G46" s="41">
        <v>44276</v>
      </c>
      <c r="H46" s="43">
        <v>11088000</v>
      </c>
      <c r="I46" s="40" t="s">
        <v>38</v>
      </c>
      <c r="J46" s="40">
        <v>90</v>
      </c>
      <c r="K46" s="40">
        <v>0</v>
      </c>
      <c r="L46" s="42">
        <v>0</v>
      </c>
      <c r="M46" s="51">
        <v>1.35E-2</v>
      </c>
      <c r="N46" s="42">
        <v>-37422</v>
      </c>
      <c r="O46" s="42">
        <v>-37422</v>
      </c>
      <c r="P46" s="42" t="s">
        <v>20</v>
      </c>
      <c r="Q46" s="42">
        <v>-4573.8</v>
      </c>
      <c r="R46" s="42">
        <v>-32848.199999999997</v>
      </c>
    </row>
    <row r="47" spans="1:18" x14ac:dyDescent="0.25">
      <c r="A47" s="40" t="s">
        <v>19</v>
      </c>
      <c r="B47" s="40" t="s">
        <v>163</v>
      </c>
      <c r="C47" s="40" t="s">
        <v>164</v>
      </c>
      <c r="D47" s="40" t="s">
        <v>165</v>
      </c>
      <c r="E47" s="40" t="s">
        <v>114</v>
      </c>
      <c r="F47" s="41">
        <v>44186</v>
      </c>
      <c r="G47" s="41">
        <v>44276</v>
      </c>
      <c r="H47" s="43">
        <v>6006000</v>
      </c>
      <c r="I47" s="40" t="s">
        <v>38</v>
      </c>
      <c r="J47" s="40">
        <v>90</v>
      </c>
      <c r="K47" s="40">
        <v>0</v>
      </c>
      <c r="L47" s="42">
        <v>0</v>
      </c>
      <c r="M47" s="51">
        <v>1.35E-2</v>
      </c>
      <c r="N47" s="42">
        <v>-20270.25</v>
      </c>
      <c r="O47" s="42">
        <v>-20270.25</v>
      </c>
      <c r="P47" s="42" t="s">
        <v>20</v>
      </c>
      <c r="Q47" s="42">
        <v>-2477.4749999999999</v>
      </c>
      <c r="R47" s="42">
        <v>-17792.775000000001</v>
      </c>
    </row>
    <row r="48" spans="1:18" x14ac:dyDescent="0.25">
      <c r="A48" s="40" t="s">
        <v>19</v>
      </c>
      <c r="B48" s="40" t="s">
        <v>166</v>
      </c>
      <c r="C48" s="40" t="s">
        <v>167</v>
      </c>
      <c r="D48" s="40" t="s">
        <v>168</v>
      </c>
      <c r="E48" s="40" t="s">
        <v>114</v>
      </c>
      <c r="F48" s="41">
        <v>44186</v>
      </c>
      <c r="G48" s="41">
        <v>44276</v>
      </c>
      <c r="H48" s="43">
        <v>8316000</v>
      </c>
      <c r="I48" s="40" t="s">
        <v>38</v>
      </c>
      <c r="J48" s="40">
        <v>90</v>
      </c>
      <c r="K48" s="40">
        <v>0</v>
      </c>
      <c r="L48" s="42">
        <v>0</v>
      </c>
      <c r="M48" s="51">
        <v>1.35E-2</v>
      </c>
      <c r="N48" s="42">
        <v>-28066.5</v>
      </c>
      <c r="O48" s="42">
        <v>-28066.5</v>
      </c>
      <c r="P48" s="42" t="s">
        <v>20</v>
      </c>
      <c r="Q48" s="42">
        <v>-3430.35</v>
      </c>
      <c r="R48" s="42">
        <v>-24636.15</v>
      </c>
    </row>
    <row r="49" spans="1:18" x14ac:dyDescent="0.25">
      <c r="A49" s="40" t="s">
        <v>19</v>
      </c>
      <c r="B49" s="40" t="s">
        <v>169</v>
      </c>
      <c r="C49" s="40" t="s">
        <v>170</v>
      </c>
      <c r="D49" s="40" t="s">
        <v>171</v>
      </c>
      <c r="E49" s="40" t="s">
        <v>114</v>
      </c>
      <c r="F49" s="41">
        <v>44195</v>
      </c>
      <c r="G49" s="41">
        <v>44226</v>
      </c>
      <c r="H49" s="43">
        <v>8293993.2800000003</v>
      </c>
      <c r="I49" s="40" t="s">
        <v>38</v>
      </c>
      <c r="J49" s="40">
        <v>30</v>
      </c>
      <c r="K49" s="40">
        <v>2.0317000000000002E-2</v>
      </c>
      <c r="L49" s="42">
        <v>-14042.421789146669</v>
      </c>
      <c r="M49" s="51">
        <v>0</v>
      </c>
      <c r="N49" s="42">
        <v>0</v>
      </c>
      <c r="O49" s="42">
        <v>-14042.421789146669</v>
      </c>
      <c r="P49" s="42" t="s">
        <v>20</v>
      </c>
      <c r="Q49" s="42">
        <v>-936.16145260977794</v>
      </c>
      <c r="R49" s="42">
        <v>-13574.341062841781</v>
      </c>
    </row>
    <row r="50" spans="1:18" x14ac:dyDescent="0.25">
      <c r="A50" s="40" t="s">
        <v>19</v>
      </c>
      <c r="B50" s="40" t="s">
        <v>172</v>
      </c>
      <c r="C50" s="40" t="s">
        <v>173</v>
      </c>
      <c r="D50" s="40" t="s">
        <v>174</v>
      </c>
      <c r="E50" s="40" t="s">
        <v>114</v>
      </c>
      <c r="F50" s="41">
        <v>44196</v>
      </c>
      <c r="G50" s="41">
        <v>44286</v>
      </c>
      <c r="H50" s="43">
        <v>2220580.15</v>
      </c>
      <c r="I50" s="40" t="s">
        <v>38</v>
      </c>
      <c r="J50" s="40">
        <v>90</v>
      </c>
      <c r="K50" s="40">
        <v>0.06</v>
      </c>
      <c r="L50" s="42">
        <v>-33308.702249999995</v>
      </c>
      <c r="M50" s="51">
        <v>0</v>
      </c>
      <c r="N50" s="42">
        <v>0</v>
      </c>
      <c r="O50" s="42">
        <v>-33308.702249999995</v>
      </c>
      <c r="P50" s="42" t="s">
        <v>20</v>
      </c>
      <c r="Q50" s="42">
        <v>-370.09669166666663</v>
      </c>
      <c r="R50" s="42">
        <v>-32938.605558333329</v>
      </c>
    </row>
    <row r="51" spans="1:18" x14ac:dyDescent="0.25">
      <c r="A51" s="40" t="s">
        <v>19</v>
      </c>
      <c r="B51" s="40" t="s">
        <v>175</v>
      </c>
      <c r="C51" s="40" t="s">
        <v>176</v>
      </c>
      <c r="D51" s="40" t="s">
        <v>177</v>
      </c>
      <c r="E51" s="40" t="s">
        <v>114</v>
      </c>
      <c r="F51" s="41">
        <v>44043.083333333299</v>
      </c>
      <c r="G51" s="41">
        <v>44408.083333333299</v>
      </c>
      <c r="H51" s="43">
        <v>50000000</v>
      </c>
      <c r="I51" s="40" t="s">
        <v>38</v>
      </c>
      <c r="J51" s="40">
        <v>365</v>
      </c>
      <c r="K51" s="40">
        <v>2.5000000000000001E-2</v>
      </c>
      <c r="L51" s="42">
        <v>-1250000</v>
      </c>
      <c r="M51" s="51">
        <v>0</v>
      </c>
      <c r="N51" s="42">
        <v>0</v>
      </c>
      <c r="O51" s="42">
        <v>-1250000</v>
      </c>
      <c r="P51" s="42" t="s">
        <v>20</v>
      </c>
      <c r="Q51" s="42">
        <v>-527111.87214623496</v>
      </c>
      <c r="R51" s="42">
        <v>-722888.12785376492</v>
      </c>
    </row>
    <row r="52" spans="1:18" x14ac:dyDescent="0.25">
      <c r="A52" s="40" t="s">
        <v>19</v>
      </c>
      <c r="B52" s="40" t="s">
        <v>178</v>
      </c>
      <c r="C52" s="40" t="s">
        <v>179</v>
      </c>
      <c r="D52" s="40" t="s">
        <v>180</v>
      </c>
      <c r="E52" s="40" t="s">
        <v>114</v>
      </c>
      <c r="F52" s="41">
        <v>44104.083333333299</v>
      </c>
      <c r="G52" s="41">
        <v>44196.041666666701</v>
      </c>
      <c r="H52" s="43">
        <v>773323</v>
      </c>
      <c r="I52" s="40" t="s">
        <v>38</v>
      </c>
      <c r="J52" s="40">
        <v>92</v>
      </c>
      <c r="K52" s="40">
        <v>0</v>
      </c>
      <c r="L52" s="42">
        <v>0</v>
      </c>
      <c r="M52" s="51">
        <v>1.0500000000000001E-2</v>
      </c>
      <c r="N52" s="42">
        <v>-2075.0833833333331</v>
      </c>
      <c r="O52" s="42">
        <v>-2075.0833833333331</v>
      </c>
      <c r="P52" s="42" t="s">
        <v>20</v>
      </c>
      <c r="Q52" s="42">
        <v>-2095.7590329868767</v>
      </c>
      <c r="R52" s="42">
        <v>21.61545190895637</v>
      </c>
    </row>
    <row r="53" spans="1:18" x14ac:dyDescent="0.25">
      <c r="A53" s="40" t="s">
        <v>19</v>
      </c>
      <c r="B53" s="40" t="s">
        <v>181</v>
      </c>
      <c r="C53" s="40" t="s">
        <v>182</v>
      </c>
      <c r="D53" s="40" t="s">
        <v>183</v>
      </c>
      <c r="E53" s="40" t="s">
        <v>114</v>
      </c>
      <c r="F53" s="41">
        <v>44135.041666666701</v>
      </c>
      <c r="G53" s="41">
        <v>44316.083333333299</v>
      </c>
      <c r="H53" s="43">
        <v>578000</v>
      </c>
      <c r="I53" s="40" t="s">
        <v>38</v>
      </c>
      <c r="J53" s="40">
        <v>181</v>
      </c>
      <c r="K53" s="40">
        <v>4.4999999999999998E-2</v>
      </c>
      <c r="L53" s="42">
        <v>-13077.25</v>
      </c>
      <c r="M53" s="51">
        <v>0</v>
      </c>
      <c r="N53" s="42">
        <v>0</v>
      </c>
      <c r="O53" s="42">
        <v>-13077.25</v>
      </c>
      <c r="P53" s="42" t="s">
        <v>20</v>
      </c>
      <c r="Q53" s="42">
        <v>-4476.4895833308801</v>
      </c>
      <c r="R53" s="42">
        <v>-8603.7708333308801</v>
      </c>
    </row>
    <row r="54" spans="1:18" x14ac:dyDescent="0.25">
      <c r="A54" s="40" t="s">
        <v>19</v>
      </c>
      <c r="B54" s="40" t="s">
        <v>184</v>
      </c>
      <c r="C54" s="40" t="s">
        <v>185</v>
      </c>
      <c r="D54" s="40" t="s">
        <v>186</v>
      </c>
      <c r="E54" s="40" t="s">
        <v>114</v>
      </c>
      <c r="F54" s="41">
        <v>44166.041666666701</v>
      </c>
      <c r="G54" s="41">
        <v>44196.041666666701</v>
      </c>
      <c r="H54" s="43">
        <v>582114.04</v>
      </c>
      <c r="I54" s="40" t="s">
        <v>38</v>
      </c>
      <c r="J54" s="40">
        <v>30</v>
      </c>
      <c r="K54" s="40">
        <v>7.4999999999999997E-2</v>
      </c>
      <c r="L54" s="42">
        <v>-3638.2127499999997</v>
      </c>
      <c r="M54" s="51">
        <v>0</v>
      </c>
      <c r="N54" s="42">
        <v>0</v>
      </c>
      <c r="O54" s="42">
        <v>-3638.2127499999997</v>
      </c>
      <c r="P54" s="42" t="s">
        <v>20</v>
      </c>
      <c r="Q54" s="42">
        <v>-3754.4334350653262</v>
      </c>
      <c r="R54" s="42">
        <v>116.22068506532666</v>
      </c>
    </row>
    <row r="55" spans="1:18" x14ac:dyDescent="0.25">
      <c r="A55" s="40" t="s">
        <v>19</v>
      </c>
      <c r="B55" s="40" t="s">
        <v>187</v>
      </c>
      <c r="C55" s="40" t="s">
        <v>188</v>
      </c>
      <c r="D55" s="40" t="s">
        <v>189</v>
      </c>
      <c r="E55" s="40" t="s">
        <v>114</v>
      </c>
      <c r="F55" s="41">
        <v>44166.041666666701</v>
      </c>
      <c r="G55" s="41">
        <v>44197.041666666701</v>
      </c>
      <c r="H55" s="43">
        <v>495491.34</v>
      </c>
      <c r="I55" s="40" t="s">
        <v>38</v>
      </c>
      <c r="J55" s="40">
        <v>30</v>
      </c>
      <c r="K55" s="40">
        <v>5.6764000000000002E-2</v>
      </c>
      <c r="L55" s="42">
        <v>-2343.8392019800003</v>
      </c>
      <c r="M55" s="51">
        <v>0</v>
      </c>
      <c r="N55" s="42">
        <v>0</v>
      </c>
      <c r="O55" s="42">
        <v>-2343.8392019800003</v>
      </c>
      <c r="P55" s="42" t="s">
        <v>20</v>
      </c>
      <c r="Q55" s="42">
        <v>-2418.7118431517083</v>
      </c>
      <c r="R55" s="42">
        <v>-3.2553322276250163</v>
      </c>
    </row>
    <row r="56" spans="1:18" x14ac:dyDescent="0.25">
      <c r="A56" s="40" t="s">
        <v>19</v>
      </c>
      <c r="B56" s="40" t="s">
        <v>190</v>
      </c>
      <c r="C56" s="40" t="s">
        <v>191</v>
      </c>
      <c r="D56" s="40" t="s">
        <v>192</v>
      </c>
      <c r="E56" s="40" t="s">
        <v>114</v>
      </c>
      <c r="F56" s="41">
        <v>44166.041666666701</v>
      </c>
      <c r="G56" s="41">
        <v>44197.041666666701</v>
      </c>
      <c r="H56" s="43">
        <v>485192.54</v>
      </c>
      <c r="I56" s="40" t="s">
        <v>38</v>
      </c>
      <c r="J56" s="40">
        <v>30</v>
      </c>
      <c r="K56" s="40">
        <v>5.6000000000000001E-2</v>
      </c>
      <c r="L56" s="42">
        <v>-2264.2318533333332</v>
      </c>
      <c r="M56" s="51">
        <v>0</v>
      </c>
      <c r="N56" s="42">
        <v>0</v>
      </c>
      <c r="O56" s="42">
        <v>-2264.2318533333332</v>
      </c>
      <c r="P56" s="42" t="s">
        <v>20</v>
      </c>
      <c r="Q56" s="42">
        <v>-2336.5614819789184</v>
      </c>
      <c r="R56" s="42">
        <v>-3.144766465525656</v>
      </c>
    </row>
    <row r="57" spans="1:18" x14ac:dyDescent="0.25">
      <c r="A57" s="40" t="s">
        <v>19</v>
      </c>
      <c r="B57" s="40" t="s">
        <v>193</v>
      </c>
      <c r="C57" s="40" t="s">
        <v>194</v>
      </c>
      <c r="D57" s="40" t="s">
        <v>195</v>
      </c>
      <c r="E57" s="40" t="s">
        <v>114</v>
      </c>
      <c r="F57" s="41">
        <v>44119</v>
      </c>
      <c r="G57" s="41">
        <v>44211</v>
      </c>
      <c r="H57" s="43">
        <v>14000000</v>
      </c>
      <c r="I57" s="40" t="s">
        <v>38</v>
      </c>
      <c r="J57" s="40">
        <v>92</v>
      </c>
      <c r="K57" s="40">
        <v>0</v>
      </c>
      <c r="L57" s="42">
        <v>0</v>
      </c>
      <c r="M57" s="51">
        <v>1.35E-2</v>
      </c>
      <c r="N57" s="42">
        <v>-48299.999999999993</v>
      </c>
      <c r="O57" s="42">
        <v>-48299.999999999993</v>
      </c>
      <c r="P57" s="42" t="s">
        <v>20</v>
      </c>
      <c r="Q57" s="42">
        <v>-40949.999999999993</v>
      </c>
      <c r="R57" s="42">
        <v>-7349.9999999999991</v>
      </c>
    </row>
    <row r="58" spans="1:18" x14ac:dyDescent="0.25">
      <c r="A58" s="40" t="s">
        <v>19</v>
      </c>
      <c r="B58" s="40" t="s">
        <v>196</v>
      </c>
      <c r="C58" s="40" t="s">
        <v>197</v>
      </c>
      <c r="D58" s="40" t="s">
        <v>198</v>
      </c>
      <c r="E58" s="40" t="s">
        <v>114</v>
      </c>
      <c r="F58" s="41">
        <v>44119</v>
      </c>
      <c r="G58" s="41">
        <v>44211</v>
      </c>
      <c r="H58" s="43">
        <v>7496000</v>
      </c>
      <c r="I58" s="40" t="s">
        <v>38</v>
      </c>
      <c r="J58" s="40">
        <v>92</v>
      </c>
      <c r="K58" s="40">
        <v>0</v>
      </c>
      <c r="L58" s="42">
        <v>0</v>
      </c>
      <c r="M58" s="51">
        <v>1.35E-2</v>
      </c>
      <c r="N58" s="42">
        <v>-25861.199999999997</v>
      </c>
      <c r="O58" s="42">
        <v>-25861.199999999997</v>
      </c>
      <c r="P58" s="42" t="s">
        <v>20</v>
      </c>
      <c r="Q58" s="42">
        <v>-21925.799999999996</v>
      </c>
      <c r="R58" s="42">
        <v>-3935.3999999999996</v>
      </c>
    </row>
    <row r="59" spans="1:18" x14ac:dyDescent="0.25">
      <c r="A59" s="40" t="s">
        <v>19</v>
      </c>
      <c r="B59" s="40" t="s">
        <v>199</v>
      </c>
      <c r="C59" s="40" t="s">
        <v>200</v>
      </c>
      <c r="D59" s="40" t="s">
        <v>201</v>
      </c>
      <c r="E59" s="40" t="s">
        <v>114</v>
      </c>
      <c r="F59" s="41">
        <v>44196</v>
      </c>
      <c r="G59" s="41">
        <v>44225</v>
      </c>
      <c r="H59" s="43">
        <v>4990982.6399999997</v>
      </c>
      <c r="I59" s="40" t="s">
        <v>38</v>
      </c>
      <c r="J59" s="40">
        <v>29</v>
      </c>
      <c r="K59" s="40">
        <v>0</v>
      </c>
      <c r="L59" s="42">
        <v>0</v>
      </c>
      <c r="M59" s="51">
        <v>1.7500000000000002E-2</v>
      </c>
      <c r="N59" s="42">
        <v>-7035.8991383333341</v>
      </c>
      <c r="O59" s="42">
        <v>-7035.8991383333341</v>
      </c>
      <c r="P59" s="42" t="s">
        <v>20</v>
      </c>
      <c r="Q59" s="42">
        <v>-242.61721166666669</v>
      </c>
      <c r="R59" s="42">
        <v>-6793.2819266666675</v>
      </c>
    </row>
    <row r="60" spans="1:18" x14ac:dyDescent="0.25">
      <c r="A60" s="40" t="s">
        <v>19</v>
      </c>
      <c r="B60" s="40" t="s">
        <v>202</v>
      </c>
      <c r="C60" s="40" t="s">
        <v>203</v>
      </c>
      <c r="D60" s="40" t="s">
        <v>204</v>
      </c>
      <c r="E60" s="40" t="s">
        <v>114</v>
      </c>
      <c r="F60" s="41">
        <v>44119</v>
      </c>
      <c r="G60" s="41">
        <v>44211</v>
      </c>
      <c r="H60" s="43">
        <v>15179400</v>
      </c>
      <c r="I60" s="40" t="s">
        <v>38</v>
      </c>
      <c r="J60" s="40">
        <v>92</v>
      </c>
      <c r="K60" s="40">
        <v>0</v>
      </c>
      <c r="L60" s="42">
        <v>0</v>
      </c>
      <c r="M60" s="51">
        <v>1.35E-2</v>
      </c>
      <c r="N60" s="42">
        <v>-52368.929999999993</v>
      </c>
      <c r="O60" s="42">
        <v>-52368.929999999993</v>
      </c>
      <c r="P60" s="42" t="s">
        <v>20</v>
      </c>
      <c r="Q60" s="42">
        <v>-44399.744999999995</v>
      </c>
      <c r="R60" s="42">
        <v>-7969.1849999999995</v>
      </c>
    </row>
    <row r="61" spans="1:18" x14ac:dyDescent="0.25">
      <c r="A61" s="40" t="s">
        <v>19</v>
      </c>
      <c r="B61" s="40" t="s">
        <v>205</v>
      </c>
      <c r="C61" s="40" t="s">
        <v>206</v>
      </c>
      <c r="D61" s="40" t="s">
        <v>207</v>
      </c>
      <c r="E61" s="40" t="s">
        <v>114</v>
      </c>
      <c r="F61" s="41">
        <v>44165</v>
      </c>
      <c r="G61" s="41">
        <v>44256</v>
      </c>
      <c r="H61" s="43">
        <v>74285714.290000007</v>
      </c>
      <c r="I61" s="40" t="s">
        <v>38</v>
      </c>
      <c r="J61" s="40">
        <v>91</v>
      </c>
      <c r="K61" s="40">
        <v>0</v>
      </c>
      <c r="L61" s="42">
        <v>0</v>
      </c>
      <c r="M61" s="51">
        <v>1.7000000000000001E-2</v>
      </c>
      <c r="N61" s="42">
        <v>-319222.22224063892</v>
      </c>
      <c r="O61" s="42">
        <v>-319222.22224063892</v>
      </c>
      <c r="P61" s="42" t="s">
        <v>20</v>
      </c>
      <c r="Q61" s="42">
        <v>-112253.96826044447</v>
      </c>
      <c r="R61" s="42">
        <v>-206968.25398019448</v>
      </c>
    </row>
    <row r="62" spans="1:18" x14ac:dyDescent="0.25">
      <c r="A62" s="40" t="s">
        <v>19</v>
      </c>
      <c r="B62" s="40" t="s">
        <v>208</v>
      </c>
      <c r="C62" s="40" t="s">
        <v>209</v>
      </c>
      <c r="D62" s="40" t="s">
        <v>210</v>
      </c>
      <c r="E62" s="40" t="s">
        <v>211</v>
      </c>
      <c r="F62" s="41">
        <v>44195</v>
      </c>
      <c r="G62" s="41">
        <v>44285</v>
      </c>
      <c r="H62" s="43">
        <v>538538</v>
      </c>
      <c r="I62" s="40" t="s">
        <v>38</v>
      </c>
      <c r="J62" s="40">
        <v>90</v>
      </c>
      <c r="K62" s="40">
        <v>0</v>
      </c>
      <c r="L62" s="42">
        <v>0</v>
      </c>
      <c r="M62" s="51">
        <v>1.35E-2</v>
      </c>
      <c r="N62" s="42">
        <v>-1817.56575</v>
      </c>
      <c r="O62" s="42">
        <v>-1817.56575</v>
      </c>
      <c r="P62" s="42" t="s">
        <v>20</v>
      </c>
      <c r="Q62" s="42">
        <v>-40.390349999999998</v>
      </c>
      <c r="R62" s="42">
        <v>-1777.1753999999999</v>
      </c>
    </row>
    <row r="63" spans="1:18" x14ac:dyDescent="0.25">
      <c r="A63" s="40" t="s">
        <v>19</v>
      </c>
      <c r="B63" s="40" t="s">
        <v>212</v>
      </c>
      <c r="C63" s="40" t="s">
        <v>213</v>
      </c>
      <c r="D63" s="40" t="s">
        <v>214</v>
      </c>
      <c r="E63" s="40" t="s">
        <v>211</v>
      </c>
      <c r="F63" s="41">
        <v>44042</v>
      </c>
      <c r="G63" s="41">
        <v>44225</v>
      </c>
      <c r="H63" s="43">
        <v>148000000</v>
      </c>
      <c r="I63" s="40" t="s">
        <v>38</v>
      </c>
      <c r="J63" s="40">
        <v>183</v>
      </c>
      <c r="K63" s="40">
        <v>0</v>
      </c>
      <c r="L63" s="42">
        <v>0</v>
      </c>
      <c r="M63" s="51">
        <v>1.9E-2</v>
      </c>
      <c r="N63" s="42">
        <v>-1429433.3333333333</v>
      </c>
      <c r="O63" s="42">
        <v>-1429433.3333333333</v>
      </c>
      <c r="P63" s="42" t="s">
        <v>20</v>
      </c>
      <c r="Q63" s="42">
        <v>-1210722.2222222222</v>
      </c>
      <c r="R63" s="42">
        <v>-218711.11111111109</v>
      </c>
    </row>
    <row r="64" spans="1:18" x14ac:dyDescent="0.25">
      <c r="A64" s="40" t="s">
        <v>19</v>
      </c>
      <c r="B64" s="40" t="s">
        <v>215</v>
      </c>
      <c r="C64" s="40" t="s">
        <v>216</v>
      </c>
      <c r="D64" s="40" t="s">
        <v>217</v>
      </c>
      <c r="E64" s="40" t="s">
        <v>218</v>
      </c>
      <c r="F64" s="41">
        <v>44105</v>
      </c>
      <c r="G64" s="41">
        <v>44498</v>
      </c>
      <c r="H64" s="43">
        <v>2000000</v>
      </c>
      <c r="I64" s="40" t="s">
        <v>38</v>
      </c>
      <c r="J64" s="40">
        <v>388</v>
      </c>
      <c r="K64" s="40">
        <v>0.02</v>
      </c>
      <c r="L64" s="42">
        <v>-43111.111111111109</v>
      </c>
      <c r="M64" s="51">
        <v>0</v>
      </c>
      <c r="N64" s="42">
        <v>0</v>
      </c>
      <c r="O64" s="42">
        <v>-43111.111111111109</v>
      </c>
      <c r="P64" s="42" t="s">
        <v>20</v>
      </c>
      <c r="Q64" s="42">
        <v>-10222.222222222221</v>
      </c>
      <c r="R64" s="42">
        <v>-33444.444444444445</v>
      </c>
    </row>
    <row r="65" spans="1:18" x14ac:dyDescent="0.25">
      <c r="A65" s="40" t="s">
        <v>19</v>
      </c>
      <c r="B65" s="40" t="s">
        <v>219</v>
      </c>
      <c r="C65" s="40" t="s">
        <v>220</v>
      </c>
      <c r="D65" s="40" t="s">
        <v>221</v>
      </c>
      <c r="E65" s="40" t="s">
        <v>222</v>
      </c>
      <c r="F65" s="41">
        <v>44165</v>
      </c>
      <c r="G65" s="41">
        <v>44530</v>
      </c>
      <c r="H65" s="43">
        <v>77000000</v>
      </c>
      <c r="I65" s="40" t="s">
        <v>38</v>
      </c>
      <c r="J65" s="40">
        <v>360</v>
      </c>
      <c r="K65" s="40">
        <v>2.564E-2</v>
      </c>
      <c r="L65" s="42">
        <v>-1974280</v>
      </c>
      <c r="M65" s="51">
        <v>0</v>
      </c>
      <c r="N65" s="42">
        <v>0</v>
      </c>
      <c r="O65" s="42">
        <v>-1974280</v>
      </c>
      <c r="P65" s="42" t="s">
        <v>20</v>
      </c>
      <c r="Q65" s="42">
        <v>-175491.55555555556</v>
      </c>
      <c r="R65" s="42">
        <v>-1826209</v>
      </c>
    </row>
    <row r="66" spans="1:18" x14ac:dyDescent="0.25">
      <c r="A66" s="40" t="s">
        <v>19</v>
      </c>
      <c r="B66" s="40" t="s">
        <v>223</v>
      </c>
      <c r="C66" s="40" t="s">
        <v>224</v>
      </c>
      <c r="D66" s="40" t="s">
        <v>225</v>
      </c>
      <c r="E66" s="40" t="s">
        <v>222</v>
      </c>
      <c r="F66" s="41">
        <v>44186</v>
      </c>
      <c r="G66" s="41">
        <v>44271</v>
      </c>
      <c r="H66" s="43">
        <v>4620000</v>
      </c>
      <c r="I66" s="40" t="s">
        <v>38</v>
      </c>
      <c r="J66" s="40">
        <v>85</v>
      </c>
      <c r="K66" s="40">
        <v>0</v>
      </c>
      <c r="L66" s="42">
        <v>0</v>
      </c>
      <c r="M66" s="51">
        <v>1.15E-2</v>
      </c>
      <c r="N66" s="42">
        <v>-12544.583333333332</v>
      </c>
      <c r="O66" s="42">
        <v>-12544.583333333332</v>
      </c>
      <c r="P66" s="42" t="s">
        <v>20</v>
      </c>
      <c r="Q66" s="42">
        <v>-1623.4166666666667</v>
      </c>
      <c r="R66" s="42">
        <v>-10921.166666666666</v>
      </c>
    </row>
    <row r="67" spans="1:18" x14ac:dyDescent="0.25">
      <c r="A67" s="40" t="s">
        <v>19</v>
      </c>
      <c r="B67" s="40" t="s">
        <v>226</v>
      </c>
      <c r="C67" s="40" t="s">
        <v>227</v>
      </c>
      <c r="D67" s="40" t="s">
        <v>228</v>
      </c>
      <c r="E67" s="40" t="s">
        <v>222</v>
      </c>
      <c r="F67" s="41">
        <v>44186</v>
      </c>
      <c r="G67" s="41">
        <v>44271</v>
      </c>
      <c r="H67" s="43">
        <v>22338610</v>
      </c>
      <c r="I67" s="40" t="s">
        <v>38</v>
      </c>
      <c r="J67" s="40">
        <v>85</v>
      </c>
      <c r="K67" s="40">
        <v>0</v>
      </c>
      <c r="L67" s="42">
        <v>0</v>
      </c>
      <c r="M67" s="51">
        <v>1.15E-2</v>
      </c>
      <c r="N67" s="42">
        <v>-60655.531319444439</v>
      </c>
      <c r="O67" s="42">
        <v>-60655.531319444439</v>
      </c>
      <c r="P67" s="42" t="s">
        <v>20</v>
      </c>
      <c r="Q67" s="42">
        <v>-7849.5393472222222</v>
      </c>
      <c r="R67" s="42">
        <v>-52805.991972222218</v>
      </c>
    </row>
    <row r="68" spans="1:18" x14ac:dyDescent="0.25">
      <c r="A68" s="40" t="s">
        <v>19</v>
      </c>
      <c r="B68" s="40" t="s">
        <v>229</v>
      </c>
      <c r="C68" s="40" t="s">
        <v>230</v>
      </c>
      <c r="D68" s="40" t="s">
        <v>231</v>
      </c>
      <c r="E68" s="40" t="s">
        <v>222</v>
      </c>
      <c r="F68" s="41">
        <v>44186</v>
      </c>
      <c r="G68" s="41">
        <v>44271</v>
      </c>
      <c r="H68" s="43">
        <v>14210000</v>
      </c>
      <c r="I68" s="40" t="s">
        <v>38</v>
      </c>
      <c r="J68" s="40">
        <v>85</v>
      </c>
      <c r="K68" s="40">
        <v>0</v>
      </c>
      <c r="L68" s="42">
        <v>0</v>
      </c>
      <c r="M68" s="51">
        <v>1.15E-2</v>
      </c>
      <c r="N68" s="42">
        <v>-38584.097222222219</v>
      </c>
      <c r="O68" s="42">
        <v>-38584.097222222219</v>
      </c>
      <c r="P68" s="42" t="s">
        <v>20</v>
      </c>
      <c r="Q68" s="42">
        <v>-4993.2361111111113</v>
      </c>
      <c r="R68" s="42">
        <v>-33590.861111111109</v>
      </c>
    </row>
    <row r="69" spans="1:18" x14ac:dyDescent="0.25">
      <c r="A69" s="40" t="s">
        <v>19</v>
      </c>
      <c r="B69" s="40" t="s">
        <v>232</v>
      </c>
      <c r="C69" s="40" t="s">
        <v>233</v>
      </c>
      <c r="D69" s="40" t="s">
        <v>234</v>
      </c>
      <c r="E69" s="40" t="s">
        <v>222</v>
      </c>
      <c r="F69" s="41">
        <v>44186</v>
      </c>
      <c r="G69" s="41">
        <v>44271</v>
      </c>
      <c r="H69" s="43">
        <v>7818510</v>
      </c>
      <c r="I69" s="40" t="s">
        <v>38</v>
      </c>
      <c r="J69" s="40">
        <v>85</v>
      </c>
      <c r="K69" s="40">
        <v>0</v>
      </c>
      <c r="L69" s="42">
        <v>0</v>
      </c>
      <c r="M69" s="51">
        <v>1.15E-2</v>
      </c>
      <c r="N69" s="42">
        <v>-21229.426458333335</v>
      </c>
      <c r="O69" s="42">
        <v>-21229.426458333335</v>
      </c>
      <c r="P69" s="42" t="s">
        <v>20</v>
      </c>
      <c r="Q69" s="42">
        <v>-2747.3375416666672</v>
      </c>
      <c r="R69" s="42">
        <v>-18482.088916666668</v>
      </c>
    </row>
    <row r="70" spans="1:18" x14ac:dyDescent="0.25">
      <c r="A70" s="40" t="s">
        <v>19</v>
      </c>
      <c r="B70" s="40" t="s">
        <v>235</v>
      </c>
      <c r="C70" s="40" t="s">
        <v>236</v>
      </c>
      <c r="D70" s="40" t="s">
        <v>237</v>
      </c>
      <c r="E70" s="40" t="s">
        <v>222</v>
      </c>
      <c r="F70" s="41">
        <v>44183</v>
      </c>
      <c r="G70" s="41">
        <v>44548</v>
      </c>
      <c r="H70" s="43">
        <v>60000000</v>
      </c>
      <c r="I70" s="40" t="s">
        <v>38</v>
      </c>
      <c r="J70" s="40">
        <v>360</v>
      </c>
      <c r="K70" s="40">
        <v>2.7699999999999999E-2</v>
      </c>
      <c r="L70" s="42">
        <v>-1662000</v>
      </c>
      <c r="M70" s="51">
        <v>0</v>
      </c>
      <c r="N70" s="42">
        <v>0</v>
      </c>
      <c r="O70" s="42">
        <v>-1662000</v>
      </c>
      <c r="P70" s="42" t="s">
        <v>20</v>
      </c>
      <c r="Q70" s="42">
        <v>-64633.333333333336</v>
      </c>
      <c r="R70" s="42">
        <v>-1620450</v>
      </c>
    </row>
    <row r="71" spans="1:18" x14ac:dyDescent="0.25">
      <c r="A71" s="40" t="s">
        <v>19</v>
      </c>
      <c r="B71" s="40" t="s">
        <v>238</v>
      </c>
      <c r="C71" s="40" t="s">
        <v>239</v>
      </c>
      <c r="D71" s="40" t="s">
        <v>240</v>
      </c>
      <c r="E71" s="40" t="s">
        <v>222</v>
      </c>
      <c r="F71" s="41">
        <v>44183</v>
      </c>
      <c r="G71" s="41">
        <v>44270</v>
      </c>
      <c r="H71" s="43">
        <v>8100000</v>
      </c>
      <c r="I71" s="40" t="s">
        <v>38</v>
      </c>
      <c r="J71" s="40">
        <v>87</v>
      </c>
      <c r="K71" s="40">
        <v>0</v>
      </c>
      <c r="L71" s="42">
        <v>0</v>
      </c>
      <c r="M71" s="51">
        <v>1.35E-2</v>
      </c>
      <c r="N71" s="42">
        <v>-26426.25</v>
      </c>
      <c r="O71" s="42">
        <v>-26426.25</v>
      </c>
      <c r="P71" s="42" t="s">
        <v>20</v>
      </c>
      <c r="Q71" s="42">
        <v>-4252.5</v>
      </c>
      <c r="R71" s="42">
        <v>-22173.75</v>
      </c>
    </row>
    <row r="72" spans="1:18" x14ac:dyDescent="0.25">
      <c r="A72" s="40" t="s">
        <v>19</v>
      </c>
      <c r="B72" s="40" t="s">
        <v>241</v>
      </c>
      <c r="C72" s="40" t="s">
        <v>242</v>
      </c>
      <c r="D72" s="40" t="s">
        <v>243</v>
      </c>
      <c r="E72" s="40" t="s">
        <v>222</v>
      </c>
      <c r="F72" s="41">
        <v>44186</v>
      </c>
      <c r="G72" s="41">
        <v>44271</v>
      </c>
      <c r="H72" s="43">
        <v>20391000</v>
      </c>
      <c r="I72" s="40" t="s">
        <v>38</v>
      </c>
      <c r="J72" s="40">
        <v>85</v>
      </c>
      <c r="K72" s="40">
        <v>0</v>
      </c>
      <c r="L72" s="42">
        <v>0</v>
      </c>
      <c r="M72" s="51">
        <v>1.15E-2</v>
      </c>
      <c r="N72" s="42">
        <v>-55367.229166666664</v>
      </c>
      <c r="O72" s="42">
        <v>-55367.229166666664</v>
      </c>
      <c r="P72" s="42" t="s">
        <v>20</v>
      </c>
      <c r="Q72" s="42">
        <v>-7165.1708333333336</v>
      </c>
      <c r="R72" s="42">
        <v>-48202.058333333334</v>
      </c>
    </row>
    <row r="73" spans="1:18" x14ac:dyDescent="0.25">
      <c r="A73" s="40" t="s">
        <v>19</v>
      </c>
      <c r="B73" s="40" t="s">
        <v>244</v>
      </c>
      <c r="C73" s="40" t="s">
        <v>245</v>
      </c>
      <c r="D73" s="40" t="s">
        <v>246</v>
      </c>
      <c r="E73" s="40" t="s">
        <v>222</v>
      </c>
      <c r="F73" s="41">
        <v>44186</v>
      </c>
      <c r="G73" s="41">
        <v>44271</v>
      </c>
      <c r="H73" s="43">
        <v>8449000</v>
      </c>
      <c r="I73" s="40" t="s">
        <v>38</v>
      </c>
      <c r="J73" s="40">
        <v>85</v>
      </c>
      <c r="K73" s="40">
        <v>0</v>
      </c>
      <c r="L73" s="42">
        <v>0</v>
      </c>
      <c r="M73" s="51">
        <v>1.15E-2</v>
      </c>
      <c r="N73" s="42">
        <v>-22941.381944444445</v>
      </c>
      <c r="O73" s="42">
        <v>-22941.381944444445</v>
      </c>
      <c r="P73" s="42" t="s">
        <v>20</v>
      </c>
      <c r="Q73" s="42">
        <v>-2968.8847222222225</v>
      </c>
      <c r="R73" s="42">
        <v>-19972.497222222224</v>
      </c>
    </row>
    <row r="74" spans="1:18" x14ac:dyDescent="0.25">
      <c r="A74" s="40" t="s">
        <v>19</v>
      </c>
      <c r="B74" s="40" t="s">
        <v>247</v>
      </c>
      <c r="C74" s="40" t="s">
        <v>248</v>
      </c>
      <c r="D74" s="40" t="s">
        <v>249</v>
      </c>
      <c r="E74" s="40" t="s">
        <v>222</v>
      </c>
      <c r="F74" s="41">
        <v>44183</v>
      </c>
      <c r="G74" s="41">
        <v>44270</v>
      </c>
      <c r="H74" s="43">
        <v>11200000</v>
      </c>
      <c r="I74" s="40" t="s">
        <v>38</v>
      </c>
      <c r="J74" s="40">
        <v>87</v>
      </c>
      <c r="K74" s="40">
        <v>0</v>
      </c>
      <c r="L74" s="42">
        <v>0</v>
      </c>
      <c r="M74" s="51">
        <v>1.35E-2</v>
      </c>
      <c r="N74" s="42">
        <v>-36540</v>
      </c>
      <c r="O74" s="42">
        <v>-36540</v>
      </c>
      <c r="P74" s="42" t="s">
        <v>20</v>
      </c>
      <c r="Q74" s="42">
        <v>-5880</v>
      </c>
      <c r="R74" s="42">
        <v>-30660</v>
      </c>
    </row>
    <row r="75" spans="1:18" x14ac:dyDescent="0.25">
      <c r="A75" s="40" t="s">
        <v>19</v>
      </c>
      <c r="B75" s="40" t="s">
        <v>250</v>
      </c>
      <c r="C75" s="40" t="s">
        <v>251</v>
      </c>
      <c r="D75" s="40" t="s">
        <v>252</v>
      </c>
      <c r="E75" s="40" t="s">
        <v>222</v>
      </c>
      <c r="F75" s="41">
        <v>44183</v>
      </c>
      <c r="G75" s="41">
        <v>44270</v>
      </c>
      <c r="H75" s="43">
        <v>1000000</v>
      </c>
      <c r="I75" s="40" t="s">
        <v>38</v>
      </c>
      <c r="J75" s="40">
        <v>87</v>
      </c>
      <c r="K75" s="40">
        <v>0</v>
      </c>
      <c r="L75" s="42">
        <v>0</v>
      </c>
      <c r="M75" s="51">
        <v>1.35E-2</v>
      </c>
      <c r="N75" s="42">
        <v>-3262.5</v>
      </c>
      <c r="O75" s="42">
        <v>-3262.5</v>
      </c>
      <c r="P75" s="42" t="s">
        <v>20</v>
      </c>
      <c r="Q75" s="42">
        <v>-525</v>
      </c>
      <c r="R75" s="42">
        <v>-2737.5</v>
      </c>
    </row>
    <row r="76" spans="1:18" x14ac:dyDescent="0.25">
      <c r="A76" s="40" t="s">
        <v>19</v>
      </c>
      <c r="B76" s="40" t="s">
        <v>253</v>
      </c>
      <c r="C76" s="40" t="s">
        <v>254</v>
      </c>
      <c r="D76" s="40" t="s">
        <v>255</v>
      </c>
      <c r="E76" s="40" t="s">
        <v>256</v>
      </c>
      <c r="F76" s="41">
        <v>44158</v>
      </c>
      <c r="G76" s="41">
        <v>44245</v>
      </c>
      <c r="H76" s="43">
        <v>20000000</v>
      </c>
      <c r="I76" s="40" t="s">
        <v>38</v>
      </c>
      <c r="J76" s="40">
        <v>87</v>
      </c>
      <c r="K76" s="40">
        <v>0</v>
      </c>
      <c r="L76" s="42">
        <v>0</v>
      </c>
      <c r="M76" s="51">
        <v>1.8499999999999999E-2</v>
      </c>
      <c r="N76" s="42">
        <v>-89416.666666666672</v>
      </c>
      <c r="O76" s="42">
        <v>-89416.666666666672</v>
      </c>
      <c r="P76" s="42" t="s">
        <v>257</v>
      </c>
      <c r="Q76" s="42">
        <v>-40083.333333333336</v>
      </c>
      <c r="R76" s="42">
        <v>-49333.333333333336</v>
      </c>
    </row>
    <row r="77" spans="1:18" x14ac:dyDescent="0.25">
      <c r="A77" s="40" t="s">
        <v>19</v>
      </c>
      <c r="B77" s="40" t="s">
        <v>258</v>
      </c>
      <c r="C77" s="40" t="s">
        <v>259</v>
      </c>
      <c r="D77" s="40" t="s">
        <v>260</v>
      </c>
      <c r="E77" s="40" t="s">
        <v>222</v>
      </c>
      <c r="F77" s="41">
        <v>44186</v>
      </c>
      <c r="G77" s="41">
        <v>44271</v>
      </c>
      <c r="H77" s="43">
        <v>13030850</v>
      </c>
      <c r="I77" s="40" t="s">
        <v>38</v>
      </c>
      <c r="J77" s="40">
        <v>85</v>
      </c>
      <c r="K77" s="40">
        <v>0</v>
      </c>
      <c r="L77" s="42">
        <v>0</v>
      </c>
      <c r="M77" s="51">
        <v>1.15E-2</v>
      </c>
      <c r="N77" s="42">
        <v>-35382.377430555556</v>
      </c>
      <c r="O77" s="42">
        <v>-35382.377430555556</v>
      </c>
      <c r="P77" s="42" t="s">
        <v>20</v>
      </c>
      <c r="Q77" s="42">
        <v>-4578.8959027777782</v>
      </c>
      <c r="R77" s="42">
        <v>-30803.481527777778</v>
      </c>
    </row>
    <row r="78" spans="1:18" x14ac:dyDescent="0.25">
      <c r="A78" s="40" t="s">
        <v>19</v>
      </c>
      <c r="B78" s="40" t="s">
        <v>261</v>
      </c>
      <c r="C78" s="40" t="s">
        <v>262</v>
      </c>
      <c r="D78" s="40" t="s">
        <v>263</v>
      </c>
      <c r="E78" s="40" t="s">
        <v>222</v>
      </c>
      <c r="F78" s="41">
        <v>44186</v>
      </c>
      <c r="G78" s="41">
        <v>44271</v>
      </c>
      <c r="H78" s="43">
        <v>7260050</v>
      </c>
      <c r="I78" s="40" t="s">
        <v>38</v>
      </c>
      <c r="J78" s="40">
        <v>85</v>
      </c>
      <c r="K78" s="40">
        <v>0</v>
      </c>
      <c r="L78" s="42">
        <v>0</v>
      </c>
      <c r="M78" s="51">
        <v>1.15E-2</v>
      </c>
      <c r="N78" s="42">
        <v>-19713.052430555555</v>
      </c>
      <c r="O78" s="42">
        <v>-19713.052430555555</v>
      </c>
      <c r="P78" s="42" t="s">
        <v>20</v>
      </c>
      <c r="Q78" s="42">
        <v>-2551.1009027777782</v>
      </c>
      <c r="R78" s="42">
        <v>-17161.951527777779</v>
      </c>
    </row>
    <row r="79" spans="1:18" x14ac:dyDescent="0.25">
      <c r="A79" s="40" t="s">
        <v>19</v>
      </c>
      <c r="B79" s="40" t="s">
        <v>264</v>
      </c>
      <c r="C79" s="40" t="s">
        <v>265</v>
      </c>
      <c r="D79" s="40" t="s">
        <v>266</v>
      </c>
      <c r="E79" s="40" t="s">
        <v>267</v>
      </c>
      <c r="F79" s="41">
        <v>44196</v>
      </c>
      <c r="G79" s="41">
        <v>44286</v>
      </c>
      <c r="H79" s="43">
        <v>5762622.3099999996</v>
      </c>
      <c r="I79" s="40" t="s">
        <v>38</v>
      </c>
      <c r="J79" s="40">
        <v>90</v>
      </c>
      <c r="K79" s="40">
        <v>-5.3800000000000002E-3</v>
      </c>
      <c r="L79" s="42">
        <v>7750.72700695</v>
      </c>
      <c r="M79" s="51">
        <v>7.0000000000000001E-3</v>
      </c>
      <c r="N79" s="42">
        <v>-10084.5890425</v>
      </c>
      <c r="O79" s="42">
        <v>-2333.8620355499997</v>
      </c>
      <c r="P79" s="42" t="s">
        <v>20</v>
      </c>
      <c r="Q79" s="42">
        <v>-25.931800395</v>
      </c>
      <c r="R79" s="42">
        <v>-2307.930235155</v>
      </c>
    </row>
    <row r="80" spans="1:18" x14ac:dyDescent="0.25">
      <c r="A80" s="40" t="s">
        <v>19</v>
      </c>
      <c r="B80" s="40" t="s">
        <v>268</v>
      </c>
      <c r="C80" s="40" t="s">
        <v>269</v>
      </c>
      <c r="D80" s="40" t="s">
        <v>270</v>
      </c>
      <c r="E80" s="40" t="s">
        <v>271</v>
      </c>
      <c r="F80" s="41">
        <v>44196</v>
      </c>
      <c r="G80" s="41">
        <v>44286</v>
      </c>
      <c r="H80" s="43">
        <v>1686390.63</v>
      </c>
      <c r="I80" s="40" t="s">
        <v>38</v>
      </c>
      <c r="J80" s="40">
        <v>90</v>
      </c>
      <c r="K80" s="40">
        <v>1.7999999999999999E-2</v>
      </c>
      <c r="L80" s="42">
        <v>-7588.7578349999985</v>
      </c>
      <c r="M80" s="51">
        <v>0</v>
      </c>
      <c r="N80" s="42">
        <v>0</v>
      </c>
      <c r="O80" s="42">
        <v>-7588.7578349999985</v>
      </c>
      <c r="P80" s="42" t="s">
        <v>20</v>
      </c>
      <c r="Q80" s="42">
        <v>-84.319531499999982</v>
      </c>
      <c r="R80" s="42">
        <v>-7504.4383034999992</v>
      </c>
    </row>
    <row r="81" spans="1:18" x14ac:dyDescent="0.25">
      <c r="A81" s="40" t="s">
        <v>19</v>
      </c>
      <c r="B81" s="40" t="s">
        <v>272</v>
      </c>
      <c r="C81" s="40" t="s">
        <v>273</v>
      </c>
      <c r="D81" s="40" t="s">
        <v>97</v>
      </c>
      <c r="E81" s="40" t="s">
        <v>274</v>
      </c>
      <c r="F81" s="41">
        <v>44183</v>
      </c>
      <c r="G81" s="41">
        <v>44214</v>
      </c>
      <c r="H81" s="43">
        <v>3012279.26</v>
      </c>
      <c r="I81" s="40" t="s">
        <v>38</v>
      </c>
      <c r="J81" s="40">
        <v>31</v>
      </c>
      <c r="K81" s="40">
        <v>-4.9899999999999996E-3</v>
      </c>
      <c r="L81" s="42">
        <v>1294.359663137222</v>
      </c>
      <c r="M81" s="51">
        <v>1.4999999999999999E-2</v>
      </c>
      <c r="N81" s="42">
        <v>-3890.8607108333326</v>
      </c>
      <c r="O81" s="42">
        <v>-2596.5010476961106</v>
      </c>
      <c r="P81" s="42" t="s">
        <v>20</v>
      </c>
      <c r="Q81" s="42">
        <v>-1172.6133763788887</v>
      </c>
      <c r="R81" s="42">
        <v>-1423.8876713172219</v>
      </c>
    </row>
    <row r="82" spans="1:18" x14ac:dyDescent="0.25">
      <c r="A82" s="40" t="s">
        <v>19</v>
      </c>
      <c r="B82" s="40" t="s">
        <v>275</v>
      </c>
      <c r="C82" s="40" t="s">
        <v>276</v>
      </c>
      <c r="D82" s="40" t="s">
        <v>277</v>
      </c>
      <c r="E82" s="40" t="s">
        <v>278</v>
      </c>
      <c r="F82" s="41">
        <v>44105</v>
      </c>
      <c r="G82" s="41">
        <v>44197</v>
      </c>
      <c r="H82" s="43">
        <v>661373.92000000004</v>
      </c>
      <c r="I82" s="40" t="s">
        <v>38</v>
      </c>
      <c r="J82" s="40">
        <v>92</v>
      </c>
      <c r="K82" s="40">
        <v>-4.9399999999999999E-3</v>
      </c>
      <c r="L82" s="42">
        <v>834.94783100444442</v>
      </c>
      <c r="M82" s="51">
        <v>0.02</v>
      </c>
      <c r="N82" s="42">
        <v>-3380.3555911111112</v>
      </c>
      <c r="O82" s="42">
        <v>-2545.4077601066665</v>
      </c>
      <c r="P82" s="42" t="s">
        <v>20</v>
      </c>
      <c r="Q82" s="42">
        <v>-2545.4077601066665</v>
      </c>
      <c r="R82" s="42">
        <v>0</v>
      </c>
    </row>
    <row r="83" spans="1:18" x14ac:dyDescent="0.25">
      <c r="A83" s="40" t="s">
        <v>19</v>
      </c>
      <c r="B83" s="40" t="s">
        <v>279</v>
      </c>
      <c r="C83" s="40" t="s">
        <v>280</v>
      </c>
      <c r="D83" s="40" t="s">
        <v>281</v>
      </c>
      <c r="E83" s="40" t="s">
        <v>278</v>
      </c>
      <c r="F83" s="41">
        <v>44187</v>
      </c>
      <c r="G83" s="41">
        <v>44277</v>
      </c>
      <c r="H83" s="43">
        <v>865860</v>
      </c>
      <c r="I83" s="40" t="s">
        <v>38</v>
      </c>
      <c r="J83" s="40">
        <v>90</v>
      </c>
      <c r="K83" s="40">
        <v>-5.3700000000000006E-3</v>
      </c>
      <c r="L83" s="42">
        <v>1162.4170500000002</v>
      </c>
      <c r="M83" s="51">
        <v>0.02</v>
      </c>
      <c r="N83" s="42">
        <v>-4329.3</v>
      </c>
      <c r="O83" s="42">
        <v>-3166.8829500000002</v>
      </c>
      <c r="P83" s="42" t="s">
        <v>20</v>
      </c>
      <c r="Q83" s="42">
        <v>-351.87588333333332</v>
      </c>
      <c r="R83" s="42">
        <v>-2815.0070666666666</v>
      </c>
    </row>
    <row r="84" spans="1:18" x14ac:dyDescent="0.25">
      <c r="A84" s="40" t="s">
        <v>19</v>
      </c>
      <c r="B84" s="40" t="s">
        <v>282</v>
      </c>
      <c r="C84" s="40" t="s">
        <v>283</v>
      </c>
      <c r="D84" s="40" t="s">
        <v>284</v>
      </c>
      <c r="E84" s="40" t="s">
        <v>285</v>
      </c>
      <c r="F84" s="41">
        <v>44105</v>
      </c>
      <c r="G84" s="41">
        <v>44197</v>
      </c>
      <c r="H84" s="43">
        <v>6683000.1200000001</v>
      </c>
      <c r="I84" s="40" t="s">
        <v>38</v>
      </c>
      <c r="J84" s="40">
        <v>92</v>
      </c>
      <c r="K84" s="40">
        <v>0</v>
      </c>
      <c r="L84" s="42">
        <v>0</v>
      </c>
      <c r="M84" s="51">
        <v>1.35E-2</v>
      </c>
      <c r="N84" s="42">
        <v>-23056.350413999997</v>
      </c>
      <c r="O84" s="42">
        <v>-23056.350413999997</v>
      </c>
      <c r="P84" s="42" t="s">
        <v>20</v>
      </c>
      <c r="Q84" s="42">
        <v>-23056.350413999997</v>
      </c>
      <c r="R84" s="42">
        <v>0</v>
      </c>
    </row>
    <row r="85" spans="1:18" x14ac:dyDescent="0.25">
      <c r="A85" s="40" t="s">
        <v>19</v>
      </c>
      <c r="B85" s="40" t="s">
        <v>286</v>
      </c>
      <c r="C85" s="40" t="s">
        <v>287</v>
      </c>
      <c r="D85" s="40" t="s">
        <v>288</v>
      </c>
      <c r="E85" s="40" t="s">
        <v>289</v>
      </c>
      <c r="F85" s="41">
        <v>44196</v>
      </c>
      <c r="G85" s="41">
        <v>44377</v>
      </c>
      <c r="H85" s="43">
        <v>2559557.9</v>
      </c>
      <c r="I85" s="40" t="s">
        <v>38</v>
      </c>
      <c r="J85" s="40">
        <v>181</v>
      </c>
      <c r="K85" s="40">
        <v>-5.3800000000000002E-3</v>
      </c>
      <c r="L85" s="42">
        <v>6923.461921838888</v>
      </c>
      <c r="M85" s="51">
        <v>2.5000000000000001E-2</v>
      </c>
      <c r="N85" s="42">
        <v>-32172.22082638889</v>
      </c>
      <c r="O85" s="42">
        <v>-25248.758904550003</v>
      </c>
      <c r="P85" s="42" t="s">
        <v>20</v>
      </c>
      <c r="Q85" s="42">
        <v>-139.49590555</v>
      </c>
      <c r="R85" s="42">
        <v>-25109.262999000002</v>
      </c>
    </row>
    <row r="86" spans="1:18" x14ac:dyDescent="0.25">
      <c r="A86" s="40" t="s">
        <v>19</v>
      </c>
      <c r="B86" s="40" t="s">
        <v>290</v>
      </c>
      <c r="C86" s="40" t="s">
        <v>291</v>
      </c>
      <c r="D86" s="40" t="s">
        <v>292</v>
      </c>
      <c r="E86" s="40" t="s">
        <v>289</v>
      </c>
      <c r="F86" s="41">
        <v>44012</v>
      </c>
      <c r="G86" s="41">
        <v>44377</v>
      </c>
      <c r="H86" s="43">
        <v>714189.44</v>
      </c>
      <c r="I86" s="40" t="s">
        <v>38</v>
      </c>
      <c r="J86" s="40">
        <v>365</v>
      </c>
      <c r="K86" s="40">
        <v>0.05</v>
      </c>
      <c r="L86" s="42">
        <v>-36205.436888888886</v>
      </c>
      <c r="M86" s="51">
        <v>0</v>
      </c>
      <c r="N86" s="42">
        <v>0</v>
      </c>
      <c r="O86" s="42">
        <v>-36205.436888888886</v>
      </c>
      <c r="P86" s="42" t="s">
        <v>20</v>
      </c>
      <c r="Q86" s="42">
        <v>-18350.700888888889</v>
      </c>
      <c r="R86" s="42">
        <v>-17854.735999999997</v>
      </c>
    </row>
    <row r="87" spans="1:18" x14ac:dyDescent="0.25">
      <c r="A87" s="40" t="s">
        <v>19</v>
      </c>
      <c r="B87" s="40" t="s">
        <v>293</v>
      </c>
      <c r="C87" s="40" t="s">
        <v>294</v>
      </c>
      <c r="D87" s="40" t="s">
        <v>295</v>
      </c>
      <c r="E87" s="40" t="s">
        <v>296</v>
      </c>
      <c r="F87" s="41">
        <v>44187</v>
      </c>
      <c r="G87" s="41">
        <v>44218</v>
      </c>
      <c r="H87" s="43">
        <v>3504770.39</v>
      </c>
      <c r="I87" s="40" t="s">
        <v>38</v>
      </c>
      <c r="J87" s="40">
        <v>30</v>
      </c>
      <c r="K87" s="40">
        <v>1.7999999999999999E-2</v>
      </c>
      <c r="L87" s="42">
        <v>-5257.1555849999995</v>
      </c>
      <c r="M87" s="51">
        <v>0</v>
      </c>
      <c r="N87" s="42">
        <v>0</v>
      </c>
      <c r="O87" s="42">
        <v>-5257.1555849999995</v>
      </c>
      <c r="P87" s="42" t="s">
        <v>20</v>
      </c>
      <c r="Q87" s="42">
        <v>-1752.3851949999998</v>
      </c>
      <c r="R87" s="42">
        <v>-3680.0089094999994</v>
      </c>
    </row>
    <row r="88" spans="1:18" x14ac:dyDescent="0.25">
      <c r="A88" s="40" t="s">
        <v>19</v>
      </c>
      <c r="B88" s="40" t="s">
        <v>297</v>
      </c>
      <c r="C88" s="40" t="s">
        <v>298</v>
      </c>
      <c r="D88" s="40" t="s">
        <v>295</v>
      </c>
      <c r="E88" s="40" t="s">
        <v>296</v>
      </c>
      <c r="F88" s="41">
        <v>44187</v>
      </c>
      <c r="G88" s="41">
        <v>44218</v>
      </c>
      <c r="H88" s="43">
        <v>2706776.25</v>
      </c>
      <c r="I88" s="40" t="s">
        <v>38</v>
      </c>
      <c r="J88" s="40">
        <v>30</v>
      </c>
      <c r="K88" s="40">
        <v>1.7999999999999999E-2</v>
      </c>
      <c r="L88" s="42">
        <v>-4060.1643749999994</v>
      </c>
      <c r="M88" s="51">
        <v>0</v>
      </c>
      <c r="N88" s="42">
        <v>0</v>
      </c>
      <c r="O88" s="42">
        <v>-4060.1643749999994</v>
      </c>
      <c r="P88" s="42" t="s">
        <v>20</v>
      </c>
      <c r="Q88" s="42">
        <v>-1353.3881249999997</v>
      </c>
      <c r="R88" s="42">
        <v>-2842.1150624999996</v>
      </c>
    </row>
    <row r="89" spans="1:18" x14ac:dyDescent="0.25">
      <c r="A89" s="40" t="s">
        <v>19</v>
      </c>
      <c r="B89" s="40" t="s">
        <v>299</v>
      </c>
      <c r="C89" s="40" t="s">
        <v>300</v>
      </c>
      <c r="D89" s="40" t="s">
        <v>295</v>
      </c>
      <c r="E89" s="40" t="s">
        <v>296</v>
      </c>
      <c r="F89" s="41">
        <v>44190</v>
      </c>
      <c r="G89" s="41">
        <v>44221</v>
      </c>
      <c r="H89" s="43">
        <v>2563018.0299999998</v>
      </c>
      <c r="I89" s="40" t="s">
        <v>38</v>
      </c>
      <c r="J89" s="40">
        <v>30</v>
      </c>
      <c r="K89" s="40">
        <v>1.7999999999999999E-2</v>
      </c>
      <c r="L89" s="42">
        <v>-3844.5270449999994</v>
      </c>
      <c r="M89" s="51">
        <v>0</v>
      </c>
      <c r="N89" s="42">
        <v>0</v>
      </c>
      <c r="O89" s="42">
        <v>-3844.5270449999994</v>
      </c>
      <c r="P89" s="42" t="s">
        <v>20</v>
      </c>
      <c r="Q89" s="42">
        <v>-897.05631049999988</v>
      </c>
      <c r="R89" s="42">
        <v>-3075.6216359999999</v>
      </c>
    </row>
    <row r="90" spans="1:18" x14ac:dyDescent="0.25">
      <c r="A90" s="40" t="s">
        <v>19</v>
      </c>
      <c r="B90" s="40" t="s">
        <v>301</v>
      </c>
      <c r="C90" s="40" t="s">
        <v>302</v>
      </c>
      <c r="D90" s="40" t="s">
        <v>303</v>
      </c>
      <c r="E90" s="40" t="s">
        <v>296</v>
      </c>
      <c r="F90" s="41">
        <v>44185</v>
      </c>
      <c r="G90" s="41">
        <v>44216</v>
      </c>
      <c r="H90" s="43">
        <v>3099890.9</v>
      </c>
      <c r="I90" s="40" t="s">
        <v>38</v>
      </c>
      <c r="J90" s="40">
        <v>31</v>
      </c>
      <c r="K90" s="40">
        <v>2.0032999999999999E-2</v>
      </c>
      <c r="L90" s="42">
        <v>-5347.5098510852777</v>
      </c>
      <c r="M90" s="51">
        <v>0</v>
      </c>
      <c r="N90" s="42">
        <v>0</v>
      </c>
      <c r="O90" s="42">
        <v>-5347.5098510852777</v>
      </c>
      <c r="P90" s="42" t="s">
        <v>20</v>
      </c>
      <c r="Q90" s="42">
        <v>-2070.0038133233334</v>
      </c>
      <c r="R90" s="42">
        <v>-3277.5060377619443</v>
      </c>
    </row>
    <row r="91" spans="1:18" x14ac:dyDescent="0.25">
      <c r="A91" s="40" t="s">
        <v>19</v>
      </c>
      <c r="B91" s="40" t="s">
        <v>304</v>
      </c>
      <c r="C91" s="40" t="s">
        <v>305</v>
      </c>
      <c r="D91" s="40" t="s">
        <v>306</v>
      </c>
      <c r="E91" s="40" t="s">
        <v>296</v>
      </c>
      <c r="F91" s="41">
        <v>44185</v>
      </c>
      <c r="G91" s="41">
        <v>44216</v>
      </c>
      <c r="H91" s="43">
        <v>1669158.96</v>
      </c>
      <c r="I91" s="40" t="s">
        <v>38</v>
      </c>
      <c r="J91" s="40">
        <v>31</v>
      </c>
      <c r="K91" s="40">
        <v>2.0379000000000001E-2</v>
      </c>
      <c r="L91" s="42">
        <v>-2929.1375106139999</v>
      </c>
      <c r="M91" s="51">
        <v>0</v>
      </c>
      <c r="N91" s="42">
        <v>0</v>
      </c>
      <c r="O91" s="42">
        <v>-2929.1375106139999</v>
      </c>
      <c r="P91" s="42" t="s">
        <v>20</v>
      </c>
      <c r="Q91" s="42">
        <v>-1133.859681528</v>
      </c>
      <c r="R91" s="42">
        <v>-1795.2778290859999</v>
      </c>
    </row>
    <row r="92" spans="1:18" x14ac:dyDescent="0.25">
      <c r="A92" s="40" t="s">
        <v>19</v>
      </c>
      <c r="B92" s="40" t="s">
        <v>307</v>
      </c>
      <c r="C92" s="40" t="s">
        <v>308</v>
      </c>
      <c r="D92" s="40" t="s">
        <v>309</v>
      </c>
      <c r="E92" s="40" t="s">
        <v>296</v>
      </c>
      <c r="F92" s="41">
        <v>44185</v>
      </c>
      <c r="G92" s="41">
        <v>44216</v>
      </c>
      <c r="H92" s="43">
        <v>1558269.01</v>
      </c>
      <c r="I92" s="40" t="s">
        <v>38</v>
      </c>
      <c r="J92" s="40">
        <v>31</v>
      </c>
      <c r="K92" s="40">
        <v>2.0379000000000001E-2</v>
      </c>
      <c r="L92" s="42">
        <v>-2734.5413577735835</v>
      </c>
      <c r="M92" s="51">
        <v>0</v>
      </c>
      <c r="N92" s="42">
        <v>0</v>
      </c>
      <c r="O92" s="42">
        <v>-2734.5413577735835</v>
      </c>
      <c r="P92" s="42" t="s">
        <v>20</v>
      </c>
      <c r="Q92" s="42">
        <v>-1058.532138493</v>
      </c>
      <c r="R92" s="42">
        <v>-1676.0092192805835</v>
      </c>
    </row>
    <row r="93" spans="1:18" x14ac:dyDescent="0.25">
      <c r="A93" s="40" t="s">
        <v>19</v>
      </c>
      <c r="B93" s="40" t="s">
        <v>310</v>
      </c>
      <c r="C93" s="40" t="s">
        <v>311</v>
      </c>
      <c r="D93" s="40" t="s">
        <v>312</v>
      </c>
      <c r="E93" s="40" t="s">
        <v>296</v>
      </c>
      <c r="F93" s="41">
        <v>44183</v>
      </c>
      <c r="G93" s="41">
        <v>44214</v>
      </c>
      <c r="H93" s="43">
        <v>4999175.3099999996</v>
      </c>
      <c r="I93" s="40" t="s">
        <v>38</v>
      </c>
      <c r="J93" s="40">
        <v>30</v>
      </c>
      <c r="K93" s="40">
        <v>0.02</v>
      </c>
      <c r="L93" s="42">
        <v>-8331.9588499999991</v>
      </c>
      <c r="M93" s="51">
        <v>0</v>
      </c>
      <c r="N93" s="42">
        <v>0</v>
      </c>
      <c r="O93" s="42">
        <v>-8331.9588499999991</v>
      </c>
      <c r="P93" s="42" t="s">
        <v>20</v>
      </c>
      <c r="Q93" s="42">
        <v>-3888.2474633333331</v>
      </c>
      <c r="R93" s="42">
        <v>-4721.4433483333323</v>
      </c>
    </row>
    <row r="94" spans="1:18" x14ac:dyDescent="0.25">
      <c r="A94" s="40" t="s">
        <v>19</v>
      </c>
      <c r="B94" s="40" t="s">
        <v>313</v>
      </c>
      <c r="C94" s="40" t="s">
        <v>314</v>
      </c>
      <c r="D94" s="40" t="s">
        <v>295</v>
      </c>
      <c r="E94" s="40" t="s">
        <v>296</v>
      </c>
      <c r="F94" s="41">
        <v>44193</v>
      </c>
      <c r="G94" s="41">
        <v>44224</v>
      </c>
      <c r="H94" s="43">
        <v>2475000</v>
      </c>
      <c r="I94" s="40" t="s">
        <v>38</v>
      </c>
      <c r="J94" s="40">
        <v>30</v>
      </c>
      <c r="K94" s="40">
        <v>1.7500000000000002E-2</v>
      </c>
      <c r="L94" s="42">
        <v>-3609.3750000000005</v>
      </c>
      <c r="M94" s="51">
        <v>0</v>
      </c>
      <c r="N94" s="42">
        <v>0</v>
      </c>
      <c r="O94" s="42">
        <v>-3609.3750000000005</v>
      </c>
      <c r="P94" s="42" t="s">
        <v>20</v>
      </c>
      <c r="Q94" s="42">
        <v>-481.25000000000006</v>
      </c>
      <c r="R94" s="42">
        <v>-3248.4375000000005</v>
      </c>
    </row>
    <row r="95" spans="1:18" x14ac:dyDescent="0.25">
      <c r="A95" s="40" t="s">
        <v>19</v>
      </c>
      <c r="B95" s="40" t="s">
        <v>315</v>
      </c>
      <c r="C95" s="40" t="s">
        <v>316</v>
      </c>
      <c r="D95" s="40" t="s">
        <v>295</v>
      </c>
      <c r="E95" s="40" t="s">
        <v>296</v>
      </c>
      <c r="F95" s="41">
        <v>44193</v>
      </c>
      <c r="G95" s="41">
        <v>44224</v>
      </c>
      <c r="H95" s="43">
        <v>2475000</v>
      </c>
      <c r="I95" s="40" t="s">
        <v>38</v>
      </c>
      <c r="J95" s="40">
        <v>30</v>
      </c>
      <c r="K95" s="40">
        <v>1.7500000000000002E-2</v>
      </c>
      <c r="L95" s="42">
        <v>-3609.3750000000005</v>
      </c>
      <c r="M95" s="51">
        <v>0</v>
      </c>
      <c r="N95" s="42">
        <v>0</v>
      </c>
      <c r="O95" s="42">
        <v>-3609.3750000000005</v>
      </c>
      <c r="P95" s="42" t="s">
        <v>20</v>
      </c>
      <c r="Q95" s="42">
        <v>-481.25000000000006</v>
      </c>
      <c r="R95" s="42">
        <v>-3248.4375000000005</v>
      </c>
    </row>
    <row r="96" spans="1:18" x14ac:dyDescent="0.25">
      <c r="A96" s="40" t="s">
        <v>19</v>
      </c>
      <c r="B96" s="40" t="s">
        <v>317</v>
      </c>
      <c r="C96" s="40" t="s">
        <v>318</v>
      </c>
      <c r="D96" s="40" t="s">
        <v>319</v>
      </c>
      <c r="E96" s="40" t="s">
        <v>296</v>
      </c>
      <c r="F96" s="41">
        <v>44195</v>
      </c>
      <c r="G96" s="41">
        <v>44225</v>
      </c>
      <c r="H96" s="43">
        <v>28791805.674655899</v>
      </c>
      <c r="I96" s="40" t="s">
        <v>38</v>
      </c>
      <c r="J96" s="40">
        <v>30</v>
      </c>
      <c r="K96" s="40">
        <v>1.7999999999999999E-2</v>
      </c>
      <c r="L96" s="42">
        <v>-43187.70851198399</v>
      </c>
      <c r="M96" s="51">
        <v>0</v>
      </c>
      <c r="N96" s="42">
        <v>0</v>
      </c>
      <c r="O96" s="42">
        <v>-43187.70851198399</v>
      </c>
      <c r="P96" s="42" t="s">
        <v>20</v>
      </c>
      <c r="Q96" s="42">
        <v>-2879.1805674655993</v>
      </c>
      <c r="R96" s="42">
        <v>-40308.527944518391</v>
      </c>
    </row>
    <row r="97" spans="1:18" x14ac:dyDescent="0.25">
      <c r="A97" s="40" t="s">
        <v>19</v>
      </c>
      <c r="B97" s="40" t="s">
        <v>317</v>
      </c>
      <c r="C97" s="40" t="s">
        <v>320</v>
      </c>
      <c r="D97" s="40" t="s">
        <v>295</v>
      </c>
      <c r="E97" s="40" t="s">
        <v>296</v>
      </c>
      <c r="F97" s="41">
        <v>44193</v>
      </c>
      <c r="G97" s="41">
        <v>44223</v>
      </c>
      <c r="H97" s="43">
        <v>16922250.23</v>
      </c>
      <c r="I97" s="40" t="s">
        <v>38</v>
      </c>
      <c r="J97" s="40">
        <v>30</v>
      </c>
      <c r="K97" s="40">
        <v>1.7999999999999999E-2</v>
      </c>
      <c r="L97" s="42">
        <v>-25383.375344999997</v>
      </c>
      <c r="M97" s="51">
        <v>0</v>
      </c>
      <c r="N97" s="42">
        <v>0</v>
      </c>
      <c r="O97" s="42">
        <v>-25383.375344999997</v>
      </c>
      <c r="P97" s="42" t="s">
        <v>20</v>
      </c>
      <c r="Q97" s="42">
        <v>-3384.4500459999995</v>
      </c>
      <c r="R97" s="42">
        <v>-21998.925298999999</v>
      </c>
    </row>
    <row r="98" spans="1:18" x14ac:dyDescent="0.25">
      <c r="A98" s="40" t="s">
        <v>19</v>
      </c>
      <c r="B98" s="40" t="s">
        <v>321</v>
      </c>
      <c r="C98" s="40" t="s">
        <v>322</v>
      </c>
      <c r="D98" s="40" t="s">
        <v>323</v>
      </c>
      <c r="E98" s="40" t="s">
        <v>296</v>
      </c>
      <c r="F98" s="41">
        <v>44186</v>
      </c>
      <c r="G98" s="41">
        <v>44216</v>
      </c>
      <c r="H98" s="43">
        <v>2710404.85</v>
      </c>
      <c r="I98" s="40" t="s">
        <v>38</v>
      </c>
      <c r="J98" s="40">
        <v>29</v>
      </c>
      <c r="K98" s="40">
        <v>2.0379000000000001E-2</v>
      </c>
      <c r="L98" s="42">
        <v>-4449.5135352954176</v>
      </c>
      <c r="M98" s="51">
        <v>0</v>
      </c>
      <c r="N98" s="42">
        <v>0</v>
      </c>
      <c r="O98" s="42">
        <v>-4449.5135352954176</v>
      </c>
      <c r="P98" s="42" t="s">
        <v>20</v>
      </c>
      <c r="Q98" s="42">
        <v>-1687.7465133879168</v>
      </c>
      <c r="R98" s="42">
        <v>-2915.198523124584</v>
      </c>
    </row>
    <row r="99" spans="1:18" x14ac:dyDescent="0.25">
      <c r="A99" s="40" t="s">
        <v>19</v>
      </c>
      <c r="B99" s="40" t="s">
        <v>324</v>
      </c>
      <c r="C99" s="40" t="s">
        <v>325</v>
      </c>
      <c r="D99" s="40" t="s">
        <v>326</v>
      </c>
      <c r="E99" s="40" t="s">
        <v>296</v>
      </c>
      <c r="F99" s="41">
        <v>44196</v>
      </c>
      <c r="G99" s="41">
        <v>44225</v>
      </c>
      <c r="H99" s="43">
        <v>13246049.98</v>
      </c>
      <c r="I99" s="40" t="s">
        <v>38</v>
      </c>
      <c r="J99" s="40">
        <v>29</v>
      </c>
      <c r="K99" s="40">
        <v>1.7999999999999999E-2</v>
      </c>
      <c r="L99" s="42">
        <v>-19206.772471</v>
      </c>
      <c r="M99" s="51">
        <v>0</v>
      </c>
      <c r="N99" s="42">
        <v>0</v>
      </c>
      <c r="O99" s="42">
        <v>-19206.772471</v>
      </c>
      <c r="P99" s="42" t="s">
        <v>20</v>
      </c>
      <c r="Q99" s="42">
        <v>-662.30249900000001</v>
      </c>
      <c r="R99" s="42">
        <v>-18544.469972000003</v>
      </c>
    </row>
    <row r="100" spans="1:18" x14ac:dyDescent="0.25">
      <c r="A100" s="40" t="s">
        <v>19</v>
      </c>
      <c r="B100" s="40" t="s">
        <v>327</v>
      </c>
      <c r="C100" s="40" t="s">
        <v>328</v>
      </c>
      <c r="D100" s="40" t="s">
        <v>295</v>
      </c>
      <c r="E100" s="40" t="s">
        <v>296</v>
      </c>
      <c r="F100" s="41">
        <v>44187</v>
      </c>
      <c r="G100" s="41">
        <v>44218</v>
      </c>
      <c r="H100" s="43">
        <v>3985044.71</v>
      </c>
      <c r="I100" s="40" t="s">
        <v>38</v>
      </c>
      <c r="J100" s="40">
        <v>30</v>
      </c>
      <c r="K100" s="40">
        <v>1.7999999999999999E-2</v>
      </c>
      <c r="L100" s="42">
        <v>-5977.5670649999993</v>
      </c>
      <c r="M100" s="51">
        <v>0</v>
      </c>
      <c r="N100" s="42">
        <v>0</v>
      </c>
      <c r="O100" s="42">
        <v>-5977.5670649999993</v>
      </c>
      <c r="P100" s="42" t="s">
        <v>20</v>
      </c>
      <c r="Q100" s="42">
        <v>-1992.5223549999996</v>
      </c>
      <c r="R100" s="42">
        <v>-4184.2969454999993</v>
      </c>
    </row>
    <row r="101" spans="1:18" x14ac:dyDescent="0.25">
      <c r="A101" s="40" t="s">
        <v>19</v>
      </c>
      <c r="B101" s="40" t="s">
        <v>329</v>
      </c>
      <c r="C101" s="40" t="s">
        <v>330</v>
      </c>
      <c r="D101" s="40" t="s">
        <v>331</v>
      </c>
      <c r="E101" s="40" t="s">
        <v>332</v>
      </c>
      <c r="F101" s="41">
        <v>44196</v>
      </c>
      <c r="G101" s="41">
        <v>44286</v>
      </c>
      <c r="H101" s="43">
        <v>23950000</v>
      </c>
      <c r="I101" s="40" t="s">
        <v>38</v>
      </c>
      <c r="J101" s="40">
        <v>90</v>
      </c>
      <c r="K101" s="40">
        <v>1.7999999999999999E-2</v>
      </c>
      <c r="L101" s="42">
        <v>-107774.99999999999</v>
      </c>
      <c r="M101" s="51">
        <v>0</v>
      </c>
      <c r="N101" s="42">
        <v>0</v>
      </c>
      <c r="O101" s="42">
        <v>-107774.99999999999</v>
      </c>
      <c r="P101" s="42" t="s">
        <v>257</v>
      </c>
      <c r="Q101" s="42">
        <v>-1197.4999999999998</v>
      </c>
      <c r="R101" s="42">
        <v>-106577.49999999999</v>
      </c>
    </row>
    <row r="102" spans="1:18" x14ac:dyDescent="0.25">
      <c r="A102" s="40" t="s">
        <v>19</v>
      </c>
      <c r="B102" s="40" t="s">
        <v>333</v>
      </c>
      <c r="C102" s="40" t="s">
        <v>334</v>
      </c>
      <c r="D102" s="40" t="s">
        <v>335</v>
      </c>
      <c r="E102" s="40" t="s">
        <v>336</v>
      </c>
      <c r="F102" s="41">
        <v>44195</v>
      </c>
      <c r="G102" s="41">
        <v>44377</v>
      </c>
      <c r="H102" s="43">
        <v>2223724.19</v>
      </c>
      <c r="I102" s="40" t="s">
        <v>38</v>
      </c>
      <c r="J102" s="40">
        <v>182</v>
      </c>
      <c r="K102" s="40">
        <v>-5.1999999999999998E-3</v>
      </c>
      <c r="L102" s="42">
        <v>5845.9238150444435</v>
      </c>
      <c r="M102" s="51">
        <v>2.5000000000000001E-2</v>
      </c>
      <c r="N102" s="42">
        <v>-28105.402956944443</v>
      </c>
      <c r="O102" s="42">
        <v>-22259.479141899999</v>
      </c>
      <c r="P102" s="42" t="s">
        <v>20</v>
      </c>
      <c r="Q102" s="42">
        <v>-244.60966090000002</v>
      </c>
      <c r="R102" s="42">
        <v>-22014.869481000002</v>
      </c>
    </row>
    <row r="103" spans="1:18" x14ac:dyDescent="0.25">
      <c r="A103" s="40" t="s">
        <v>19</v>
      </c>
      <c r="B103" s="40" t="s">
        <v>337</v>
      </c>
      <c r="C103" s="40" t="s">
        <v>338</v>
      </c>
      <c r="D103" s="40" t="s">
        <v>97</v>
      </c>
      <c r="E103" s="40" t="s">
        <v>339</v>
      </c>
      <c r="F103" s="41">
        <v>44166</v>
      </c>
      <c r="G103" s="41">
        <v>44256</v>
      </c>
      <c r="H103" s="43">
        <v>30000000</v>
      </c>
      <c r="I103" s="40" t="s">
        <v>38</v>
      </c>
      <c r="J103" s="40">
        <v>90</v>
      </c>
      <c r="K103" s="40">
        <v>0</v>
      </c>
      <c r="L103" s="42">
        <v>0</v>
      </c>
      <c r="M103" s="51">
        <v>1.4E-2</v>
      </c>
      <c r="N103" s="42">
        <v>-105000</v>
      </c>
      <c r="O103" s="42">
        <v>-105000</v>
      </c>
      <c r="P103" s="42" t="s">
        <v>20</v>
      </c>
      <c r="Q103" s="42">
        <v>-36166.666666666664</v>
      </c>
      <c r="R103" s="42">
        <v>-68833.333333333328</v>
      </c>
    </row>
    <row r="104" spans="1:18" x14ac:dyDescent="0.25">
      <c r="A104" s="40" t="s">
        <v>19</v>
      </c>
      <c r="B104" s="40" t="s">
        <v>340</v>
      </c>
      <c r="C104" s="40" t="s">
        <v>341</v>
      </c>
      <c r="D104" s="40" t="s">
        <v>97</v>
      </c>
      <c r="E104" s="40" t="s">
        <v>339</v>
      </c>
      <c r="F104" s="41">
        <v>44196</v>
      </c>
      <c r="G104" s="41">
        <v>44286</v>
      </c>
      <c r="H104" s="43">
        <v>6666666.6600000001</v>
      </c>
      <c r="I104" s="40" t="s">
        <v>38</v>
      </c>
      <c r="J104" s="40">
        <v>90</v>
      </c>
      <c r="K104" s="40">
        <v>0</v>
      </c>
      <c r="L104" s="42">
        <v>0</v>
      </c>
      <c r="M104" s="51">
        <v>1.5900000000000001E-2</v>
      </c>
      <c r="N104" s="42">
        <v>-26499.999973500002</v>
      </c>
      <c r="O104" s="42">
        <v>-26499.999973500002</v>
      </c>
      <c r="P104" s="42" t="s">
        <v>20</v>
      </c>
      <c r="Q104" s="42">
        <v>-294.44444415000004</v>
      </c>
      <c r="R104" s="42">
        <v>-26205.555529350004</v>
      </c>
    </row>
    <row r="105" spans="1:18" x14ac:dyDescent="0.25">
      <c r="A105" s="40" t="s">
        <v>19</v>
      </c>
      <c r="B105" s="40" t="s">
        <v>342</v>
      </c>
      <c r="C105" s="40" t="s">
        <v>343</v>
      </c>
      <c r="D105" s="40" t="s">
        <v>97</v>
      </c>
      <c r="E105" s="40" t="s">
        <v>339</v>
      </c>
      <c r="F105" s="41">
        <v>44166</v>
      </c>
      <c r="G105" s="41">
        <v>44256</v>
      </c>
      <c r="H105" s="43">
        <v>30000000</v>
      </c>
      <c r="I105" s="40" t="s">
        <v>38</v>
      </c>
      <c r="J105" s="40">
        <v>90</v>
      </c>
      <c r="K105" s="40">
        <v>0</v>
      </c>
      <c r="L105" s="42">
        <v>0</v>
      </c>
      <c r="M105" s="51">
        <v>1.4E-2</v>
      </c>
      <c r="N105" s="42">
        <v>-105000</v>
      </c>
      <c r="O105" s="42">
        <v>-105000</v>
      </c>
      <c r="P105" s="42" t="s">
        <v>20</v>
      </c>
      <c r="Q105" s="42">
        <v>-36166.666666666664</v>
      </c>
      <c r="R105" s="42">
        <v>-68833.333333333328</v>
      </c>
    </row>
    <row r="106" spans="1:18" x14ac:dyDescent="0.25">
      <c r="A106" s="40" t="s">
        <v>19</v>
      </c>
      <c r="B106" s="40" t="s">
        <v>344</v>
      </c>
      <c r="C106" s="40" t="s">
        <v>345</v>
      </c>
      <c r="D106" s="40" t="s">
        <v>97</v>
      </c>
      <c r="E106" s="40" t="s">
        <v>339</v>
      </c>
      <c r="F106" s="41">
        <v>44180</v>
      </c>
      <c r="G106" s="41">
        <v>44270</v>
      </c>
      <c r="H106" s="43">
        <v>6857142.8700000001</v>
      </c>
      <c r="I106" s="40" t="s">
        <v>38</v>
      </c>
      <c r="J106" s="40">
        <v>90</v>
      </c>
      <c r="K106" s="40">
        <v>0</v>
      </c>
      <c r="L106" s="42">
        <v>0</v>
      </c>
      <c r="M106" s="51">
        <v>1.8200000000000001E-2</v>
      </c>
      <c r="N106" s="42">
        <v>-31200.000058500002</v>
      </c>
      <c r="O106" s="42">
        <v>-31200.000058500002</v>
      </c>
      <c r="P106" s="42" t="s">
        <v>20</v>
      </c>
      <c r="Q106" s="42">
        <v>-5893.3333443833335</v>
      </c>
      <c r="R106" s="42">
        <v>-25306.666714116669</v>
      </c>
    </row>
    <row r="107" spans="1:18" x14ac:dyDescent="0.25">
      <c r="A107" s="40" t="s">
        <v>19</v>
      </c>
      <c r="B107" s="40" t="s">
        <v>346</v>
      </c>
      <c r="C107" s="40" t="s">
        <v>347</v>
      </c>
      <c r="D107" s="40" t="s">
        <v>97</v>
      </c>
      <c r="E107" s="40" t="s">
        <v>339</v>
      </c>
      <c r="F107" s="41">
        <v>44185</v>
      </c>
      <c r="G107" s="41">
        <v>44275</v>
      </c>
      <c r="H107" s="43">
        <v>800000</v>
      </c>
      <c r="I107" s="40" t="s">
        <v>38</v>
      </c>
      <c r="J107" s="40">
        <v>90</v>
      </c>
      <c r="K107" s="40">
        <v>0</v>
      </c>
      <c r="L107" s="42">
        <v>0</v>
      </c>
      <c r="M107" s="51">
        <v>1.7399999999999999E-2</v>
      </c>
      <c r="N107" s="42">
        <v>-3479.9999999999995</v>
      </c>
      <c r="O107" s="42">
        <v>-3479.9999999999995</v>
      </c>
      <c r="P107" s="42" t="s">
        <v>20</v>
      </c>
      <c r="Q107" s="42">
        <v>-463.99999999999994</v>
      </c>
      <c r="R107" s="42">
        <v>-3015.9999999999995</v>
      </c>
    </row>
    <row r="108" spans="1:18" x14ac:dyDescent="0.25">
      <c r="A108" s="40" t="s">
        <v>19</v>
      </c>
      <c r="B108" s="40" t="s">
        <v>348</v>
      </c>
      <c r="C108" s="40" t="s">
        <v>349</v>
      </c>
      <c r="D108" s="40" t="s">
        <v>350</v>
      </c>
      <c r="E108" s="40" t="s">
        <v>351</v>
      </c>
      <c r="F108" s="41">
        <v>44187</v>
      </c>
      <c r="G108" s="41">
        <v>44552</v>
      </c>
      <c r="H108" s="43">
        <v>50000000</v>
      </c>
      <c r="I108" s="40" t="s">
        <v>38</v>
      </c>
      <c r="J108" s="40">
        <v>365</v>
      </c>
      <c r="K108" s="40">
        <v>2.5059999999999999E-2</v>
      </c>
      <c r="L108" s="42">
        <v>-1252906.2055543079</v>
      </c>
      <c r="M108" s="51">
        <v>0</v>
      </c>
      <c r="N108" s="42">
        <v>0</v>
      </c>
      <c r="O108" s="42">
        <v>-1252906.2055543079</v>
      </c>
      <c r="P108" s="42" t="s">
        <v>20</v>
      </c>
      <c r="Q108" s="42">
        <v>-34326.197412446789</v>
      </c>
      <c r="R108" s="42">
        <v>-1218580.0081418611</v>
      </c>
    </row>
    <row r="109" spans="1:18" x14ac:dyDescent="0.25">
      <c r="A109" s="40" t="s">
        <v>19</v>
      </c>
      <c r="B109" s="40" t="s">
        <v>352</v>
      </c>
      <c r="C109" s="40" t="s">
        <v>353</v>
      </c>
      <c r="D109" s="40" t="s">
        <v>354</v>
      </c>
      <c r="E109" s="40" t="s">
        <v>355</v>
      </c>
      <c r="F109" s="41">
        <v>44186</v>
      </c>
      <c r="G109" s="41">
        <v>44216</v>
      </c>
      <c r="H109" s="43">
        <v>345041.5551</v>
      </c>
      <c r="I109" s="40" t="s">
        <v>38</v>
      </c>
      <c r="J109" s="40">
        <v>29</v>
      </c>
      <c r="K109" s="40">
        <v>1.3299999999999999E-2</v>
      </c>
      <c r="L109" s="42">
        <v>-369.67368833908336</v>
      </c>
      <c r="M109" s="51">
        <v>0</v>
      </c>
      <c r="N109" s="42">
        <v>0</v>
      </c>
      <c r="O109" s="42">
        <v>-369.67368833908336</v>
      </c>
      <c r="P109" s="42" t="s">
        <v>20</v>
      </c>
      <c r="Q109" s="42">
        <v>-140.22105419758333</v>
      </c>
      <c r="R109" s="42">
        <v>-242.20000270491667</v>
      </c>
    </row>
    <row r="110" spans="1:18" x14ac:dyDescent="0.25">
      <c r="A110" s="40" t="s">
        <v>19</v>
      </c>
      <c r="B110" s="40" t="s">
        <v>356</v>
      </c>
      <c r="C110" s="40" t="s">
        <v>357</v>
      </c>
      <c r="D110" s="40" t="s">
        <v>354</v>
      </c>
      <c r="E110" s="40" t="s">
        <v>355</v>
      </c>
      <c r="F110" s="41">
        <v>44186</v>
      </c>
      <c r="G110" s="41">
        <v>44216</v>
      </c>
      <c r="H110" s="43">
        <v>431947.1189</v>
      </c>
      <c r="I110" s="40" t="s">
        <v>38</v>
      </c>
      <c r="J110" s="40">
        <v>29</v>
      </c>
      <c r="K110" s="40">
        <v>1.3299999999999999E-2</v>
      </c>
      <c r="L110" s="42">
        <v>-462.78334377702782</v>
      </c>
      <c r="M110" s="51">
        <v>0</v>
      </c>
      <c r="N110" s="42">
        <v>0</v>
      </c>
      <c r="O110" s="42">
        <v>-462.78334377702782</v>
      </c>
      <c r="P110" s="42" t="s">
        <v>20</v>
      </c>
      <c r="Q110" s="42">
        <v>-175.53850970852778</v>
      </c>
      <c r="R110" s="42">
        <v>-303.20288040563889</v>
      </c>
    </row>
    <row r="111" spans="1:18" x14ac:dyDescent="0.25">
      <c r="A111" s="40" t="s">
        <v>19</v>
      </c>
      <c r="B111" s="40" t="s">
        <v>358</v>
      </c>
      <c r="C111" s="40" t="s">
        <v>359</v>
      </c>
      <c r="D111" s="40" t="s">
        <v>360</v>
      </c>
      <c r="E111" s="40" t="s">
        <v>361</v>
      </c>
      <c r="F111" s="41">
        <v>44151</v>
      </c>
      <c r="G111" s="41">
        <v>44242</v>
      </c>
      <c r="H111" s="43">
        <v>3750000</v>
      </c>
      <c r="I111" s="40" t="s">
        <v>38</v>
      </c>
      <c r="J111" s="40">
        <v>91</v>
      </c>
      <c r="K111" s="40">
        <v>0</v>
      </c>
      <c r="L111" s="42">
        <v>0</v>
      </c>
      <c r="M111" s="51">
        <v>1.7500000000000002E-2</v>
      </c>
      <c r="N111" s="42">
        <v>-16588.541666666664</v>
      </c>
      <c r="O111" s="42">
        <v>-16588.541666666664</v>
      </c>
      <c r="P111" s="42" t="s">
        <v>20</v>
      </c>
      <c r="Q111" s="42">
        <v>-8385.4166666666642</v>
      </c>
      <c r="R111" s="42">
        <v>-8203.125</v>
      </c>
    </row>
    <row r="112" spans="1:18" x14ac:dyDescent="0.25">
      <c r="A112" s="40" t="s">
        <v>19</v>
      </c>
      <c r="B112" s="40" t="s">
        <v>362</v>
      </c>
      <c r="C112" s="40" t="s">
        <v>363</v>
      </c>
      <c r="D112" s="40" t="s">
        <v>364</v>
      </c>
      <c r="E112" s="40" t="s">
        <v>365</v>
      </c>
      <c r="F112" s="41">
        <v>44175</v>
      </c>
      <c r="G112" s="41">
        <v>44206</v>
      </c>
      <c r="H112" s="43">
        <v>2913110.3</v>
      </c>
      <c r="I112" s="40" t="s">
        <v>38</v>
      </c>
      <c r="J112" s="40">
        <v>31</v>
      </c>
      <c r="K112" s="40">
        <v>-5.1800000000000006E-3</v>
      </c>
      <c r="L112" s="42">
        <v>1299.4090332611111</v>
      </c>
      <c r="M112" s="51">
        <v>7.4999999999999997E-3</v>
      </c>
      <c r="N112" s="42">
        <v>-1881.3837354166665</v>
      </c>
      <c r="O112" s="42">
        <v>-581.97470215555541</v>
      </c>
      <c r="P112" s="42" t="s">
        <v>20</v>
      </c>
      <c r="Q112" s="42">
        <v>-413.01430475555549</v>
      </c>
      <c r="R112" s="42">
        <v>-168.96039739999998</v>
      </c>
    </row>
    <row r="113" spans="1:18" x14ac:dyDescent="0.25">
      <c r="A113" s="40" t="s">
        <v>19</v>
      </c>
      <c r="B113" s="40" t="s">
        <v>366</v>
      </c>
      <c r="C113" s="40" t="s">
        <v>367</v>
      </c>
      <c r="D113" s="40" t="s">
        <v>368</v>
      </c>
      <c r="E113" s="40" t="s">
        <v>369</v>
      </c>
      <c r="F113" s="41">
        <v>44196</v>
      </c>
      <c r="G113" s="41">
        <v>44225</v>
      </c>
      <c r="H113" s="43">
        <v>6617243.7800000003</v>
      </c>
      <c r="I113" s="40" t="s">
        <v>38</v>
      </c>
      <c r="J113" s="40">
        <v>29</v>
      </c>
      <c r="K113" s="40">
        <v>2.1499999999999998E-2</v>
      </c>
      <c r="L113" s="42">
        <v>-11460.698602305556</v>
      </c>
      <c r="M113" s="51">
        <v>0</v>
      </c>
      <c r="N113" s="42">
        <v>0</v>
      </c>
      <c r="O113" s="42">
        <v>-11460.698602305556</v>
      </c>
      <c r="P113" s="42" t="s">
        <v>20</v>
      </c>
      <c r="Q113" s="42">
        <v>-395.19650352777779</v>
      </c>
      <c r="R113" s="42">
        <v>-11065.502098777779</v>
      </c>
    </row>
    <row r="114" spans="1:18" x14ac:dyDescent="0.25">
      <c r="A114" s="40" t="s">
        <v>19</v>
      </c>
      <c r="B114" s="40" t="s">
        <v>370</v>
      </c>
      <c r="C114" s="40" t="s">
        <v>371</v>
      </c>
      <c r="D114" s="40" t="s">
        <v>372</v>
      </c>
      <c r="E114" s="40" t="s">
        <v>369</v>
      </c>
      <c r="F114" s="41">
        <v>44196</v>
      </c>
      <c r="G114" s="41">
        <v>44225</v>
      </c>
      <c r="H114" s="43">
        <v>9302100.1699999999</v>
      </c>
      <c r="I114" s="40" t="s">
        <v>38</v>
      </c>
      <c r="J114" s="40">
        <v>29</v>
      </c>
      <c r="K114" s="40">
        <v>2.5499999999999998E-2</v>
      </c>
      <c r="L114" s="42">
        <v>-19108.064099208335</v>
      </c>
      <c r="M114" s="51">
        <v>0</v>
      </c>
      <c r="N114" s="42">
        <v>0</v>
      </c>
      <c r="O114" s="42">
        <v>-19108.064099208335</v>
      </c>
      <c r="P114" s="42" t="s">
        <v>20</v>
      </c>
      <c r="Q114" s="42">
        <v>-658.89876204166671</v>
      </c>
      <c r="R114" s="42">
        <v>-18449.165337166669</v>
      </c>
    </row>
    <row r="115" spans="1:18" x14ac:dyDescent="0.25">
      <c r="A115" s="40" t="s">
        <v>19</v>
      </c>
      <c r="B115" s="40" t="s">
        <v>373</v>
      </c>
      <c r="C115" s="40" t="s">
        <v>374</v>
      </c>
      <c r="D115" s="40" t="s">
        <v>375</v>
      </c>
      <c r="E115" s="40" t="s">
        <v>376</v>
      </c>
      <c r="F115" s="41">
        <v>44181</v>
      </c>
      <c r="G115" s="41">
        <v>44271</v>
      </c>
      <c r="H115" s="43">
        <v>402994.01</v>
      </c>
      <c r="I115" s="40" t="s">
        <v>38</v>
      </c>
      <c r="J115" s="40">
        <v>90</v>
      </c>
      <c r="K115" s="40">
        <v>2.3130000000000001E-2</v>
      </c>
      <c r="L115" s="42">
        <v>-2330.3128628250001</v>
      </c>
      <c r="M115" s="51">
        <v>0</v>
      </c>
      <c r="N115" s="42">
        <v>0</v>
      </c>
      <c r="O115" s="42">
        <v>-2330.3128628250001</v>
      </c>
      <c r="P115" s="42" t="s">
        <v>20</v>
      </c>
      <c r="Q115" s="42">
        <v>-414.27784228000002</v>
      </c>
      <c r="R115" s="42">
        <v>-1916.035020545</v>
      </c>
    </row>
    <row r="116" spans="1:18" x14ac:dyDescent="0.25">
      <c r="A116" s="40" t="s">
        <v>19</v>
      </c>
      <c r="B116" s="40" t="s">
        <v>377</v>
      </c>
      <c r="C116" s="40" t="s">
        <v>378</v>
      </c>
      <c r="D116" s="40" t="s">
        <v>379</v>
      </c>
      <c r="E116" s="40" t="s">
        <v>376</v>
      </c>
      <c r="F116" s="41">
        <v>44134</v>
      </c>
      <c r="G116" s="41">
        <v>44225</v>
      </c>
      <c r="H116" s="43">
        <v>5500000</v>
      </c>
      <c r="I116" s="40" t="s">
        <v>38</v>
      </c>
      <c r="J116" s="40">
        <v>91</v>
      </c>
      <c r="K116" s="40">
        <v>0</v>
      </c>
      <c r="L116" s="42">
        <v>0</v>
      </c>
      <c r="M116" s="51">
        <v>1.7999999999999999E-2</v>
      </c>
      <c r="N116" s="42">
        <v>-25024.999999999996</v>
      </c>
      <c r="O116" s="42">
        <v>-25024.999999999996</v>
      </c>
      <c r="P116" s="42" t="s">
        <v>20</v>
      </c>
      <c r="Q116" s="42">
        <v>-17324.999999999996</v>
      </c>
      <c r="R116" s="42">
        <v>-7699.9999999999991</v>
      </c>
    </row>
    <row r="117" spans="1:18" x14ac:dyDescent="0.25">
      <c r="A117" s="40" t="s">
        <v>19</v>
      </c>
      <c r="B117" s="40" t="s">
        <v>380</v>
      </c>
      <c r="C117" s="40" t="s">
        <v>381</v>
      </c>
      <c r="D117" s="40" t="s">
        <v>382</v>
      </c>
      <c r="E117" s="40" t="s">
        <v>383</v>
      </c>
      <c r="F117" s="41">
        <v>44179</v>
      </c>
      <c r="G117" s="41">
        <v>44209</v>
      </c>
      <c r="H117" s="43">
        <v>211044.53</v>
      </c>
      <c r="I117" s="40" t="s">
        <v>38</v>
      </c>
      <c r="J117" s="40">
        <v>29</v>
      </c>
      <c r="K117" s="40">
        <v>9.9399999999999992E-3</v>
      </c>
      <c r="L117" s="42">
        <v>-168.98804504944442</v>
      </c>
      <c r="M117" s="51">
        <v>0</v>
      </c>
      <c r="N117" s="42">
        <v>0</v>
      </c>
      <c r="O117" s="42">
        <v>-168.98804504944442</v>
      </c>
      <c r="P117" s="42" t="s">
        <v>20</v>
      </c>
      <c r="Q117" s="42">
        <v>-104.88913140999999</v>
      </c>
      <c r="R117" s="42">
        <v>-69.926087606666655</v>
      </c>
    </row>
    <row r="118" spans="1:18" x14ac:dyDescent="0.25">
      <c r="A118" s="40" t="s">
        <v>19</v>
      </c>
      <c r="B118" s="40" t="s">
        <v>384</v>
      </c>
      <c r="C118" s="40" t="s">
        <v>385</v>
      </c>
      <c r="D118" s="40" t="s">
        <v>386</v>
      </c>
      <c r="E118" s="40" t="s">
        <v>22</v>
      </c>
      <c r="F118" s="41">
        <v>44105</v>
      </c>
      <c r="G118" s="41">
        <v>44197</v>
      </c>
      <c r="H118" s="43">
        <v>3092047.15</v>
      </c>
      <c r="I118" s="40" t="s">
        <v>38</v>
      </c>
      <c r="J118" s="40">
        <v>92</v>
      </c>
      <c r="K118" s="40">
        <v>-4.9399999999999999E-3</v>
      </c>
      <c r="L118" s="42">
        <v>3903.5377464777775</v>
      </c>
      <c r="M118" s="51">
        <v>1.0500000000000001E-2</v>
      </c>
      <c r="N118" s="42">
        <v>-8296.993185833333</v>
      </c>
      <c r="O118" s="42">
        <v>-4393.4554393555554</v>
      </c>
      <c r="P118" s="42" t="s">
        <v>20</v>
      </c>
      <c r="Q118" s="42">
        <v>-4393.4554393555554</v>
      </c>
      <c r="R118" s="42">
        <v>0</v>
      </c>
    </row>
    <row r="119" spans="1:18" x14ac:dyDescent="0.25">
      <c r="A119" s="40" t="s">
        <v>19</v>
      </c>
      <c r="B119" s="40" t="s">
        <v>384</v>
      </c>
      <c r="C119" s="40" t="s">
        <v>387</v>
      </c>
      <c r="D119" s="40" t="s">
        <v>388</v>
      </c>
      <c r="E119" s="40" t="s">
        <v>383</v>
      </c>
      <c r="F119" s="41">
        <v>44179</v>
      </c>
      <c r="G119" s="41">
        <v>44209</v>
      </c>
      <c r="H119" s="43">
        <v>23081.67</v>
      </c>
      <c r="I119" s="40" t="s">
        <v>38</v>
      </c>
      <c r="J119" s="40">
        <v>29</v>
      </c>
      <c r="K119" s="40">
        <v>9.7999999999999997E-3</v>
      </c>
      <c r="L119" s="42">
        <v>-18.22169615</v>
      </c>
      <c r="M119" s="51">
        <v>0</v>
      </c>
      <c r="N119" s="42">
        <v>0</v>
      </c>
      <c r="O119" s="42">
        <v>-18.22169615</v>
      </c>
      <c r="P119" s="42" t="s">
        <v>20</v>
      </c>
      <c r="Q119" s="42">
        <v>-11.310018299999999</v>
      </c>
      <c r="R119" s="42">
        <v>-7.5400121999999996</v>
      </c>
    </row>
    <row r="120" spans="1:18" x14ac:dyDescent="0.25">
      <c r="A120" s="40" t="s">
        <v>19</v>
      </c>
      <c r="B120" s="40" t="s">
        <v>389</v>
      </c>
      <c r="C120" s="40" t="s">
        <v>390</v>
      </c>
      <c r="D120" s="40" t="s">
        <v>388</v>
      </c>
      <c r="E120" s="40" t="s">
        <v>383</v>
      </c>
      <c r="F120" s="41">
        <v>44179</v>
      </c>
      <c r="G120" s="41">
        <v>44209</v>
      </c>
      <c r="H120" s="43">
        <v>4158.09</v>
      </c>
      <c r="I120" s="40" t="s">
        <v>38</v>
      </c>
      <c r="J120" s="40">
        <v>29</v>
      </c>
      <c r="K120" s="40">
        <v>9.7999999999999997E-3</v>
      </c>
      <c r="L120" s="42">
        <v>-3.2825810500000001</v>
      </c>
      <c r="M120" s="51">
        <v>0</v>
      </c>
      <c r="N120" s="42">
        <v>0</v>
      </c>
      <c r="O120" s="42">
        <v>-3.2825810500000001</v>
      </c>
      <c r="P120" s="42" t="s">
        <v>20</v>
      </c>
      <c r="Q120" s="42">
        <v>-2.0374641000000002</v>
      </c>
      <c r="R120" s="42">
        <v>-1.3583094</v>
      </c>
    </row>
    <row r="121" spans="1:18" x14ac:dyDescent="0.25">
      <c r="A121" s="40" t="s">
        <v>19</v>
      </c>
      <c r="B121" s="40" t="s">
        <v>391</v>
      </c>
      <c r="C121" s="40" t="s">
        <v>392</v>
      </c>
      <c r="D121" s="40" t="s">
        <v>388</v>
      </c>
      <c r="E121" s="40" t="s">
        <v>383</v>
      </c>
      <c r="F121" s="41">
        <v>44179</v>
      </c>
      <c r="G121" s="41">
        <v>44209</v>
      </c>
      <c r="H121" s="43">
        <v>16547.52</v>
      </c>
      <c r="I121" s="40" t="s">
        <v>38</v>
      </c>
      <c r="J121" s="40">
        <v>29</v>
      </c>
      <c r="K121" s="40">
        <v>9.7999999999999997E-3</v>
      </c>
      <c r="L121" s="42">
        <v>-13.063347733333334</v>
      </c>
      <c r="M121" s="51">
        <v>0</v>
      </c>
      <c r="N121" s="42">
        <v>0</v>
      </c>
      <c r="O121" s="42">
        <v>-13.063347733333334</v>
      </c>
      <c r="P121" s="42" t="s">
        <v>20</v>
      </c>
      <c r="Q121" s="42">
        <v>-8.1082847999999998</v>
      </c>
      <c r="R121" s="42">
        <v>-5.4055232000000002</v>
      </c>
    </row>
    <row r="122" spans="1:18" x14ac:dyDescent="0.25">
      <c r="A122" s="40" t="s">
        <v>19</v>
      </c>
      <c r="B122" s="40" t="s">
        <v>393</v>
      </c>
      <c r="C122" s="40" t="s">
        <v>394</v>
      </c>
      <c r="D122" s="40" t="s">
        <v>388</v>
      </c>
      <c r="E122" s="40" t="s">
        <v>383</v>
      </c>
      <c r="F122" s="41">
        <v>44179</v>
      </c>
      <c r="G122" s="41">
        <v>44209</v>
      </c>
      <c r="H122" s="43">
        <v>13577.45</v>
      </c>
      <c r="I122" s="40" t="s">
        <v>38</v>
      </c>
      <c r="J122" s="40">
        <v>29</v>
      </c>
      <c r="K122" s="40">
        <v>9.7999999999999997E-3</v>
      </c>
      <c r="L122" s="42">
        <v>-10.718642472222223</v>
      </c>
      <c r="M122" s="51">
        <v>0</v>
      </c>
      <c r="N122" s="42">
        <v>0</v>
      </c>
      <c r="O122" s="42">
        <v>-10.718642472222223</v>
      </c>
      <c r="P122" s="42" t="s">
        <v>20</v>
      </c>
      <c r="Q122" s="42">
        <v>-6.6529505000000011</v>
      </c>
      <c r="R122" s="42">
        <v>-4.4353003333333341</v>
      </c>
    </row>
    <row r="123" spans="1:18" x14ac:dyDescent="0.25">
      <c r="A123" s="40" t="s">
        <v>19</v>
      </c>
      <c r="B123" s="40" t="s">
        <v>395</v>
      </c>
      <c r="C123" s="40" t="s">
        <v>396</v>
      </c>
      <c r="D123" s="40" t="s">
        <v>97</v>
      </c>
      <c r="E123" s="40" t="s">
        <v>22</v>
      </c>
      <c r="F123" s="41">
        <v>44119</v>
      </c>
      <c r="G123" s="41">
        <v>44301</v>
      </c>
      <c r="H123" s="43">
        <v>29781969.390000001</v>
      </c>
      <c r="I123" s="40" t="s">
        <v>38</v>
      </c>
      <c r="J123" s="40">
        <v>180</v>
      </c>
      <c r="K123" s="40">
        <v>0</v>
      </c>
      <c r="L123" s="42">
        <v>0</v>
      </c>
      <c r="M123" s="51">
        <v>1.7000000000000001E-2</v>
      </c>
      <c r="N123" s="42">
        <v>-253146.73981500004</v>
      </c>
      <c r="O123" s="42">
        <v>-253146.73981500004</v>
      </c>
      <c r="P123" s="42" t="s">
        <v>20</v>
      </c>
      <c r="Q123" s="42">
        <v>-109696.92058650003</v>
      </c>
      <c r="R123" s="42">
        <v>-146262.56078200002</v>
      </c>
    </row>
    <row r="124" spans="1:18" x14ac:dyDescent="0.25">
      <c r="A124" s="40" t="s">
        <v>19</v>
      </c>
      <c r="B124" s="40" t="s">
        <v>397</v>
      </c>
      <c r="C124" s="40" t="s">
        <v>398</v>
      </c>
      <c r="D124" s="40" t="s">
        <v>97</v>
      </c>
      <c r="E124" s="40" t="s">
        <v>399</v>
      </c>
      <c r="F124" s="41">
        <v>44181</v>
      </c>
      <c r="G124" s="41">
        <v>44212</v>
      </c>
      <c r="H124" s="43">
        <v>912313.03</v>
      </c>
      <c r="I124" s="40" t="s">
        <v>38</v>
      </c>
      <c r="J124" s="40">
        <v>30</v>
      </c>
      <c r="K124" s="40">
        <v>1.0800000000000001E-2</v>
      </c>
      <c r="L124" s="42">
        <v>-821.081727</v>
      </c>
      <c r="M124" s="51">
        <v>0</v>
      </c>
      <c r="N124" s="42">
        <v>0</v>
      </c>
      <c r="O124" s="42">
        <v>-821.081727</v>
      </c>
      <c r="P124" s="42" t="s">
        <v>20</v>
      </c>
      <c r="Q124" s="42">
        <v>-437.91025439999999</v>
      </c>
      <c r="R124" s="42">
        <v>-410.5408635</v>
      </c>
    </row>
    <row r="125" spans="1:18" x14ac:dyDescent="0.25">
      <c r="A125" s="40" t="s">
        <v>19</v>
      </c>
      <c r="B125" s="40" t="s">
        <v>400</v>
      </c>
      <c r="C125" s="40" t="s">
        <v>401</v>
      </c>
      <c r="D125" s="40" t="s">
        <v>402</v>
      </c>
      <c r="E125" s="40" t="s">
        <v>22</v>
      </c>
      <c r="F125" s="41">
        <v>44173</v>
      </c>
      <c r="G125" s="41">
        <v>44204</v>
      </c>
      <c r="H125" s="43">
        <v>1481391.45</v>
      </c>
      <c r="I125" s="40" t="s">
        <v>38</v>
      </c>
      <c r="J125" s="40">
        <v>31</v>
      </c>
      <c r="K125" s="40">
        <v>4.7899999999999998E-2</v>
      </c>
      <c r="L125" s="42">
        <v>-6110.3282336249995</v>
      </c>
      <c r="M125" s="51">
        <v>0</v>
      </c>
      <c r="N125" s="42">
        <v>0</v>
      </c>
      <c r="O125" s="42">
        <v>-6110.3282336249995</v>
      </c>
      <c r="P125" s="42" t="s">
        <v>20</v>
      </c>
      <c r="Q125" s="42">
        <v>-4730.5766969999995</v>
      </c>
      <c r="R125" s="42">
        <v>-1379.7515366249997</v>
      </c>
    </row>
    <row r="126" spans="1:18" x14ac:dyDescent="0.25">
      <c r="A126" s="40" t="s">
        <v>19</v>
      </c>
      <c r="B126" s="40" t="s">
        <v>403</v>
      </c>
      <c r="C126" s="40" t="s">
        <v>404</v>
      </c>
      <c r="D126" s="40" t="s">
        <v>405</v>
      </c>
      <c r="E126" s="40" t="s">
        <v>22</v>
      </c>
      <c r="F126" s="41">
        <v>44105</v>
      </c>
      <c r="G126" s="41">
        <v>44197</v>
      </c>
      <c r="H126" s="43">
        <v>678087.04</v>
      </c>
      <c r="I126" s="40" t="s">
        <v>38</v>
      </c>
      <c r="J126" s="40">
        <v>92</v>
      </c>
      <c r="K126" s="40">
        <v>2.1090999999999999E-2</v>
      </c>
      <c r="L126" s="42">
        <v>-3654.8364054968888</v>
      </c>
      <c r="M126" s="51">
        <v>0</v>
      </c>
      <c r="N126" s="42">
        <v>0</v>
      </c>
      <c r="O126" s="42">
        <v>-3654.8364054968888</v>
      </c>
      <c r="P126" s="42" t="s">
        <v>20</v>
      </c>
      <c r="Q126" s="42">
        <v>-3654.8364054968888</v>
      </c>
      <c r="R126" s="42">
        <v>0</v>
      </c>
    </row>
    <row r="127" spans="1:18" x14ac:dyDescent="0.25">
      <c r="A127" s="40" t="s">
        <v>19</v>
      </c>
      <c r="B127" s="40" t="s">
        <v>406</v>
      </c>
      <c r="C127" s="40" t="s">
        <v>407</v>
      </c>
      <c r="D127" s="40" t="s">
        <v>408</v>
      </c>
      <c r="E127" s="40" t="s">
        <v>22</v>
      </c>
      <c r="F127" s="41">
        <v>44105</v>
      </c>
      <c r="G127" s="41">
        <v>44197</v>
      </c>
      <c r="H127" s="43">
        <v>395894.29</v>
      </c>
      <c r="I127" s="40" t="s">
        <v>38</v>
      </c>
      <c r="J127" s="40">
        <v>92</v>
      </c>
      <c r="K127" s="40">
        <v>2.2009999999999998E-2</v>
      </c>
      <c r="L127" s="42">
        <v>-2226.8174047411107</v>
      </c>
      <c r="M127" s="51">
        <v>0</v>
      </c>
      <c r="N127" s="42">
        <v>0</v>
      </c>
      <c r="O127" s="42">
        <v>-2226.8174047411107</v>
      </c>
      <c r="P127" s="42" t="s">
        <v>20</v>
      </c>
      <c r="Q127" s="42">
        <v>-2226.8174047411107</v>
      </c>
      <c r="R127" s="42">
        <v>0</v>
      </c>
    </row>
    <row r="128" spans="1:18" x14ac:dyDescent="0.25">
      <c r="A128" s="40" t="s">
        <v>19</v>
      </c>
      <c r="B128" s="40" t="s">
        <v>409</v>
      </c>
      <c r="C128" s="40" t="s">
        <v>410</v>
      </c>
      <c r="D128" s="40" t="s">
        <v>411</v>
      </c>
      <c r="E128" s="40" t="s">
        <v>22</v>
      </c>
      <c r="F128" s="41">
        <v>44196</v>
      </c>
      <c r="G128" s="41">
        <v>44286</v>
      </c>
      <c r="H128" s="43">
        <v>14288000</v>
      </c>
      <c r="I128" s="40" t="s">
        <v>38</v>
      </c>
      <c r="J128" s="40">
        <v>90</v>
      </c>
      <c r="K128" s="40">
        <v>-5.3800000000000002E-3</v>
      </c>
      <c r="L128" s="42">
        <v>19217.36</v>
      </c>
      <c r="M128" s="51">
        <v>1.7000000000000001E-2</v>
      </c>
      <c r="N128" s="42">
        <v>-60724.000000000007</v>
      </c>
      <c r="O128" s="42">
        <v>-41506.640000000007</v>
      </c>
      <c r="P128" s="42" t="s">
        <v>20</v>
      </c>
      <c r="Q128" s="42">
        <v>-461.18488888888896</v>
      </c>
      <c r="R128" s="42">
        <v>-41045.455111111121</v>
      </c>
    </row>
    <row r="129" spans="1:18" x14ac:dyDescent="0.25">
      <c r="A129" s="40" t="s">
        <v>19</v>
      </c>
      <c r="B129" s="40" t="s">
        <v>412</v>
      </c>
      <c r="C129" s="40" t="s">
        <v>413</v>
      </c>
      <c r="D129" s="40" t="s">
        <v>414</v>
      </c>
      <c r="E129" s="40" t="s">
        <v>415</v>
      </c>
      <c r="F129" s="41">
        <v>44172</v>
      </c>
      <c r="G129" s="41">
        <v>44201</v>
      </c>
      <c r="H129" s="43">
        <v>45272220</v>
      </c>
      <c r="I129" s="40" t="s">
        <v>38</v>
      </c>
      <c r="J129" s="40">
        <v>29</v>
      </c>
      <c r="K129" s="40">
        <v>1.1999999999999999E-3</v>
      </c>
      <c r="L129" s="42">
        <v>-4316.3650849315072</v>
      </c>
      <c r="M129" s="51">
        <v>2.1000000000000001E-2</v>
      </c>
      <c r="N129" s="42">
        <v>-75536.38898630139</v>
      </c>
      <c r="O129" s="42">
        <v>-79852.754071232892</v>
      </c>
      <c r="P129" s="42" t="s">
        <v>416</v>
      </c>
      <c r="Q129" s="42">
        <v>-68838.581095890419</v>
      </c>
      <c r="R129" s="42">
        <v>-11014.172975342468</v>
      </c>
    </row>
    <row r="130" spans="1:18" x14ac:dyDescent="0.25">
      <c r="A130" s="40" t="s">
        <v>19</v>
      </c>
      <c r="B130" s="40" t="s">
        <v>417</v>
      </c>
      <c r="C130" s="40" t="s">
        <v>418</v>
      </c>
      <c r="D130" s="40" t="s">
        <v>419</v>
      </c>
      <c r="E130" s="40" t="s">
        <v>415</v>
      </c>
      <c r="F130" s="41">
        <v>44172</v>
      </c>
      <c r="G130" s="41">
        <v>44201</v>
      </c>
      <c r="H130" s="43">
        <v>9283501.2799999993</v>
      </c>
      <c r="I130" s="40" t="s">
        <v>38</v>
      </c>
      <c r="J130" s="40">
        <v>29</v>
      </c>
      <c r="K130" s="40">
        <v>1.1999999999999999E-3</v>
      </c>
      <c r="L130" s="42">
        <v>-885.11190286027397</v>
      </c>
      <c r="M130" s="51">
        <v>2.1000000000000001E-2</v>
      </c>
      <c r="N130" s="42">
        <v>-15489.458300054795</v>
      </c>
      <c r="O130" s="42">
        <v>-16374.570202915069</v>
      </c>
      <c r="P130" s="42" t="s">
        <v>416</v>
      </c>
      <c r="Q130" s="42">
        <v>-14116.008795616437</v>
      </c>
      <c r="R130" s="42">
        <v>-2258.56140729863</v>
      </c>
    </row>
    <row r="131" spans="1:18" x14ac:dyDescent="0.25">
      <c r="A131" s="40" t="s">
        <v>19</v>
      </c>
      <c r="B131" s="40" t="s">
        <v>420</v>
      </c>
      <c r="C131" s="40" t="s">
        <v>421</v>
      </c>
      <c r="D131" s="40" t="s">
        <v>419</v>
      </c>
      <c r="E131" s="40" t="s">
        <v>415</v>
      </c>
      <c r="F131" s="41">
        <v>44172</v>
      </c>
      <c r="G131" s="41">
        <v>44201</v>
      </c>
      <c r="H131" s="43">
        <v>5919284.7999999998</v>
      </c>
      <c r="I131" s="40" t="s">
        <v>38</v>
      </c>
      <c r="J131" s="40">
        <v>29</v>
      </c>
      <c r="K131" s="40">
        <v>1.1999999999999999E-3</v>
      </c>
      <c r="L131" s="42">
        <v>-564.35920832876718</v>
      </c>
      <c r="M131" s="51">
        <v>2.1000000000000001E-2</v>
      </c>
      <c r="N131" s="42">
        <v>-9876.2861457534254</v>
      </c>
      <c r="O131" s="42">
        <v>-10440.645354082193</v>
      </c>
      <c r="P131" s="42" t="s">
        <v>416</v>
      </c>
      <c r="Q131" s="42">
        <v>-9000.5563397260285</v>
      </c>
      <c r="R131" s="42">
        <v>-1440.0890143561646</v>
      </c>
    </row>
    <row r="132" spans="1:18" x14ac:dyDescent="0.25">
      <c r="A132" s="40" t="s">
        <v>19</v>
      </c>
      <c r="B132" s="40" t="s">
        <v>422</v>
      </c>
      <c r="C132" s="40" t="s">
        <v>423</v>
      </c>
      <c r="D132" s="40" t="s">
        <v>424</v>
      </c>
      <c r="E132" s="40" t="s">
        <v>425</v>
      </c>
      <c r="F132" s="41">
        <v>44196</v>
      </c>
      <c r="G132" s="41">
        <v>44286</v>
      </c>
      <c r="H132" s="43">
        <v>43750000.009999998</v>
      </c>
      <c r="I132" s="40" t="s">
        <v>38</v>
      </c>
      <c r="J132" s="40">
        <v>90</v>
      </c>
      <c r="K132" s="40">
        <v>0</v>
      </c>
      <c r="L132" s="42">
        <v>0</v>
      </c>
      <c r="M132" s="51">
        <v>1.6E-2</v>
      </c>
      <c r="N132" s="42">
        <v>-175000.00003999998</v>
      </c>
      <c r="O132" s="42">
        <v>-175000.00003999998</v>
      </c>
      <c r="P132" s="42" t="s">
        <v>20</v>
      </c>
      <c r="Q132" s="42">
        <v>-1944.4444448888887</v>
      </c>
      <c r="R132" s="42">
        <v>-173055.5555951111</v>
      </c>
    </row>
    <row r="133" spans="1:18" x14ac:dyDescent="0.25">
      <c r="A133" s="40" t="s">
        <v>19</v>
      </c>
      <c r="B133" s="40" t="s">
        <v>426</v>
      </c>
      <c r="C133" s="40" t="s">
        <v>427</v>
      </c>
      <c r="D133" s="40" t="s">
        <v>428</v>
      </c>
      <c r="E133" s="40" t="s">
        <v>22</v>
      </c>
      <c r="F133" s="41">
        <v>44196</v>
      </c>
      <c r="G133" s="41">
        <v>44225</v>
      </c>
      <c r="H133" s="43">
        <v>300000000</v>
      </c>
      <c r="I133" s="40" t="s">
        <v>38</v>
      </c>
      <c r="J133" s="40">
        <v>29</v>
      </c>
      <c r="K133" s="40">
        <v>0</v>
      </c>
      <c r="L133" s="42">
        <v>0</v>
      </c>
      <c r="M133" s="51">
        <v>0.01</v>
      </c>
      <c r="N133" s="42">
        <v>-241666.66666666669</v>
      </c>
      <c r="O133" s="42">
        <v>-241666.66666666669</v>
      </c>
      <c r="P133" s="42" t="s">
        <v>20</v>
      </c>
      <c r="Q133" s="42">
        <v>-8333.3333333333339</v>
      </c>
      <c r="R133" s="42">
        <v>-233333.33333333337</v>
      </c>
    </row>
    <row r="134" spans="1:18" x14ac:dyDescent="0.25">
      <c r="A134" s="40" t="s">
        <v>19</v>
      </c>
      <c r="B134" s="40" t="s">
        <v>429</v>
      </c>
      <c r="C134" s="40" t="s">
        <v>430</v>
      </c>
      <c r="D134" s="40" t="s">
        <v>431</v>
      </c>
      <c r="E134" s="40" t="s">
        <v>432</v>
      </c>
      <c r="F134" s="41">
        <v>44034</v>
      </c>
      <c r="G134" s="41">
        <v>44218</v>
      </c>
      <c r="H134" s="43">
        <v>40000000</v>
      </c>
      <c r="I134" s="40" t="s">
        <v>38</v>
      </c>
      <c r="J134" s="40">
        <v>184</v>
      </c>
      <c r="K134" s="40">
        <v>0</v>
      </c>
      <c r="L134" s="42">
        <v>0</v>
      </c>
      <c r="M134" s="51">
        <v>1.4E-2</v>
      </c>
      <c r="N134" s="42">
        <v>-286222.22222222219</v>
      </c>
      <c r="O134" s="42">
        <v>-286222.22222222219</v>
      </c>
      <c r="P134" s="42" t="s">
        <v>20</v>
      </c>
      <c r="Q134" s="42">
        <v>-253555.55555555553</v>
      </c>
      <c r="R134" s="42">
        <v>-32666.666666666661</v>
      </c>
    </row>
    <row r="135" spans="1:18" x14ac:dyDescent="0.25">
      <c r="A135" s="40" t="s">
        <v>19</v>
      </c>
      <c r="B135" s="40" t="s">
        <v>433</v>
      </c>
      <c r="C135" s="40" t="s">
        <v>434</v>
      </c>
      <c r="D135" s="40" t="s">
        <v>435</v>
      </c>
      <c r="E135" s="40" t="s">
        <v>436</v>
      </c>
      <c r="F135" s="41">
        <v>44166</v>
      </c>
      <c r="G135" s="41">
        <v>44256</v>
      </c>
      <c r="H135" s="43">
        <v>10000000</v>
      </c>
      <c r="I135" s="40" t="s">
        <v>38</v>
      </c>
      <c r="J135" s="40">
        <v>90</v>
      </c>
      <c r="K135" s="40">
        <v>0</v>
      </c>
      <c r="L135" s="42">
        <v>0</v>
      </c>
      <c r="M135" s="51">
        <v>1.7999999999999999E-2</v>
      </c>
      <c r="N135" s="42">
        <v>-45000</v>
      </c>
      <c r="O135" s="42">
        <v>-45000</v>
      </c>
      <c r="P135" s="42" t="s">
        <v>20</v>
      </c>
      <c r="Q135" s="42">
        <v>-15500</v>
      </c>
      <c r="R135" s="42">
        <v>-29500</v>
      </c>
    </row>
    <row r="136" spans="1:18" x14ac:dyDescent="0.25">
      <c r="A136" s="40" t="s">
        <v>19</v>
      </c>
      <c r="B136" s="40" t="s">
        <v>437</v>
      </c>
      <c r="C136" s="40" t="s">
        <v>438</v>
      </c>
      <c r="D136" s="40" t="s">
        <v>435</v>
      </c>
      <c r="E136" s="40" t="s">
        <v>436</v>
      </c>
      <c r="F136" s="41">
        <v>44166</v>
      </c>
      <c r="G136" s="41">
        <v>44256</v>
      </c>
      <c r="H136" s="43">
        <v>20000000</v>
      </c>
      <c r="I136" s="40" t="s">
        <v>38</v>
      </c>
      <c r="J136" s="40">
        <v>90</v>
      </c>
      <c r="K136" s="40">
        <v>0</v>
      </c>
      <c r="L136" s="42">
        <v>0</v>
      </c>
      <c r="M136" s="51">
        <v>1.6E-2</v>
      </c>
      <c r="N136" s="42">
        <v>-80000</v>
      </c>
      <c r="O136" s="42">
        <v>-80000</v>
      </c>
      <c r="P136" s="42" t="s">
        <v>20</v>
      </c>
      <c r="Q136" s="42">
        <v>-27555.555555555555</v>
      </c>
      <c r="R136" s="42">
        <v>-52444.444444444445</v>
      </c>
    </row>
    <row r="137" spans="1:18" x14ac:dyDescent="0.25">
      <c r="A137" s="40" t="s">
        <v>19</v>
      </c>
      <c r="B137" s="40" t="s">
        <v>439</v>
      </c>
      <c r="C137" s="40" t="s">
        <v>440</v>
      </c>
      <c r="D137" s="40" t="s">
        <v>435</v>
      </c>
      <c r="E137" s="40" t="s">
        <v>436</v>
      </c>
      <c r="F137" s="41">
        <v>44166</v>
      </c>
      <c r="G137" s="41">
        <v>44256</v>
      </c>
      <c r="H137" s="43">
        <v>20000000</v>
      </c>
      <c r="I137" s="40" t="s">
        <v>38</v>
      </c>
      <c r="J137" s="40">
        <v>90</v>
      </c>
      <c r="K137" s="40">
        <v>0</v>
      </c>
      <c r="L137" s="42">
        <v>0</v>
      </c>
      <c r="M137" s="51">
        <v>1.7999999999999999E-2</v>
      </c>
      <c r="N137" s="42">
        <v>-90000</v>
      </c>
      <c r="O137" s="42">
        <v>-90000</v>
      </c>
      <c r="P137" s="42" t="s">
        <v>20</v>
      </c>
      <c r="Q137" s="42">
        <v>-31000</v>
      </c>
      <c r="R137" s="42">
        <v>-59000</v>
      </c>
    </row>
    <row r="138" spans="1:18" x14ac:dyDescent="0.25">
      <c r="A138" s="40" t="s">
        <v>19</v>
      </c>
      <c r="B138" s="40" t="s">
        <v>441</v>
      </c>
      <c r="C138" s="40" t="s">
        <v>442</v>
      </c>
      <c r="D138" s="40" t="s">
        <v>443</v>
      </c>
      <c r="E138" s="40" t="s">
        <v>444</v>
      </c>
      <c r="F138" s="41">
        <v>44166</v>
      </c>
      <c r="G138" s="41">
        <v>44197</v>
      </c>
      <c r="H138" s="43">
        <v>9291738.5399999991</v>
      </c>
      <c r="I138" s="40" t="s">
        <v>38</v>
      </c>
      <c r="J138" s="40">
        <v>31</v>
      </c>
      <c r="K138" s="40">
        <v>1.5977999999999999E-2</v>
      </c>
      <c r="L138" s="42">
        <v>-12784.348194876997</v>
      </c>
      <c r="M138" s="51">
        <v>0</v>
      </c>
      <c r="N138" s="42">
        <v>0</v>
      </c>
      <c r="O138" s="42">
        <v>-12784.348194876997</v>
      </c>
      <c r="P138" s="42" t="s">
        <v>20</v>
      </c>
      <c r="Q138" s="42">
        <v>-12784.348194876997</v>
      </c>
      <c r="R138" s="42">
        <v>0</v>
      </c>
    </row>
    <row r="139" spans="1:18" x14ac:dyDescent="0.25">
      <c r="A139" s="40" t="s">
        <v>19</v>
      </c>
      <c r="B139" s="40" t="s">
        <v>445</v>
      </c>
      <c r="C139" s="40" t="s">
        <v>446</v>
      </c>
      <c r="D139" s="40" t="s">
        <v>447</v>
      </c>
      <c r="E139" s="40" t="s">
        <v>444</v>
      </c>
      <c r="F139" s="41">
        <v>44166</v>
      </c>
      <c r="G139" s="41">
        <v>44197</v>
      </c>
      <c r="H139" s="43">
        <v>2476951.88</v>
      </c>
      <c r="I139" s="40" t="s">
        <v>38</v>
      </c>
      <c r="J139" s="40">
        <v>31</v>
      </c>
      <c r="K139" s="40">
        <v>9.4909999999999994E-3</v>
      </c>
      <c r="L139" s="42">
        <v>-2024.3646085707774</v>
      </c>
      <c r="M139" s="51">
        <v>0</v>
      </c>
      <c r="N139" s="42">
        <v>0</v>
      </c>
      <c r="O139" s="42">
        <v>-2024.3646085707774</v>
      </c>
      <c r="P139" s="42" t="s">
        <v>20</v>
      </c>
      <c r="Q139" s="42">
        <v>-2024.3646085707774</v>
      </c>
      <c r="R139" s="42">
        <v>0</v>
      </c>
    </row>
    <row r="140" spans="1:18" x14ac:dyDescent="0.25">
      <c r="A140" s="40" t="s">
        <v>19</v>
      </c>
      <c r="B140" s="40" t="s">
        <v>448</v>
      </c>
      <c r="C140" s="40" t="s">
        <v>449</v>
      </c>
      <c r="D140" s="40" t="s">
        <v>450</v>
      </c>
      <c r="E140" s="40" t="s">
        <v>444</v>
      </c>
      <c r="F140" s="41">
        <v>44166</v>
      </c>
      <c r="G140" s="41">
        <v>44197</v>
      </c>
      <c r="H140" s="43">
        <v>10844702.539999999</v>
      </c>
      <c r="I140" s="40" t="s">
        <v>38</v>
      </c>
      <c r="J140" s="40">
        <v>30</v>
      </c>
      <c r="K140" s="40">
        <v>1.5519E-2</v>
      </c>
      <c r="L140" s="42">
        <v>-14024.911559854998</v>
      </c>
      <c r="M140" s="51">
        <v>0</v>
      </c>
      <c r="N140" s="42">
        <v>0</v>
      </c>
      <c r="O140" s="42">
        <v>-14024.911559854998</v>
      </c>
      <c r="P140" s="42" t="s">
        <v>20</v>
      </c>
      <c r="Q140" s="42">
        <v>-14492.408611850165</v>
      </c>
      <c r="R140" s="42">
        <v>0</v>
      </c>
    </row>
    <row r="141" spans="1:18" x14ac:dyDescent="0.25">
      <c r="A141" s="40" t="s">
        <v>19</v>
      </c>
      <c r="B141" s="40" t="s">
        <v>451</v>
      </c>
      <c r="C141" s="40" t="s">
        <v>452</v>
      </c>
      <c r="D141" s="40" t="s">
        <v>453</v>
      </c>
      <c r="E141" s="40" t="s">
        <v>444</v>
      </c>
      <c r="F141" s="41">
        <v>44166</v>
      </c>
      <c r="G141" s="41">
        <v>44197</v>
      </c>
      <c r="H141" s="43">
        <v>3841715.67</v>
      </c>
      <c r="I141" s="40" t="s">
        <v>38</v>
      </c>
      <c r="J141" s="40">
        <v>30</v>
      </c>
      <c r="K141" s="40">
        <v>1.2432E-2</v>
      </c>
      <c r="L141" s="42">
        <v>-3980.01743412</v>
      </c>
      <c r="M141" s="51">
        <v>0</v>
      </c>
      <c r="N141" s="42">
        <v>0</v>
      </c>
      <c r="O141" s="42">
        <v>-3980.01743412</v>
      </c>
      <c r="P141" s="42" t="s">
        <v>20</v>
      </c>
      <c r="Q141" s="42">
        <v>-4112.684681924</v>
      </c>
      <c r="R141" s="42">
        <v>0</v>
      </c>
    </row>
    <row r="142" spans="1:18" x14ac:dyDescent="0.25">
      <c r="A142" s="40" t="s">
        <v>19</v>
      </c>
      <c r="B142" s="40" t="s">
        <v>454</v>
      </c>
      <c r="C142" s="40" t="s">
        <v>455</v>
      </c>
      <c r="D142" s="40" t="s">
        <v>456</v>
      </c>
      <c r="E142" s="40" t="s">
        <v>444</v>
      </c>
      <c r="F142" s="41">
        <v>44151</v>
      </c>
      <c r="G142" s="41">
        <v>44242</v>
      </c>
      <c r="H142" s="43">
        <v>25299601.969999999</v>
      </c>
      <c r="I142" s="40" t="s">
        <v>38</v>
      </c>
      <c r="J142" s="40">
        <v>91</v>
      </c>
      <c r="K142" s="40">
        <v>0</v>
      </c>
      <c r="L142" s="42">
        <v>0</v>
      </c>
      <c r="M142" s="51">
        <v>8.9999999999999993E-3</v>
      </c>
      <c r="N142" s="42">
        <v>-57556.594481749991</v>
      </c>
      <c r="O142" s="42">
        <v>-57556.594481749991</v>
      </c>
      <c r="P142" s="42" t="s">
        <v>20</v>
      </c>
      <c r="Q142" s="42">
        <v>-29094.542265499993</v>
      </c>
      <c r="R142" s="42">
        <v>-28462.052216249998</v>
      </c>
    </row>
    <row r="143" spans="1:18" x14ac:dyDescent="0.25">
      <c r="A143" s="40" t="s">
        <v>19</v>
      </c>
      <c r="B143" s="40" t="s">
        <v>457</v>
      </c>
      <c r="C143" s="40" t="s">
        <v>458</v>
      </c>
      <c r="D143" s="40" t="s">
        <v>459</v>
      </c>
      <c r="E143" s="40" t="s">
        <v>444</v>
      </c>
      <c r="F143" s="41">
        <v>44151</v>
      </c>
      <c r="G143" s="41">
        <v>44242</v>
      </c>
      <c r="H143" s="43">
        <v>17594160.890000001</v>
      </c>
      <c r="I143" s="40" t="s">
        <v>38</v>
      </c>
      <c r="J143" s="40">
        <v>91</v>
      </c>
      <c r="K143" s="40">
        <v>0</v>
      </c>
      <c r="L143" s="42">
        <v>0</v>
      </c>
      <c r="M143" s="51">
        <v>8.9999999999999993E-3</v>
      </c>
      <c r="N143" s="42">
        <v>-40026.71602475</v>
      </c>
      <c r="O143" s="42">
        <v>-40026.71602475</v>
      </c>
      <c r="P143" s="42" t="s">
        <v>20</v>
      </c>
      <c r="Q143" s="42">
        <v>-20233.285023500001</v>
      </c>
      <c r="R143" s="42">
        <v>-19793.431001249999</v>
      </c>
    </row>
    <row r="144" spans="1:18" x14ac:dyDescent="0.25">
      <c r="A144" s="40" t="s">
        <v>19</v>
      </c>
      <c r="B144" s="40" t="s">
        <v>460</v>
      </c>
      <c r="C144" s="40" t="s">
        <v>461</v>
      </c>
      <c r="D144" s="40" t="s">
        <v>462</v>
      </c>
      <c r="E144" s="40" t="s">
        <v>444</v>
      </c>
      <c r="F144" s="41">
        <v>44151</v>
      </c>
      <c r="G144" s="41">
        <v>44242</v>
      </c>
      <c r="H144" s="43">
        <v>23834250</v>
      </c>
      <c r="I144" s="40" t="s">
        <v>38</v>
      </c>
      <c r="J144" s="40">
        <v>91</v>
      </c>
      <c r="K144" s="40">
        <v>0</v>
      </c>
      <c r="L144" s="42">
        <v>0</v>
      </c>
      <c r="M144" s="51">
        <v>8.9999999999999993E-3</v>
      </c>
      <c r="N144" s="42">
        <v>-54222.91874999999</v>
      </c>
      <c r="O144" s="42">
        <v>-54222.91874999999</v>
      </c>
      <c r="P144" s="42" t="s">
        <v>20</v>
      </c>
      <c r="Q144" s="42">
        <v>-27409.387499999993</v>
      </c>
      <c r="R144" s="42">
        <v>-26813.531249999996</v>
      </c>
    </row>
    <row r="145" spans="1:18" x14ac:dyDescent="0.25">
      <c r="A145" s="40" t="s">
        <v>19</v>
      </c>
      <c r="B145" s="40" t="s">
        <v>463</v>
      </c>
      <c r="C145" s="40" t="s">
        <v>464</v>
      </c>
      <c r="D145" s="40" t="s">
        <v>465</v>
      </c>
      <c r="E145" s="40" t="s">
        <v>466</v>
      </c>
      <c r="F145" s="41">
        <v>44151.041666666701</v>
      </c>
      <c r="G145" s="41">
        <v>44242.041666666701</v>
      </c>
      <c r="H145" s="43">
        <v>8154277.4699999997</v>
      </c>
      <c r="I145" s="40" t="s">
        <v>38</v>
      </c>
      <c r="J145" s="40">
        <v>91</v>
      </c>
      <c r="K145" s="40">
        <v>0</v>
      </c>
      <c r="L145" s="42">
        <v>0</v>
      </c>
      <c r="M145" s="51">
        <v>8.9999999999999993E-3</v>
      </c>
      <c r="N145" s="42">
        <v>-18550.981244249997</v>
      </c>
      <c r="O145" s="42">
        <v>-18550.981244249997</v>
      </c>
      <c r="P145" s="42" t="s">
        <v>20</v>
      </c>
      <c r="Q145" s="42">
        <v>-9368.9250514618252</v>
      </c>
      <c r="R145" s="42">
        <v>-9182.0561927881699</v>
      </c>
    </row>
    <row r="146" spans="1:18" x14ac:dyDescent="0.25">
      <c r="A146" s="40" t="s">
        <v>19</v>
      </c>
      <c r="B146" s="40" t="s">
        <v>467</v>
      </c>
      <c r="C146" s="40" t="s">
        <v>468</v>
      </c>
      <c r="D146" s="40" t="s">
        <v>469</v>
      </c>
      <c r="E146" s="40" t="s">
        <v>444</v>
      </c>
      <c r="F146" s="41">
        <v>44151.041666666701</v>
      </c>
      <c r="G146" s="41">
        <v>44242.041666666701</v>
      </c>
      <c r="H146" s="43">
        <v>603441.77</v>
      </c>
      <c r="I146" s="40" t="s">
        <v>38</v>
      </c>
      <c r="J146" s="40">
        <v>91</v>
      </c>
      <c r="K146" s="40">
        <v>0</v>
      </c>
      <c r="L146" s="42">
        <v>0</v>
      </c>
      <c r="M146" s="51">
        <v>8.9999999999999993E-3</v>
      </c>
      <c r="N146" s="42">
        <v>-1372.8300267499999</v>
      </c>
      <c r="O146" s="42">
        <v>-1372.8300267499999</v>
      </c>
      <c r="P146" s="42" t="s">
        <v>20</v>
      </c>
      <c r="Q146" s="42">
        <v>-693.32945032240434</v>
      </c>
      <c r="R146" s="42">
        <v>-679.50057642759555</v>
      </c>
    </row>
    <row r="147" spans="1:18" x14ac:dyDescent="0.25">
      <c r="A147" s="40" t="s">
        <v>19</v>
      </c>
      <c r="B147" s="40" t="s">
        <v>470</v>
      </c>
      <c r="C147" s="40" t="s">
        <v>471</v>
      </c>
      <c r="D147" s="40" t="s">
        <v>472</v>
      </c>
      <c r="E147" s="40" t="s">
        <v>444</v>
      </c>
      <c r="F147" s="41">
        <v>44151</v>
      </c>
      <c r="G147" s="41">
        <v>44242</v>
      </c>
      <c r="H147" s="43">
        <v>16438608.359999999</v>
      </c>
      <c r="I147" s="40" t="s">
        <v>38</v>
      </c>
      <c r="J147" s="40">
        <v>91</v>
      </c>
      <c r="K147" s="40">
        <v>0</v>
      </c>
      <c r="L147" s="42">
        <v>0</v>
      </c>
      <c r="M147" s="51">
        <v>8.9999999999999993E-3</v>
      </c>
      <c r="N147" s="42">
        <v>-37397.834018999994</v>
      </c>
      <c r="O147" s="42">
        <v>-37397.834018999994</v>
      </c>
      <c r="P147" s="42" t="s">
        <v>20</v>
      </c>
      <c r="Q147" s="42">
        <v>-18904.399613999998</v>
      </c>
      <c r="R147" s="42">
        <v>-18493.434404999996</v>
      </c>
    </row>
    <row r="148" spans="1:18" x14ac:dyDescent="0.25">
      <c r="A148" s="40" t="s">
        <v>19</v>
      </c>
      <c r="B148" s="40" t="s">
        <v>473</v>
      </c>
      <c r="C148" s="40" t="s">
        <v>474</v>
      </c>
      <c r="D148" s="40" t="s">
        <v>475</v>
      </c>
      <c r="E148" s="40" t="s">
        <v>476</v>
      </c>
      <c r="F148" s="41">
        <v>44153</v>
      </c>
      <c r="G148" s="41">
        <v>44245</v>
      </c>
      <c r="H148" s="43">
        <v>6390166.8799999999</v>
      </c>
      <c r="I148" s="40" t="s">
        <v>38</v>
      </c>
      <c r="J148" s="40">
        <v>90</v>
      </c>
      <c r="K148" s="40">
        <v>0</v>
      </c>
      <c r="L148" s="42">
        <v>0</v>
      </c>
      <c r="M148" s="51">
        <v>1.6E-2</v>
      </c>
      <c r="N148" s="42">
        <v>-25560.667519999999</v>
      </c>
      <c r="O148" s="42">
        <v>-25560.667519999999</v>
      </c>
      <c r="P148" s="42" t="s">
        <v>20</v>
      </c>
      <c r="Q148" s="42">
        <v>-12496.32634311111</v>
      </c>
      <c r="R148" s="42">
        <v>-13632.356010666666</v>
      </c>
    </row>
    <row r="149" spans="1:18" x14ac:dyDescent="0.25">
      <c r="A149" s="40" t="s">
        <v>19</v>
      </c>
      <c r="B149" s="40" t="s">
        <v>477</v>
      </c>
      <c r="C149" s="40" t="s">
        <v>478</v>
      </c>
      <c r="D149" s="40" t="s">
        <v>479</v>
      </c>
      <c r="E149" s="40" t="s">
        <v>480</v>
      </c>
      <c r="F149" s="41">
        <v>44123</v>
      </c>
      <c r="G149" s="41">
        <v>44214</v>
      </c>
      <c r="H149" s="43">
        <v>6031589.4400000004</v>
      </c>
      <c r="I149" s="40" t="s">
        <v>38</v>
      </c>
      <c r="J149" s="40">
        <v>91</v>
      </c>
      <c r="K149" s="40">
        <v>-5.0699999999999999E-3</v>
      </c>
      <c r="L149" s="42">
        <v>7729.9844998133331</v>
      </c>
      <c r="M149" s="51">
        <v>1.95E-2</v>
      </c>
      <c r="N149" s="42">
        <v>-29730.709614666666</v>
      </c>
      <c r="O149" s="42">
        <v>-22000.725114853332</v>
      </c>
      <c r="P149" s="42" t="s">
        <v>20</v>
      </c>
      <c r="Q149" s="42">
        <v>-17890.699543946666</v>
      </c>
      <c r="R149" s="42">
        <v>-4110.0255709066669</v>
      </c>
    </row>
    <row r="150" spans="1:18" x14ac:dyDescent="0.25">
      <c r="A150" s="40" t="s">
        <v>19</v>
      </c>
      <c r="B150" s="40" t="s">
        <v>477</v>
      </c>
      <c r="C150" s="40" t="s">
        <v>481</v>
      </c>
      <c r="D150" s="40" t="s">
        <v>482</v>
      </c>
      <c r="E150" s="40" t="s">
        <v>480</v>
      </c>
      <c r="F150" s="41">
        <v>44105</v>
      </c>
      <c r="G150" s="41">
        <v>44197</v>
      </c>
      <c r="H150" s="43">
        <v>11643857.75</v>
      </c>
      <c r="I150" s="40" t="s">
        <v>38</v>
      </c>
      <c r="J150" s="40">
        <v>92</v>
      </c>
      <c r="K150" s="40">
        <v>0</v>
      </c>
      <c r="L150" s="42">
        <v>0</v>
      </c>
      <c r="M150" s="51">
        <v>1.55E-2</v>
      </c>
      <c r="N150" s="42">
        <v>-46122.614309722223</v>
      </c>
      <c r="O150" s="42">
        <v>-46122.614309722223</v>
      </c>
      <c r="P150" s="42" t="s">
        <v>20</v>
      </c>
      <c r="Q150" s="42">
        <v>-46122.614309722223</v>
      </c>
      <c r="R150" s="42">
        <v>0</v>
      </c>
    </row>
    <row r="151" spans="1:18" x14ac:dyDescent="0.25">
      <c r="A151" s="40" t="s">
        <v>19</v>
      </c>
      <c r="B151" s="40" t="s">
        <v>483</v>
      </c>
      <c r="C151" s="40" t="s">
        <v>484</v>
      </c>
      <c r="D151" s="40" t="s">
        <v>485</v>
      </c>
      <c r="E151" s="40" t="s">
        <v>480</v>
      </c>
      <c r="F151" s="41">
        <v>44165</v>
      </c>
      <c r="G151" s="41">
        <v>44255</v>
      </c>
      <c r="H151" s="43">
        <v>6032946.6200000001</v>
      </c>
      <c r="I151" s="40" t="s">
        <v>38</v>
      </c>
      <c r="J151" s="40">
        <v>90</v>
      </c>
      <c r="K151" s="40">
        <v>5.4999999999999997E-3</v>
      </c>
      <c r="L151" s="42">
        <v>-8295.3016024999997</v>
      </c>
      <c r="M151" s="51">
        <v>0</v>
      </c>
      <c r="N151" s="42">
        <v>0</v>
      </c>
      <c r="O151" s="42">
        <v>-8295.3016024999997</v>
      </c>
      <c r="P151" s="42" t="s">
        <v>20</v>
      </c>
      <c r="Q151" s="42">
        <v>-2949.4405697777779</v>
      </c>
      <c r="R151" s="42">
        <v>-5345.8610327222223</v>
      </c>
    </row>
    <row r="152" spans="1:18" x14ac:dyDescent="0.25">
      <c r="A152" s="40" t="s">
        <v>19</v>
      </c>
      <c r="B152" s="40" t="s">
        <v>486</v>
      </c>
      <c r="C152" s="40" t="s">
        <v>487</v>
      </c>
      <c r="D152" s="40" t="s">
        <v>482</v>
      </c>
      <c r="E152" s="40" t="s">
        <v>488</v>
      </c>
      <c r="F152" s="41">
        <v>44119</v>
      </c>
      <c r="G152" s="41">
        <v>44211</v>
      </c>
      <c r="H152" s="43">
        <v>8764357.0800000001</v>
      </c>
      <c r="I152" s="40" t="s">
        <v>38</v>
      </c>
      <c r="J152" s="40">
        <v>92</v>
      </c>
      <c r="K152" s="40">
        <v>0</v>
      </c>
      <c r="L152" s="42">
        <v>0</v>
      </c>
      <c r="M152" s="51">
        <v>1.7000000000000001E-2</v>
      </c>
      <c r="N152" s="42">
        <v>-38076.262425333334</v>
      </c>
      <c r="O152" s="42">
        <v>-38076.262425333334</v>
      </c>
      <c r="P152" s="42" t="s">
        <v>20</v>
      </c>
      <c r="Q152" s="42">
        <v>-32282.048578000002</v>
      </c>
      <c r="R152" s="42">
        <v>-5794.2138473333334</v>
      </c>
    </row>
    <row r="153" spans="1:18" x14ac:dyDescent="0.25">
      <c r="A153" s="40" t="s">
        <v>19</v>
      </c>
      <c r="B153" s="40" t="s">
        <v>489</v>
      </c>
      <c r="C153" s="40" t="s">
        <v>490</v>
      </c>
      <c r="D153" s="40" t="s">
        <v>482</v>
      </c>
      <c r="E153" s="40" t="s">
        <v>488</v>
      </c>
      <c r="F153" s="41">
        <v>44105</v>
      </c>
      <c r="G153" s="41">
        <v>44197</v>
      </c>
      <c r="H153" s="43">
        <v>7829430.8099999996</v>
      </c>
      <c r="I153" s="40" t="s">
        <v>38</v>
      </c>
      <c r="J153" s="40">
        <v>92</v>
      </c>
      <c r="K153" s="40">
        <v>0</v>
      </c>
      <c r="L153" s="42">
        <v>0</v>
      </c>
      <c r="M153" s="51">
        <v>1.7000000000000001E-2</v>
      </c>
      <c r="N153" s="42">
        <v>-34014.527185666659</v>
      </c>
      <c r="O153" s="42">
        <v>-34014.527185666659</v>
      </c>
      <c r="P153" s="42" t="s">
        <v>20</v>
      </c>
      <c r="Q153" s="42">
        <v>-34014.527185666659</v>
      </c>
      <c r="R153" s="42">
        <v>0</v>
      </c>
    </row>
    <row r="154" spans="1:18" x14ac:dyDescent="0.25">
      <c r="A154" s="40" t="s">
        <v>19</v>
      </c>
      <c r="B154" s="40" t="s">
        <v>491</v>
      </c>
      <c r="C154" s="40" t="s">
        <v>492</v>
      </c>
      <c r="D154" s="40" t="s">
        <v>482</v>
      </c>
      <c r="E154" s="40" t="s">
        <v>488</v>
      </c>
      <c r="F154" s="41">
        <v>44166</v>
      </c>
      <c r="G154" s="41">
        <v>44256</v>
      </c>
      <c r="H154" s="43">
        <v>5914019.7999999998</v>
      </c>
      <c r="I154" s="40" t="s">
        <v>38</v>
      </c>
      <c r="J154" s="40">
        <v>90</v>
      </c>
      <c r="K154" s="40">
        <v>0</v>
      </c>
      <c r="L154" s="42">
        <v>0</v>
      </c>
      <c r="M154" s="51">
        <v>1.2999999999999999E-2</v>
      </c>
      <c r="N154" s="42">
        <v>-19220.564349999997</v>
      </c>
      <c r="O154" s="42">
        <v>-19220.564349999997</v>
      </c>
      <c r="P154" s="42" t="s">
        <v>20</v>
      </c>
      <c r="Q154" s="42">
        <v>-6620.4166094444436</v>
      </c>
      <c r="R154" s="42">
        <v>-12600.147740555554</v>
      </c>
    </row>
    <row r="155" spans="1:18" x14ac:dyDescent="0.25">
      <c r="A155" s="40" t="s">
        <v>19</v>
      </c>
      <c r="B155" s="40" t="s">
        <v>493</v>
      </c>
      <c r="C155" s="40" t="s">
        <v>494</v>
      </c>
      <c r="D155" s="40" t="s">
        <v>482</v>
      </c>
      <c r="E155" s="40" t="s">
        <v>488</v>
      </c>
      <c r="F155" s="41">
        <v>44184</v>
      </c>
      <c r="G155" s="41">
        <v>44274</v>
      </c>
      <c r="H155" s="43">
        <v>3184706.81</v>
      </c>
      <c r="I155" s="40" t="s">
        <v>38</v>
      </c>
      <c r="J155" s="40">
        <v>90</v>
      </c>
      <c r="K155" s="40">
        <v>-5.4100000000000007E-3</v>
      </c>
      <c r="L155" s="42">
        <v>4307.3159605250003</v>
      </c>
      <c r="M155" s="51">
        <v>1.95E-2</v>
      </c>
      <c r="N155" s="42">
        <v>-15525.44569875</v>
      </c>
      <c r="O155" s="42">
        <v>-11218.129738225</v>
      </c>
      <c r="P155" s="42" t="s">
        <v>20</v>
      </c>
      <c r="Q155" s="42">
        <v>-1620.396517743611</v>
      </c>
      <c r="R155" s="42">
        <v>-9597.7332204813883</v>
      </c>
    </row>
    <row r="156" spans="1:18" x14ac:dyDescent="0.25">
      <c r="A156" s="40" t="s">
        <v>19</v>
      </c>
      <c r="B156" s="40" t="s">
        <v>495</v>
      </c>
      <c r="C156" s="40" t="s">
        <v>496</v>
      </c>
      <c r="D156" s="40" t="s">
        <v>482</v>
      </c>
      <c r="E156" s="40" t="s">
        <v>488</v>
      </c>
      <c r="F156" s="41">
        <v>44184</v>
      </c>
      <c r="G156" s="41">
        <v>44274</v>
      </c>
      <c r="H156" s="43">
        <v>3184502.72</v>
      </c>
      <c r="I156" s="40" t="s">
        <v>38</v>
      </c>
      <c r="J156" s="40">
        <v>90</v>
      </c>
      <c r="K156" s="40">
        <v>-5.4100000000000007E-3</v>
      </c>
      <c r="L156" s="42">
        <v>4307.0399288000008</v>
      </c>
      <c r="M156" s="51">
        <v>1.95E-2</v>
      </c>
      <c r="N156" s="42">
        <v>-15524.450760000002</v>
      </c>
      <c r="O156" s="42">
        <v>-11217.410831200001</v>
      </c>
      <c r="P156" s="42" t="s">
        <v>20</v>
      </c>
      <c r="Q156" s="42">
        <v>-1620.2926756177778</v>
      </c>
      <c r="R156" s="42">
        <v>-9597.1181555822222</v>
      </c>
    </row>
    <row r="157" spans="1:18" x14ac:dyDescent="0.25">
      <c r="A157" s="40" t="s">
        <v>19</v>
      </c>
      <c r="B157" s="40" t="s">
        <v>497</v>
      </c>
      <c r="C157" s="40" t="s">
        <v>498</v>
      </c>
      <c r="D157" s="40" t="s">
        <v>482</v>
      </c>
      <c r="E157" s="40" t="s">
        <v>488</v>
      </c>
      <c r="F157" s="41">
        <v>44188</v>
      </c>
      <c r="G157" s="41">
        <v>44278</v>
      </c>
      <c r="H157" s="43">
        <v>2202836.7400000002</v>
      </c>
      <c r="I157" s="40" t="s">
        <v>38</v>
      </c>
      <c r="J157" s="40">
        <v>90</v>
      </c>
      <c r="K157" s="40">
        <v>-5.3200000000000001E-3</v>
      </c>
      <c r="L157" s="42">
        <v>2929.7728642000002</v>
      </c>
      <c r="M157" s="51">
        <v>1.2999999999999999E-2</v>
      </c>
      <c r="N157" s="42">
        <v>-7159.2194050000007</v>
      </c>
      <c r="O157" s="42">
        <v>-4229.4465408000005</v>
      </c>
      <c r="P157" s="42" t="s">
        <v>20</v>
      </c>
      <c r="Q157" s="42">
        <v>-422.94465408000008</v>
      </c>
      <c r="R157" s="42">
        <v>-3806.5018867200006</v>
      </c>
    </row>
    <row r="158" spans="1:18" x14ac:dyDescent="0.25">
      <c r="A158" s="40" t="s">
        <v>19</v>
      </c>
      <c r="B158" s="40" t="s">
        <v>499</v>
      </c>
      <c r="C158" s="40" t="s">
        <v>500</v>
      </c>
      <c r="D158" s="40" t="s">
        <v>482</v>
      </c>
      <c r="E158" s="40" t="s">
        <v>488</v>
      </c>
      <c r="F158" s="41">
        <v>44105</v>
      </c>
      <c r="G158" s="41">
        <v>44197</v>
      </c>
      <c r="H158" s="43">
        <v>2002437.5</v>
      </c>
      <c r="I158" s="40" t="s">
        <v>38</v>
      </c>
      <c r="J158" s="40">
        <v>92</v>
      </c>
      <c r="K158" s="40">
        <v>-4.9399999999999999E-3</v>
      </c>
      <c r="L158" s="42">
        <v>2527.9660972222223</v>
      </c>
      <c r="M158" s="51">
        <v>2.3E-2</v>
      </c>
      <c r="N158" s="42">
        <v>-11769.882638888888</v>
      </c>
      <c r="O158" s="42">
        <v>-9241.9165416666656</v>
      </c>
      <c r="P158" s="42" t="s">
        <v>20</v>
      </c>
      <c r="Q158" s="42">
        <v>-9241.9165416666656</v>
      </c>
      <c r="R158" s="42">
        <v>0</v>
      </c>
    </row>
    <row r="159" spans="1:18" x14ac:dyDescent="0.25">
      <c r="A159" s="40" t="s">
        <v>19</v>
      </c>
      <c r="B159" s="40" t="s">
        <v>501</v>
      </c>
      <c r="C159" s="40" t="s">
        <v>502</v>
      </c>
      <c r="D159" s="40" t="s">
        <v>482</v>
      </c>
      <c r="E159" s="40" t="s">
        <v>488</v>
      </c>
      <c r="F159" s="41">
        <v>44184</v>
      </c>
      <c r="G159" s="41">
        <v>44274</v>
      </c>
      <c r="H159" s="43">
        <v>1662543.53</v>
      </c>
      <c r="I159" s="40" t="s">
        <v>38</v>
      </c>
      <c r="J159" s="40">
        <v>90</v>
      </c>
      <c r="K159" s="40">
        <v>-5.4100000000000007E-3</v>
      </c>
      <c r="L159" s="42">
        <v>2248.5901243250005</v>
      </c>
      <c r="M159" s="51">
        <v>1.95E-2</v>
      </c>
      <c r="N159" s="42">
        <v>-8104.8997087500002</v>
      </c>
      <c r="O159" s="42">
        <v>-5856.3095844250001</v>
      </c>
      <c r="P159" s="42" t="s">
        <v>20</v>
      </c>
      <c r="Q159" s="42">
        <v>-845.91138441694443</v>
      </c>
      <c r="R159" s="42">
        <v>-5010.398200008055</v>
      </c>
    </row>
    <row r="160" spans="1:18" x14ac:dyDescent="0.25">
      <c r="A160" s="40" t="s">
        <v>19</v>
      </c>
      <c r="B160" s="40" t="s">
        <v>503</v>
      </c>
      <c r="C160" s="40" t="s">
        <v>504</v>
      </c>
      <c r="D160" s="40" t="s">
        <v>505</v>
      </c>
      <c r="E160" s="40" t="s">
        <v>488</v>
      </c>
      <c r="F160" s="41">
        <v>44135</v>
      </c>
      <c r="G160" s="41">
        <v>44227</v>
      </c>
      <c r="H160" s="43">
        <v>377063.38</v>
      </c>
      <c r="I160" s="40" t="s">
        <v>38</v>
      </c>
      <c r="J160" s="40">
        <v>92</v>
      </c>
      <c r="K160" s="40">
        <v>0</v>
      </c>
      <c r="L160" s="42">
        <v>0</v>
      </c>
      <c r="M160" s="51">
        <v>1.4999999999999999E-2</v>
      </c>
      <c r="N160" s="42">
        <v>-1445.409623333333</v>
      </c>
      <c r="O160" s="42">
        <v>-1445.409623333333</v>
      </c>
      <c r="P160" s="42" t="s">
        <v>20</v>
      </c>
      <c r="Q160" s="42">
        <v>-974.08039833333305</v>
      </c>
      <c r="R160" s="42">
        <v>-471.32922499999989</v>
      </c>
    </row>
    <row r="161" spans="1:18" x14ac:dyDescent="0.25">
      <c r="A161" s="40" t="s">
        <v>19</v>
      </c>
      <c r="B161" s="40" t="s">
        <v>506</v>
      </c>
      <c r="C161" s="40" t="s">
        <v>507</v>
      </c>
      <c r="D161" s="40" t="s">
        <v>508</v>
      </c>
      <c r="E161" s="40" t="s">
        <v>488</v>
      </c>
      <c r="F161" s="41">
        <v>44135</v>
      </c>
      <c r="G161" s="41">
        <v>44227</v>
      </c>
      <c r="H161" s="43">
        <v>308447.42</v>
      </c>
      <c r="I161" s="40" t="s">
        <v>38</v>
      </c>
      <c r="J161" s="40">
        <v>92</v>
      </c>
      <c r="K161" s="40">
        <v>0</v>
      </c>
      <c r="L161" s="42">
        <v>0</v>
      </c>
      <c r="M161" s="51">
        <v>1.4999999999999999E-2</v>
      </c>
      <c r="N161" s="42">
        <v>-1182.3817766666666</v>
      </c>
      <c r="O161" s="42">
        <v>-1182.3817766666666</v>
      </c>
      <c r="P161" s="42" t="s">
        <v>20</v>
      </c>
      <c r="Q161" s="42">
        <v>-796.82250166666665</v>
      </c>
      <c r="R161" s="42">
        <v>-385.55927500000001</v>
      </c>
    </row>
    <row r="162" spans="1:18" x14ac:dyDescent="0.25">
      <c r="A162" s="40" t="s">
        <v>19</v>
      </c>
      <c r="B162" s="40" t="s">
        <v>509</v>
      </c>
      <c r="C162" s="40" t="s">
        <v>510</v>
      </c>
      <c r="D162" s="40" t="s">
        <v>511</v>
      </c>
      <c r="E162" s="40" t="s">
        <v>512</v>
      </c>
      <c r="F162" s="41">
        <v>44135.041666666701</v>
      </c>
      <c r="G162" s="41">
        <v>44227.041666666701</v>
      </c>
      <c r="H162" s="43">
        <v>301929.46999999997</v>
      </c>
      <c r="I162" s="40" t="s">
        <v>38</v>
      </c>
      <c r="J162" s="40">
        <v>92</v>
      </c>
      <c r="K162" s="40">
        <v>0</v>
      </c>
      <c r="L162" s="42">
        <v>0</v>
      </c>
      <c r="M162" s="51">
        <v>1.4999999999999999E-2</v>
      </c>
      <c r="N162" s="42">
        <v>-1157.3963016666664</v>
      </c>
      <c r="O162" s="42">
        <v>-1157.3963016666664</v>
      </c>
      <c r="P162" s="42" t="s">
        <v>20</v>
      </c>
      <c r="Q162" s="42">
        <v>-779.46028105860057</v>
      </c>
      <c r="R162" s="42">
        <v>-377.93602060806597</v>
      </c>
    </row>
    <row r="163" spans="1:18" x14ac:dyDescent="0.25">
      <c r="A163" s="40" t="s">
        <v>19</v>
      </c>
      <c r="B163" s="40" t="s">
        <v>513</v>
      </c>
      <c r="C163" s="40" t="s">
        <v>514</v>
      </c>
      <c r="D163" s="40" t="s">
        <v>515</v>
      </c>
      <c r="E163" s="40" t="s">
        <v>488</v>
      </c>
      <c r="F163" s="41">
        <v>44196</v>
      </c>
      <c r="G163" s="41">
        <v>44286</v>
      </c>
      <c r="H163" s="43">
        <v>2222222.15</v>
      </c>
      <c r="I163" s="40" t="s">
        <v>38</v>
      </c>
      <c r="J163" s="40">
        <v>90</v>
      </c>
      <c r="K163" s="40">
        <v>2.4899999999999999E-2</v>
      </c>
      <c r="L163" s="42">
        <v>-13833.332883749999</v>
      </c>
      <c r="M163" s="51">
        <v>0</v>
      </c>
      <c r="N163" s="42">
        <v>0</v>
      </c>
      <c r="O163" s="42">
        <v>-13833.332883749999</v>
      </c>
      <c r="P163" s="42" t="s">
        <v>20</v>
      </c>
      <c r="Q163" s="42">
        <v>-153.70369870833332</v>
      </c>
      <c r="R163" s="42">
        <v>-13679.629185041667</v>
      </c>
    </row>
    <row r="164" spans="1:18" x14ac:dyDescent="0.25">
      <c r="A164" s="40" t="s">
        <v>19</v>
      </c>
      <c r="B164" s="40" t="s">
        <v>516</v>
      </c>
      <c r="C164" s="40" t="s">
        <v>517</v>
      </c>
      <c r="D164" s="40" t="s">
        <v>518</v>
      </c>
      <c r="E164" s="40" t="s">
        <v>480</v>
      </c>
      <c r="F164" s="41">
        <v>44117</v>
      </c>
      <c r="G164" s="41">
        <v>44209</v>
      </c>
      <c r="H164" s="43">
        <v>7622256</v>
      </c>
      <c r="I164" s="40" t="s">
        <v>38</v>
      </c>
      <c r="J164" s="40">
        <v>92</v>
      </c>
      <c r="K164" s="40">
        <v>-5.0899999999999999E-3</v>
      </c>
      <c r="L164" s="42">
        <v>9914.8612213333327</v>
      </c>
      <c r="M164" s="51">
        <v>1.6400000000000001E-2</v>
      </c>
      <c r="N164" s="42">
        <v>-31945.721813333334</v>
      </c>
      <c r="O164" s="42">
        <v>-22030.860592000001</v>
      </c>
      <c r="P164" s="42" t="s">
        <v>20</v>
      </c>
      <c r="Q164" s="42">
        <v>-19157.270080000002</v>
      </c>
      <c r="R164" s="42">
        <v>-2873.5905120000002</v>
      </c>
    </row>
    <row r="165" spans="1:18" x14ac:dyDescent="0.25">
      <c r="A165" s="40" t="s">
        <v>19</v>
      </c>
      <c r="B165" s="40" t="s">
        <v>519</v>
      </c>
      <c r="C165" s="40" t="s">
        <v>520</v>
      </c>
      <c r="D165" s="40" t="s">
        <v>518</v>
      </c>
      <c r="E165" s="40" t="s">
        <v>480</v>
      </c>
      <c r="F165" s="41">
        <v>44159</v>
      </c>
      <c r="G165" s="41">
        <v>44251</v>
      </c>
      <c r="H165" s="43">
        <v>7127734</v>
      </c>
      <c r="I165" s="40" t="s">
        <v>38</v>
      </c>
      <c r="J165" s="40">
        <v>92</v>
      </c>
      <c r="K165" s="40">
        <v>-5.28E-3</v>
      </c>
      <c r="L165" s="42">
        <v>9617.6890773333325</v>
      </c>
      <c r="M165" s="51">
        <v>1.46E-2</v>
      </c>
      <c r="N165" s="42">
        <v>-26594.367524444442</v>
      </c>
      <c r="O165" s="42">
        <v>-16976.67844711111</v>
      </c>
      <c r="P165" s="42" t="s">
        <v>20</v>
      </c>
      <c r="Q165" s="42">
        <v>-7012.1063151111102</v>
      </c>
      <c r="R165" s="42">
        <v>-9964.5721319999993</v>
      </c>
    </row>
    <row r="166" spans="1:18" x14ac:dyDescent="0.25">
      <c r="A166" s="40" t="s">
        <v>19</v>
      </c>
      <c r="B166" s="40" t="s">
        <v>521</v>
      </c>
      <c r="C166" s="40" t="s">
        <v>522</v>
      </c>
      <c r="D166" s="40" t="s">
        <v>523</v>
      </c>
      <c r="E166" s="40" t="s">
        <v>480</v>
      </c>
      <c r="F166" s="41">
        <v>44196</v>
      </c>
      <c r="G166" s="41">
        <v>44286</v>
      </c>
      <c r="H166" s="43">
        <v>9481176.7300000004</v>
      </c>
      <c r="I166" s="40" t="s">
        <v>38</v>
      </c>
      <c r="J166" s="40">
        <v>90</v>
      </c>
      <c r="K166" s="40">
        <v>0</v>
      </c>
      <c r="L166" s="42">
        <v>0</v>
      </c>
      <c r="M166" s="51">
        <v>1.55E-2</v>
      </c>
      <c r="N166" s="42">
        <v>-36739.559828750003</v>
      </c>
      <c r="O166" s="42">
        <v>-36739.559828750003</v>
      </c>
      <c r="P166" s="42" t="s">
        <v>20</v>
      </c>
      <c r="Q166" s="42">
        <v>-408.21733143055559</v>
      </c>
      <c r="R166" s="42">
        <v>-36331.342497319449</v>
      </c>
    </row>
    <row r="167" spans="1:18" x14ac:dyDescent="0.25">
      <c r="A167" s="40" t="s">
        <v>19</v>
      </c>
      <c r="B167" s="40" t="s">
        <v>524</v>
      </c>
      <c r="C167" s="40" t="s">
        <v>525</v>
      </c>
      <c r="D167" s="40" t="s">
        <v>523</v>
      </c>
      <c r="E167" s="40" t="s">
        <v>480</v>
      </c>
      <c r="F167" s="41">
        <v>44196</v>
      </c>
      <c r="G167" s="41">
        <v>44286</v>
      </c>
      <c r="H167" s="43">
        <v>7035591.54</v>
      </c>
      <c r="I167" s="40" t="s">
        <v>38</v>
      </c>
      <c r="J167" s="40">
        <v>90</v>
      </c>
      <c r="K167" s="40">
        <v>-5.3800000000000002E-3</v>
      </c>
      <c r="L167" s="42">
        <v>9462.8706213000005</v>
      </c>
      <c r="M167" s="51">
        <v>1.55E-2</v>
      </c>
      <c r="N167" s="42">
        <v>-27262.917217499999</v>
      </c>
      <c r="O167" s="42">
        <v>-17800.046596199998</v>
      </c>
      <c r="P167" s="42" t="s">
        <v>20</v>
      </c>
      <c r="Q167" s="42">
        <v>-197.77829551333332</v>
      </c>
      <c r="R167" s="42">
        <v>-17602.268300686665</v>
      </c>
    </row>
    <row r="168" spans="1:18" x14ac:dyDescent="0.25">
      <c r="A168" s="40" t="s">
        <v>19</v>
      </c>
      <c r="B168" s="40" t="s">
        <v>526</v>
      </c>
      <c r="C168" s="40" t="s">
        <v>527</v>
      </c>
      <c r="D168" s="40" t="s">
        <v>528</v>
      </c>
      <c r="E168" s="40" t="s">
        <v>480</v>
      </c>
      <c r="F168" s="41">
        <v>44105</v>
      </c>
      <c r="G168" s="41">
        <v>44197</v>
      </c>
      <c r="H168" s="43">
        <v>6903233.1600000001</v>
      </c>
      <c r="I168" s="40" t="s">
        <v>38</v>
      </c>
      <c r="J168" s="40">
        <v>92</v>
      </c>
      <c r="K168" s="40">
        <v>-4.9399999999999999E-3</v>
      </c>
      <c r="L168" s="42">
        <v>8714.9483515466654</v>
      </c>
      <c r="M168" s="51">
        <v>1.7670000000000002E-2</v>
      </c>
      <c r="N168" s="42">
        <v>-31172.699872840003</v>
      </c>
      <c r="O168" s="42">
        <v>-22457.751521293336</v>
      </c>
      <c r="P168" s="42" t="s">
        <v>20</v>
      </c>
      <c r="Q168" s="42">
        <v>-22457.751521293336</v>
      </c>
      <c r="R168" s="42">
        <v>0</v>
      </c>
    </row>
    <row r="169" spans="1:18" x14ac:dyDescent="0.25">
      <c r="A169" s="40" t="s">
        <v>19</v>
      </c>
      <c r="B169" s="40" t="s">
        <v>529</v>
      </c>
      <c r="C169" s="40" t="s">
        <v>530</v>
      </c>
      <c r="D169" s="40" t="s">
        <v>531</v>
      </c>
      <c r="E169" s="40" t="s">
        <v>480</v>
      </c>
      <c r="F169" s="41">
        <v>44166</v>
      </c>
      <c r="G169" s="41">
        <v>44256</v>
      </c>
      <c r="H169" s="43">
        <v>5697354.8600000003</v>
      </c>
      <c r="I169" s="40" t="s">
        <v>38</v>
      </c>
      <c r="J169" s="40">
        <v>90</v>
      </c>
      <c r="K169" s="40">
        <v>0</v>
      </c>
      <c r="L169" s="42">
        <v>0</v>
      </c>
      <c r="M169" s="51">
        <v>1.2999999999999999E-2</v>
      </c>
      <c r="N169" s="42">
        <v>-18516.403295</v>
      </c>
      <c r="O169" s="42">
        <v>-18516.403295</v>
      </c>
      <c r="P169" s="42" t="s">
        <v>20</v>
      </c>
      <c r="Q169" s="42">
        <v>-6377.8722460555555</v>
      </c>
      <c r="R169" s="42">
        <v>-12138.531048944444</v>
      </c>
    </row>
    <row r="170" spans="1:18" x14ac:dyDescent="0.25">
      <c r="A170" s="40" t="s">
        <v>19</v>
      </c>
      <c r="B170" s="40" t="s">
        <v>532</v>
      </c>
      <c r="C170" s="40" t="s">
        <v>533</v>
      </c>
      <c r="D170" s="40" t="s">
        <v>479</v>
      </c>
      <c r="E170" s="40" t="s">
        <v>480</v>
      </c>
      <c r="F170" s="41">
        <v>44123</v>
      </c>
      <c r="G170" s="41">
        <v>44214</v>
      </c>
      <c r="H170" s="43">
        <v>6022020.2599999998</v>
      </c>
      <c r="I170" s="40" t="s">
        <v>38</v>
      </c>
      <c r="J170" s="40">
        <v>91</v>
      </c>
      <c r="K170" s="40">
        <v>-5.0699999999999999E-3</v>
      </c>
      <c r="L170" s="42">
        <v>7717.7207982116652</v>
      </c>
      <c r="M170" s="51">
        <v>1.8800000000000001E-2</v>
      </c>
      <c r="N170" s="42">
        <v>-28617.978502244445</v>
      </c>
      <c r="O170" s="42">
        <v>-20900.257704032781</v>
      </c>
      <c r="P170" s="42" t="s">
        <v>20</v>
      </c>
      <c r="Q170" s="42">
        <v>-16995.81395712556</v>
      </c>
      <c r="R170" s="42">
        <v>-3904.4437469072232</v>
      </c>
    </row>
    <row r="171" spans="1:18" x14ac:dyDescent="0.25">
      <c r="A171" s="40" t="s">
        <v>19</v>
      </c>
      <c r="B171" s="40" t="s">
        <v>534</v>
      </c>
      <c r="C171" s="40" t="s">
        <v>535</v>
      </c>
      <c r="D171" s="40" t="s">
        <v>536</v>
      </c>
      <c r="E171" s="40" t="s">
        <v>537</v>
      </c>
      <c r="F171" s="41">
        <v>44170</v>
      </c>
      <c r="G171" s="41">
        <v>44201</v>
      </c>
      <c r="H171" s="43">
        <v>1973349.72</v>
      </c>
      <c r="I171" s="40" t="s">
        <v>38</v>
      </c>
      <c r="J171" s="40">
        <v>31</v>
      </c>
      <c r="K171" s="40">
        <v>0.02</v>
      </c>
      <c r="L171" s="42">
        <v>-3398.5467400000002</v>
      </c>
      <c r="M171" s="51">
        <v>0</v>
      </c>
      <c r="N171" s="42">
        <v>0</v>
      </c>
      <c r="O171" s="42">
        <v>-3398.5467400000002</v>
      </c>
      <c r="P171" s="42" t="s">
        <v>20</v>
      </c>
      <c r="Q171" s="42">
        <v>-2960.0245800000002</v>
      </c>
      <c r="R171" s="42">
        <v>-438.52216000000004</v>
      </c>
    </row>
    <row r="172" spans="1:18" x14ac:dyDescent="0.25">
      <c r="A172" s="40" t="s">
        <v>19</v>
      </c>
      <c r="B172" s="40" t="s">
        <v>538</v>
      </c>
      <c r="C172" s="40" t="s">
        <v>539</v>
      </c>
      <c r="D172" s="40" t="s">
        <v>540</v>
      </c>
      <c r="E172" s="40" t="s">
        <v>541</v>
      </c>
      <c r="F172" s="41">
        <v>44195</v>
      </c>
      <c r="G172" s="41">
        <v>44285</v>
      </c>
      <c r="H172" s="43">
        <v>400168.72</v>
      </c>
      <c r="I172" s="40" t="s">
        <v>38</v>
      </c>
      <c r="J172" s="40">
        <v>90</v>
      </c>
      <c r="K172" s="40">
        <v>-5.2599999999999999E-3</v>
      </c>
      <c r="L172" s="42">
        <v>526.22186679999993</v>
      </c>
      <c r="M172" s="51">
        <v>1.2E-2</v>
      </c>
      <c r="N172" s="42">
        <v>-1200.5061599999999</v>
      </c>
      <c r="O172" s="42">
        <v>-674.28429319999998</v>
      </c>
      <c r="P172" s="42" t="s">
        <v>20</v>
      </c>
      <c r="Q172" s="42">
        <v>-14.984095404444444</v>
      </c>
      <c r="R172" s="42">
        <v>-659.3001977955555</v>
      </c>
    </row>
    <row r="173" spans="1:18" x14ac:dyDescent="0.25">
      <c r="A173" s="40" t="s">
        <v>19</v>
      </c>
      <c r="B173" s="40" t="s">
        <v>542</v>
      </c>
      <c r="C173" s="40" t="s">
        <v>543</v>
      </c>
      <c r="D173" s="40" t="s">
        <v>544</v>
      </c>
      <c r="E173" s="40" t="s">
        <v>545</v>
      </c>
      <c r="F173" s="41">
        <v>44173</v>
      </c>
      <c r="G173" s="41">
        <v>44263</v>
      </c>
      <c r="H173" s="43">
        <v>1262707.1200000001</v>
      </c>
      <c r="I173" s="40" t="s">
        <v>38</v>
      </c>
      <c r="J173" s="40">
        <v>90</v>
      </c>
      <c r="K173" s="40">
        <v>0</v>
      </c>
      <c r="L173" s="42">
        <v>0</v>
      </c>
      <c r="M173" s="51">
        <v>2.5999999999999999E-2</v>
      </c>
      <c r="N173" s="42">
        <v>-8207.5962799999998</v>
      </c>
      <c r="O173" s="42">
        <v>-8207.5962799999998</v>
      </c>
      <c r="P173" s="42" t="s">
        <v>20</v>
      </c>
      <c r="Q173" s="42">
        <v>-2188.6923413333334</v>
      </c>
      <c r="R173" s="42">
        <v>-6018.9039386666664</v>
      </c>
    </row>
    <row r="174" spans="1:18" x14ac:dyDescent="0.25">
      <c r="A174" s="40" t="s">
        <v>19</v>
      </c>
      <c r="B174" s="40" t="s">
        <v>546</v>
      </c>
      <c r="C174" s="40" t="s">
        <v>547</v>
      </c>
      <c r="D174" s="40" t="s">
        <v>360</v>
      </c>
      <c r="E174" s="40" t="s">
        <v>548</v>
      </c>
      <c r="F174" s="41">
        <v>44091</v>
      </c>
      <c r="G174" s="41">
        <v>44456</v>
      </c>
      <c r="H174" s="43">
        <v>10000000</v>
      </c>
      <c r="I174" s="40" t="s">
        <v>38</v>
      </c>
      <c r="J174" s="40">
        <v>365</v>
      </c>
      <c r="K174" s="40">
        <v>0</v>
      </c>
      <c r="L174" s="42">
        <v>0</v>
      </c>
      <c r="M174" s="51">
        <v>1.7999999999999999E-2</v>
      </c>
      <c r="N174" s="42">
        <v>-182500</v>
      </c>
      <c r="O174" s="42">
        <v>-182500</v>
      </c>
      <c r="P174" s="42" t="s">
        <v>20</v>
      </c>
      <c r="Q174" s="42">
        <v>-52999.999999999993</v>
      </c>
      <c r="R174" s="42">
        <v>-129500</v>
      </c>
    </row>
    <row r="175" spans="1:18" x14ac:dyDescent="0.25">
      <c r="A175" s="40" t="s">
        <v>19</v>
      </c>
      <c r="B175" s="40" t="s">
        <v>549</v>
      </c>
      <c r="C175" s="40" t="s">
        <v>550</v>
      </c>
      <c r="D175" s="40" t="s">
        <v>551</v>
      </c>
      <c r="E175" s="40" t="s">
        <v>552</v>
      </c>
      <c r="F175" s="41">
        <v>44134</v>
      </c>
      <c r="G175" s="41">
        <v>44225</v>
      </c>
      <c r="H175" s="43">
        <v>28928571.43</v>
      </c>
      <c r="I175" s="40" t="s">
        <v>38</v>
      </c>
      <c r="J175" s="40">
        <v>91</v>
      </c>
      <c r="K175" s="40">
        <v>0</v>
      </c>
      <c r="L175" s="42">
        <v>0</v>
      </c>
      <c r="M175" s="51">
        <v>1.2E-2</v>
      </c>
      <c r="N175" s="42">
        <v>-87750.000004333328</v>
      </c>
      <c r="O175" s="42">
        <v>-87750.000004333328</v>
      </c>
      <c r="P175" s="42" t="s">
        <v>20</v>
      </c>
      <c r="Q175" s="42">
        <v>-60750.000002999994</v>
      </c>
      <c r="R175" s="42">
        <v>-27000.000001333334</v>
      </c>
    </row>
    <row r="176" spans="1:18" x14ac:dyDescent="0.25">
      <c r="A176" s="40" t="s">
        <v>19</v>
      </c>
      <c r="B176" s="40" t="s">
        <v>553</v>
      </c>
      <c r="C176" s="40" t="s">
        <v>554</v>
      </c>
      <c r="D176" s="40" t="s">
        <v>97</v>
      </c>
      <c r="E176" s="40" t="s">
        <v>555</v>
      </c>
      <c r="F176" s="41">
        <v>44174</v>
      </c>
      <c r="G176" s="41">
        <v>44264</v>
      </c>
      <c r="H176" s="43">
        <v>19200000</v>
      </c>
      <c r="I176" s="40" t="s">
        <v>38</v>
      </c>
      <c r="J176" s="40">
        <v>90</v>
      </c>
      <c r="K176" s="40">
        <v>0</v>
      </c>
      <c r="L176" s="42">
        <v>0</v>
      </c>
      <c r="M176" s="51">
        <v>2.1000000000000001E-2</v>
      </c>
      <c r="N176" s="42">
        <v>-100800</v>
      </c>
      <c r="O176" s="42">
        <v>-100800</v>
      </c>
      <c r="P176" s="42" t="s">
        <v>20</v>
      </c>
      <c r="Q176" s="42">
        <v>-25759.999999999996</v>
      </c>
      <c r="R176" s="42">
        <v>-75040</v>
      </c>
    </row>
    <row r="177" spans="1:18" x14ac:dyDescent="0.25">
      <c r="A177" s="40" t="s">
        <v>19</v>
      </c>
      <c r="B177" s="40" t="s">
        <v>556</v>
      </c>
      <c r="C177" s="40" t="s">
        <v>557</v>
      </c>
      <c r="D177" s="40" t="s">
        <v>323</v>
      </c>
      <c r="E177" s="40" t="s">
        <v>555</v>
      </c>
      <c r="F177" s="41">
        <v>44125</v>
      </c>
      <c r="G177" s="41">
        <v>44217</v>
      </c>
      <c r="H177" s="43">
        <v>6000000</v>
      </c>
      <c r="I177" s="40" t="s">
        <v>38</v>
      </c>
      <c r="J177" s="40">
        <v>92</v>
      </c>
      <c r="K177" s="40">
        <v>0</v>
      </c>
      <c r="L177" s="42">
        <v>0</v>
      </c>
      <c r="M177" s="51">
        <v>1.8499999999999999E-2</v>
      </c>
      <c r="N177" s="42">
        <v>-28366.666666666664</v>
      </c>
      <c r="O177" s="42">
        <v>-28366.666666666664</v>
      </c>
      <c r="P177" s="42" t="s">
        <v>20</v>
      </c>
      <c r="Q177" s="42">
        <v>-22200</v>
      </c>
      <c r="R177" s="42">
        <v>-6166.6666666666661</v>
      </c>
    </row>
    <row r="178" spans="1:18" x14ac:dyDescent="0.25">
      <c r="A178" s="40" t="s">
        <v>19</v>
      </c>
      <c r="B178" s="40" t="s">
        <v>558</v>
      </c>
      <c r="C178" s="40" t="s">
        <v>559</v>
      </c>
      <c r="D178" s="40" t="s">
        <v>97</v>
      </c>
      <c r="E178" s="40" t="s">
        <v>555</v>
      </c>
      <c r="F178" s="41">
        <v>44137</v>
      </c>
      <c r="G178" s="41">
        <v>44228</v>
      </c>
      <c r="H178" s="43">
        <v>30000000</v>
      </c>
      <c r="I178" s="40" t="s">
        <v>38</v>
      </c>
      <c r="J178" s="40">
        <v>91</v>
      </c>
      <c r="K178" s="40">
        <v>0</v>
      </c>
      <c r="L178" s="42">
        <v>0</v>
      </c>
      <c r="M178" s="51">
        <v>1.8499999999999999E-2</v>
      </c>
      <c r="N178" s="42">
        <v>-140291.66666666666</v>
      </c>
      <c r="O178" s="42">
        <v>-140291.66666666666</v>
      </c>
      <c r="P178" s="42" t="s">
        <v>20</v>
      </c>
      <c r="Q178" s="42">
        <v>-92499.999999999985</v>
      </c>
      <c r="R178" s="42">
        <v>-47791.666666666664</v>
      </c>
    </row>
    <row r="179" spans="1:18" x14ac:dyDescent="0.25">
      <c r="A179" s="40" t="s">
        <v>19</v>
      </c>
      <c r="B179" s="40" t="s">
        <v>560</v>
      </c>
      <c r="C179" s="40" t="s">
        <v>561</v>
      </c>
      <c r="D179" s="40" t="s">
        <v>562</v>
      </c>
      <c r="E179" s="40" t="s">
        <v>563</v>
      </c>
      <c r="F179" s="41">
        <v>44186</v>
      </c>
      <c r="G179" s="41">
        <v>44277</v>
      </c>
      <c r="H179" s="43">
        <v>1779896.81</v>
      </c>
      <c r="I179" s="40" t="s">
        <v>38</v>
      </c>
      <c r="J179" s="40">
        <v>91</v>
      </c>
      <c r="K179" s="40">
        <v>1.0500000000000001E-2</v>
      </c>
      <c r="L179" s="42">
        <v>-4724.1427832083336</v>
      </c>
      <c r="M179" s="51">
        <v>0</v>
      </c>
      <c r="N179" s="42">
        <v>0</v>
      </c>
      <c r="O179" s="42">
        <v>-4724.1427832083336</v>
      </c>
      <c r="P179" s="42" t="s">
        <v>20</v>
      </c>
      <c r="Q179" s="42">
        <v>-571.05022654166669</v>
      </c>
      <c r="R179" s="42">
        <v>-4153.0925566666665</v>
      </c>
    </row>
    <row r="180" spans="1:18" x14ac:dyDescent="0.25">
      <c r="A180" s="40" t="s">
        <v>19</v>
      </c>
      <c r="B180" s="40" t="s">
        <v>560</v>
      </c>
      <c r="C180" s="40" t="s">
        <v>564</v>
      </c>
      <c r="D180" s="40" t="s">
        <v>565</v>
      </c>
      <c r="E180" s="40" t="s">
        <v>566</v>
      </c>
      <c r="F180" s="41">
        <v>44105</v>
      </c>
      <c r="G180" s="41">
        <v>44197</v>
      </c>
      <c r="H180" s="43">
        <v>4855011.67</v>
      </c>
      <c r="I180" s="40" t="s">
        <v>38</v>
      </c>
      <c r="J180" s="40">
        <v>92</v>
      </c>
      <c r="K180" s="40">
        <v>1.15E-2</v>
      </c>
      <c r="L180" s="42">
        <v>-14268.339852388886</v>
      </c>
      <c r="M180" s="51">
        <v>0</v>
      </c>
      <c r="N180" s="42">
        <v>0</v>
      </c>
      <c r="O180" s="42">
        <v>-14268.339852388886</v>
      </c>
      <c r="P180" s="42" t="s">
        <v>20</v>
      </c>
      <c r="Q180" s="42">
        <v>-14268.339852388886</v>
      </c>
      <c r="R180" s="42">
        <v>0</v>
      </c>
    </row>
    <row r="181" spans="1:18" x14ac:dyDescent="0.25">
      <c r="A181" s="40" t="s">
        <v>19</v>
      </c>
      <c r="B181" s="40" t="s">
        <v>567</v>
      </c>
      <c r="C181" s="40" t="s">
        <v>568</v>
      </c>
      <c r="D181" s="40" t="s">
        <v>569</v>
      </c>
      <c r="E181" s="40" t="s">
        <v>570</v>
      </c>
      <c r="F181" s="41">
        <v>44165</v>
      </c>
      <c r="G181" s="41">
        <v>44256</v>
      </c>
      <c r="H181" s="43">
        <v>6428321.1600000001</v>
      </c>
      <c r="I181" s="40" t="s">
        <v>38</v>
      </c>
      <c r="J181" s="40">
        <v>91</v>
      </c>
      <c r="K181" s="40">
        <v>8.8999999999999999E-3</v>
      </c>
      <c r="L181" s="42">
        <v>-14461.936965233332</v>
      </c>
      <c r="M181" s="51">
        <v>0</v>
      </c>
      <c r="N181" s="42">
        <v>0</v>
      </c>
      <c r="O181" s="42">
        <v>-14461.936965233332</v>
      </c>
      <c r="P181" s="42" t="s">
        <v>20</v>
      </c>
      <c r="Q181" s="42">
        <v>-5085.5162954666666</v>
      </c>
      <c r="R181" s="42">
        <v>-9376.4206697666668</v>
      </c>
    </row>
    <row r="182" spans="1:18" x14ac:dyDescent="0.25">
      <c r="A182" s="40" t="s">
        <v>19</v>
      </c>
      <c r="B182" s="40" t="s">
        <v>571</v>
      </c>
      <c r="C182" s="40" t="s">
        <v>572</v>
      </c>
      <c r="D182" s="40" t="s">
        <v>573</v>
      </c>
      <c r="E182" s="40" t="s">
        <v>566</v>
      </c>
      <c r="F182" s="41">
        <v>44182</v>
      </c>
      <c r="G182" s="41">
        <v>44272</v>
      </c>
      <c r="H182" s="43">
        <v>7676896.5099999998</v>
      </c>
      <c r="I182" s="40" t="s">
        <v>38</v>
      </c>
      <c r="J182" s="40">
        <v>90</v>
      </c>
      <c r="K182" s="40">
        <v>1.0800000000000001E-2</v>
      </c>
      <c r="L182" s="42">
        <v>-20727.620577000002</v>
      </c>
      <c r="M182" s="51">
        <v>0</v>
      </c>
      <c r="N182" s="42">
        <v>0</v>
      </c>
      <c r="O182" s="42">
        <v>-20727.620577000002</v>
      </c>
      <c r="P182" s="42" t="s">
        <v>20</v>
      </c>
      <c r="Q182" s="42">
        <v>-3454.6034294999999</v>
      </c>
      <c r="R182" s="42">
        <v>-17273.017147500002</v>
      </c>
    </row>
    <row r="183" spans="1:18" x14ac:dyDescent="0.25">
      <c r="A183" s="40" t="s">
        <v>19</v>
      </c>
      <c r="B183" s="40" t="s">
        <v>574</v>
      </c>
      <c r="C183" s="40" t="s">
        <v>575</v>
      </c>
      <c r="D183" s="40" t="s">
        <v>482</v>
      </c>
      <c r="E183" s="40" t="s">
        <v>23</v>
      </c>
      <c r="F183" s="41">
        <v>44134</v>
      </c>
      <c r="G183" s="41">
        <v>44226</v>
      </c>
      <c r="H183" s="43">
        <v>8090909.5300000003</v>
      </c>
      <c r="I183" s="40" t="s">
        <v>38</v>
      </c>
      <c r="J183" s="40">
        <v>92</v>
      </c>
      <c r="K183" s="40">
        <v>0</v>
      </c>
      <c r="L183" s="42">
        <v>0</v>
      </c>
      <c r="M183" s="51">
        <v>1.7299999999999999E-2</v>
      </c>
      <c r="N183" s="42">
        <v>-35770.810022077778</v>
      </c>
      <c r="O183" s="42">
        <v>-35770.810022077778</v>
      </c>
      <c r="P183" s="42" t="s">
        <v>20</v>
      </c>
      <c r="Q183" s="42">
        <v>-24495.228602075</v>
      </c>
      <c r="R183" s="42">
        <v>-11275.581420002778</v>
      </c>
    </row>
    <row r="184" spans="1:18" x14ac:dyDescent="0.25">
      <c r="A184" s="40" t="s">
        <v>19</v>
      </c>
      <c r="B184" s="40" t="s">
        <v>574</v>
      </c>
      <c r="C184" s="40" t="s">
        <v>576</v>
      </c>
      <c r="D184" s="40" t="s">
        <v>482</v>
      </c>
      <c r="E184" s="40" t="s">
        <v>23</v>
      </c>
      <c r="F184" s="41">
        <v>44131</v>
      </c>
      <c r="G184" s="41">
        <v>44223</v>
      </c>
      <c r="H184" s="43">
        <v>2158721.58</v>
      </c>
      <c r="I184" s="40" t="s">
        <v>38</v>
      </c>
      <c r="J184" s="40">
        <v>92</v>
      </c>
      <c r="K184" s="40">
        <v>-5.1200000000000004E-3</v>
      </c>
      <c r="L184" s="42">
        <v>2824.5672584533336</v>
      </c>
      <c r="M184" s="51">
        <v>2.1000000000000001E-2</v>
      </c>
      <c r="N184" s="42">
        <v>-11585.139146</v>
      </c>
      <c r="O184" s="42">
        <v>-8760.5718875466664</v>
      </c>
      <c r="P184" s="42" t="s">
        <v>20</v>
      </c>
      <c r="Q184" s="42">
        <v>-6284.7580932399997</v>
      </c>
      <c r="R184" s="42">
        <v>-2475.8137943066663</v>
      </c>
    </row>
    <row r="185" spans="1:18" x14ac:dyDescent="0.25">
      <c r="A185" s="40" t="s">
        <v>19</v>
      </c>
      <c r="B185" s="40" t="s">
        <v>577</v>
      </c>
      <c r="C185" s="40" t="s">
        <v>578</v>
      </c>
      <c r="D185" s="40" t="s">
        <v>482</v>
      </c>
      <c r="E185" s="40" t="s">
        <v>23</v>
      </c>
      <c r="F185" s="41">
        <v>44195</v>
      </c>
      <c r="G185" s="41">
        <v>44285</v>
      </c>
      <c r="H185" s="43">
        <v>120000</v>
      </c>
      <c r="I185" s="40" t="s">
        <v>38</v>
      </c>
      <c r="J185" s="40">
        <v>90</v>
      </c>
      <c r="K185" s="40">
        <v>-5.4200000000000003E-3</v>
      </c>
      <c r="L185" s="42">
        <v>162.60000000000002</v>
      </c>
      <c r="M185" s="51">
        <v>1.719E-2</v>
      </c>
      <c r="N185" s="42">
        <v>-515.70000000000005</v>
      </c>
      <c r="O185" s="42">
        <v>-353.1</v>
      </c>
      <c r="P185" s="42" t="s">
        <v>20</v>
      </c>
      <c r="Q185" s="42">
        <v>-7.8466666666666676</v>
      </c>
      <c r="R185" s="42">
        <v>-345.25333333333333</v>
      </c>
    </row>
    <row r="186" spans="1:18" x14ac:dyDescent="0.25">
      <c r="A186" s="40" t="s">
        <v>19</v>
      </c>
      <c r="B186" s="40" t="s">
        <v>579</v>
      </c>
      <c r="C186" s="40" t="s">
        <v>580</v>
      </c>
      <c r="D186" s="40" t="s">
        <v>581</v>
      </c>
      <c r="E186" s="40" t="s">
        <v>23</v>
      </c>
      <c r="F186" s="41">
        <v>44116</v>
      </c>
      <c r="G186" s="41">
        <v>44207</v>
      </c>
      <c r="H186" s="43">
        <v>47500000</v>
      </c>
      <c r="I186" s="40" t="s">
        <v>38</v>
      </c>
      <c r="J186" s="40">
        <v>91</v>
      </c>
      <c r="K186" s="40">
        <v>0</v>
      </c>
      <c r="L186" s="42">
        <v>0</v>
      </c>
      <c r="M186" s="51">
        <v>1.6500000000000001E-2</v>
      </c>
      <c r="N186" s="42">
        <v>-198114.58333333331</v>
      </c>
      <c r="O186" s="42">
        <v>-198114.58333333331</v>
      </c>
      <c r="P186" s="42" t="s">
        <v>20</v>
      </c>
      <c r="Q186" s="42">
        <v>-176343.74999999997</v>
      </c>
      <c r="R186" s="42">
        <v>-21770.833333333332</v>
      </c>
    </row>
    <row r="187" spans="1:18" x14ac:dyDescent="0.25">
      <c r="A187" s="40" t="s">
        <v>19</v>
      </c>
      <c r="B187" s="40" t="s">
        <v>582</v>
      </c>
      <c r="C187" s="40" t="s">
        <v>583</v>
      </c>
      <c r="D187" s="40" t="s">
        <v>584</v>
      </c>
      <c r="E187" s="40" t="s">
        <v>23</v>
      </c>
      <c r="F187" s="41">
        <v>44134</v>
      </c>
      <c r="G187" s="41">
        <v>44228</v>
      </c>
      <c r="H187" s="43">
        <v>55000000</v>
      </c>
      <c r="I187" s="40" t="s">
        <v>38</v>
      </c>
      <c r="J187" s="40">
        <v>94</v>
      </c>
      <c r="K187" s="40">
        <v>0</v>
      </c>
      <c r="L187" s="42">
        <v>0</v>
      </c>
      <c r="M187" s="51">
        <v>1.6E-2</v>
      </c>
      <c r="N187" s="42">
        <v>-229777.77777777778</v>
      </c>
      <c r="O187" s="42">
        <v>-229777.77777777778</v>
      </c>
      <c r="P187" s="42" t="s">
        <v>20</v>
      </c>
      <c r="Q187" s="42">
        <v>-154000</v>
      </c>
      <c r="R187" s="42">
        <v>-75777.777777777766</v>
      </c>
    </row>
    <row r="188" spans="1:18" x14ac:dyDescent="0.25">
      <c r="A188" s="40" t="s">
        <v>19</v>
      </c>
      <c r="B188" s="40" t="s">
        <v>585</v>
      </c>
      <c r="C188" s="40" t="s">
        <v>586</v>
      </c>
      <c r="D188" s="40" t="s">
        <v>97</v>
      </c>
      <c r="E188" s="40" t="s">
        <v>587</v>
      </c>
      <c r="F188" s="41">
        <v>44140</v>
      </c>
      <c r="G188" s="41">
        <v>44232</v>
      </c>
      <c r="H188" s="43">
        <v>5520619.1299999999</v>
      </c>
      <c r="I188" s="40" t="s">
        <v>38</v>
      </c>
      <c r="J188" s="40">
        <v>92</v>
      </c>
      <c r="K188" s="40">
        <v>1.4E-2</v>
      </c>
      <c r="L188" s="42">
        <v>-19751.548442888889</v>
      </c>
      <c r="M188" s="51">
        <v>0</v>
      </c>
      <c r="N188" s="42">
        <v>0</v>
      </c>
      <c r="O188" s="42">
        <v>-19751.548442888889</v>
      </c>
      <c r="P188" s="42" t="s">
        <v>20</v>
      </c>
      <c r="Q188" s="42">
        <v>-12237.372404833333</v>
      </c>
      <c r="R188" s="42">
        <v>-7514.1760380555561</v>
      </c>
    </row>
    <row r="189" spans="1:18" x14ac:dyDescent="0.25">
      <c r="A189" s="40" t="s">
        <v>19</v>
      </c>
      <c r="B189" s="40" t="s">
        <v>588</v>
      </c>
      <c r="C189" s="40" t="s">
        <v>589</v>
      </c>
      <c r="D189" s="40" t="s">
        <v>97</v>
      </c>
      <c r="E189" s="40" t="s">
        <v>587</v>
      </c>
      <c r="F189" s="41">
        <v>44170</v>
      </c>
      <c r="G189" s="41">
        <v>44260</v>
      </c>
      <c r="H189" s="43">
        <v>10109251.17</v>
      </c>
      <c r="I189" s="40" t="s">
        <v>38</v>
      </c>
      <c r="J189" s="40">
        <v>90</v>
      </c>
      <c r="K189" s="40">
        <v>0</v>
      </c>
      <c r="L189" s="42">
        <v>0</v>
      </c>
      <c r="M189" s="51">
        <v>8.8500000000000002E-3</v>
      </c>
      <c r="N189" s="42">
        <v>-22366.718213625001</v>
      </c>
      <c r="O189" s="42">
        <v>-22366.718213625001</v>
      </c>
      <c r="P189" s="42" t="s">
        <v>20</v>
      </c>
      <c r="Q189" s="42">
        <v>-6710.0154640874998</v>
      </c>
      <c r="R189" s="42">
        <v>-15656.7027495375</v>
      </c>
    </row>
    <row r="190" spans="1:18" x14ac:dyDescent="0.25">
      <c r="A190" s="40" t="s">
        <v>19</v>
      </c>
      <c r="B190" s="40" t="s">
        <v>590</v>
      </c>
      <c r="C190" s="40" t="s">
        <v>591</v>
      </c>
      <c r="D190" s="40" t="s">
        <v>97</v>
      </c>
      <c r="E190" s="40" t="s">
        <v>587</v>
      </c>
      <c r="F190" s="41">
        <v>44109</v>
      </c>
      <c r="G190" s="41">
        <v>44201</v>
      </c>
      <c r="H190" s="43">
        <v>6742923.6100000003</v>
      </c>
      <c r="I190" s="40" t="s">
        <v>38</v>
      </c>
      <c r="J190" s="40">
        <v>92</v>
      </c>
      <c r="K190" s="40">
        <v>0</v>
      </c>
      <c r="L190" s="42">
        <v>0</v>
      </c>
      <c r="M190" s="51">
        <v>1.15E-2</v>
      </c>
      <c r="N190" s="42">
        <v>-19816.703276055556</v>
      </c>
      <c r="O190" s="42">
        <v>-19816.703276055556</v>
      </c>
      <c r="P190" s="42" t="s">
        <v>20</v>
      </c>
      <c r="Q190" s="42">
        <v>-18955.107481444444</v>
      </c>
      <c r="R190" s="42">
        <v>-861.59579461111105</v>
      </c>
    </row>
    <row r="191" spans="1:18" x14ac:dyDescent="0.25">
      <c r="A191" s="40" t="s">
        <v>19</v>
      </c>
      <c r="B191" s="40" t="s">
        <v>592</v>
      </c>
      <c r="C191" s="40" t="s">
        <v>593</v>
      </c>
      <c r="D191" s="40" t="s">
        <v>594</v>
      </c>
      <c r="E191" s="40" t="s">
        <v>587</v>
      </c>
      <c r="F191" s="41">
        <v>44170</v>
      </c>
      <c r="G191" s="41">
        <v>44201</v>
      </c>
      <c r="H191" s="43">
        <v>17811981.59</v>
      </c>
      <c r="I191" s="40" t="s">
        <v>38</v>
      </c>
      <c r="J191" s="40">
        <v>31</v>
      </c>
      <c r="K191" s="40">
        <v>0.02</v>
      </c>
      <c r="L191" s="42">
        <v>-30676.190516111114</v>
      </c>
      <c r="M191" s="51">
        <v>0</v>
      </c>
      <c r="N191" s="42">
        <v>0</v>
      </c>
      <c r="O191" s="42">
        <v>-30676.190516111114</v>
      </c>
      <c r="P191" s="42" t="s">
        <v>20</v>
      </c>
      <c r="Q191" s="42">
        <v>-26717.972385000001</v>
      </c>
      <c r="R191" s="42">
        <v>-3958.2181311111112</v>
      </c>
    </row>
    <row r="192" spans="1:18" x14ac:dyDescent="0.25">
      <c r="A192" s="40" t="s">
        <v>19</v>
      </c>
      <c r="B192" s="40" t="s">
        <v>595</v>
      </c>
      <c r="C192" s="40" t="s">
        <v>596</v>
      </c>
      <c r="D192" s="40" t="s">
        <v>597</v>
      </c>
      <c r="E192" s="40" t="s">
        <v>587</v>
      </c>
      <c r="F192" s="41">
        <v>44180</v>
      </c>
      <c r="G192" s="41">
        <v>44270</v>
      </c>
      <c r="H192" s="43">
        <v>15500000</v>
      </c>
      <c r="I192" s="40" t="s">
        <v>38</v>
      </c>
      <c r="J192" s="40">
        <v>90</v>
      </c>
      <c r="K192" s="40">
        <v>0</v>
      </c>
      <c r="L192" s="42">
        <v>0</v>
      </c>
      <c r="M192" s="51">
        <v>1.17E-2</v>
      </c>
      <c r="N192" s="42">
        <v>-45337.5</v>
      </c>
      <c r="O192" s="42">
        <v>-45337.5</v>
      </c>
      <c r="P192" s="42" t="s">
        <v>20</v>
      </c>
      <c r="Q192" s="42">
        <v>-8563.75</v>
      </c>
      <c r="R192" s="42">
        <v>-36773.75</v>
      </c>
    </row>
    <row r="193" spans="1:18" x14ac:dyDescent="0.25">
      <c r="A193" s="40" t="s">
        <v>19</v>
      </c>
      <c r="B193" s="40" t="s">
        <v>598</v>
      </c>
      <c r="C193" s="40" t="s">
        <v>599</v>
      </c>
      <c r="D193" s="40" t="s">
        <v>600</v>
      </c>
      <c r="E193" s="40" t="s">
        <v>587</v>
      </c>
      <c r="F193" s="41">
        <v>44150</v>
      </c>
      <c r="G193" s="41">
        <v>44242</v>
      </c>
      <c r="H193" s="43">
        <v>9313457.5199999996</v>
      </c>
      <c r="I193" s="40" t="s">
        <v>38</v>
      </c>
      <c r="J193" s="40">
        <v>92</v>
      </c>
      <c r="K193" s="40">
        <v>0</v>
      </c>
      <c r="L193" s="42">
        <v>0</v>
      </c>
      <c r="M193" s="51">
        <v>1.4500000000000001E-2</v>
      </c>
      <c r="N193" s="42">
        <v>-34511.534254666665</v>
      </c>
      <c r="O193" s="42">
        <v>-34511.534254666665</v>
      </c>
      <c r="P193" s="42" t="s">
        <v>20</v>
      </c>
      <c r="Q193" s="42">
        <v>-17630.892499666668</v>
      </c>
      <c r="R193" s="42">
        <v>-16880.641755000001</v>
      </c>
    </row>
    <row r="194" spans="1:18" x14ac:dyDescent="0.25">
      <c r="A194" s="40" t="s">
        <v>19</v>
      </c>
      <c r="B194" s="40" t="s">
        <v>601</v>
      </c>
      <c r="C194" s="40" t="s">
        <v>602</v>
      </c>
      <c r="D194" s="40" t="s">
        <v>603</v>
      </c>
      <c r="E194" s="40" t="s">
        <v>587</v>
      </c>
      <c r="F194" s="41">
        <v>44105</v>
      </c>
      <c r="G194" s="41">
        <v>44197</v>
      </c>
      <c r="H194" s="43">
        <v>6682998.2000000002</v>
      </c>
      <c r="I194" s="40" t="s">
        <v>38</v>
      </c>
      <c r="J194" s="40">
        <v>92</v>
      </c>
      <c r="K194" s="40">
        <v>0</v>
      </c>
      <c r="L194" s="42">
        <v>0</v>
      </c>
      <c r="M194" s="51">
        <v>1.35E-2</v>
      </c>
      <c r="N194" s="42">
        <v>-23056.343789999995</v>
      </c>
      <c r="O194" s="42">
        <v>-23056.343789999995</v>
      </c>
      <c r="P194" s="42" t="s">
        <v>20</v>
      </c>
      <c r="Q194" s="42">
        <v>-23056.343789999995</v>
      </c>
      <c r="R194" s="42">
        <v>0</v>
      </c>
    </row>
    <row r="195" spans="1:18" x14ac:dyDescent="0.25">
      <c r="A195" s="40" t="s">
        <v>19</v>
      </c>
      <c r="B195" s="40" t="s">
        <v>604</v>
      </c>
      <c r="C195" s="40" t="s">
        <v>605</v>
      </c>
      <c r="D195" s="40" t="s">
        <v>606</v>
      </c>
      <c r="E195" s="40" t="s">
        <v>607</v>
      </c>
      <c r="F195" s="41">
        <v>44170</v>
      </c>
      <c r="G195" s="41">
        <v>44260</v>
      </c>
      <c r="H195" s="43">
        <v>17558596.850000001</v>
      </c>
      <c r="I195" s="40" t="s">
        <v>38</v>
      </c>
      <c r="J195" s="40">
        <v>90</v>
      </c>
      <c r="K195" s="40">
        <v>8.9999999999999993E-3</v>
      </c>
      <c r="L195" s="42">
        <v>-39506.842912500004</v>
      </c>
      <c r="M195" s="51">
        <v>0</v>
      </c>
      <c r="N195" s="42">
        <v>0</v>
      </c>
      <c r="O195" s="42">
        <v>-39506.842912500004</v>
      </c>
      <c r="P195" s="42" t="s">
        <v>20</v>
      </c>
      <c r="Q195" s="42">
        <v>-11852.052873750001</v>
      </c>
      <c r="R195" s="42">
        <v>-27654.790038750001</v>
      </c>
    </row>
    <row r="196" spans="1:18" x14ac:dyDescent="0.25">
      <c r="A196" s="40" t="s">
        <v>19</v>
      </c>
      <c r="B196" s="40" t="s">
        <v>608</v>
      </c>
      <c r="C196" s="40" t="s">
        <v>609</v>
      </c>
      <c r="D196" s="40" t="s">
        <v>610</v>
      </c>
      <c r="E196" s="40" t="s">
        <v>611</v>
      </c>
      <c r="F196" s="41">
        <v>44119</v>
      </c>
      <c r="G196" s="41">
        <v>44211</v>
      </c>
      <c r="H196" s="43">
        <v>18500000</v>
      </c>
      <c r="I196" s="40" t="s">
        <v>38</v>
      </c>
      <c r="J196" s="40">
        <v>92</v>
      </c>
      <c r="K196" s="40">
        <v>0</v>
      </c>
      <c r="L196" s="42">
        <v>0</v>
      </c>
      <c r="M196" s="51">
        <v>1.4E-2</v>
      </c>
      <c r="N196" s="42">
        <v>-66188.888888888891</v>
      </c>
      <c r="O196" s="42">
        <v>-66188.888888888891</v>
      </c>
      <c r="P196" s="42" t="s">
        <v>20</v>
      </c>
      <c r="Q196" s="42">
        <v>-56116.666666666664</v>
      </c>
      <c r="R196" s="42">
        <v>-10072.222222222223</v>
      </c>
    </row>
    <row r="197" spans="1:18" x14ac:dyDescent="0.25">
      <c r="A197" s="40" t="s">
        <v>19</v>
      </c>
      <c r="B197" s="40" t="s">
        <v>612</v>
      </c>
      <c r="C197" s="40" t="s">
        <v>613</v>
      </c>
      <c r="D197" s="40" t="s">
        <v>614</v>
      </c>
      <c r="E197" s="40" t="s">
        <v>25</v>
      </c>
      <c r="F197" s="41">
        <v>44106</v>
      </c>
      <c r="G197" s="41">
        <v>44200</v>
      </c>
      <c r="H197" s="43">
        <v>108166666</v>
      </c>
      <c r="I197" s="40" t="s">
        <v>38</v>
      </c>
      <c r="J197" s="40">
        <v>94</v>
      </c>
      <c r="K197" s="40">
        <v>0</v>
      </c>
      <c r="L197" s="42">
        <v>0</v>
      </c>
      <c r="M197" s="51">
        <v>1.55E-2</v>
      </c>
      <c r="N197" s="42">
        <v>-437774.53433888895</v>
      </c>
      <c r="O197" s="42">
        <v>-437774.53433888895</v>
      </c>
      <c r="P197" s="42" t="s">
        <v>20</v>
      </c>
      <c r="Q197" s="42">
        <v>-423803.00664722227</v>
      </c>
      <c r="R197" s="42">
        <v>-13971.527691666668</v>
      </c>
    </row>
    <row r="198" spans="1:18" x14ac:dyDescent="0.25">
      <c r="A198" s="40" t="s">
        <v>19</v>
      </c>
      <c r="B198" s="40" t="s">
        <v>615</v>
      </c>
      <c r="C198" s="40" t="s">
        <v>616</v>
      </c>
      <c r="D198" s="40" t="s">
        <v>97</v>
      </c>
      <c r="E198" s="40" t="s">
        <v>24</v>
      </c>
      <c r="F198" s="41">
        <v>44196</v>
      </c>
      <c r="G198" s="41">
        <v>44286</v>
      </c>
      <c r="H198" s="43">
        <v>6250000</v>
      </c>
      <c r="I198" s="40" t="s">
        <v>38</v>
      </c>
      <c r="J198" s="40">
        <v>90</v>
      </c>
      <c r="K198" s="40">
        <v>0</v>
      </c>
      <c r="L198" s="42">
        <v>0</v>
      </c>
      <c r="M198" s="51">
        <v>1.4999999999999999E-2</v>
      </c>
      <c r="N198" s="42">
        <v>-23437.5</v>
      </c>
      <c r="O198" s="42">
        <v>-23437.5</v>
      </c>
      <c r="P198" s="42" t="s">
        <v>20</v>
      </c>
      <c r="Q198" s="42">
        <v>-260.41666666666669</v>
      </c>
      <c r="R198" s="42">
        <v>-23177.083333333336</v>
      </c>
    </row>
    <row r="199" spans="1:18" x14ac:dyDescent="0.25">
      <c r="A199" s="40" t="s">
        <v>19</v>
      </c>
      <c r="B199" s="40" t="s">
        <v>617</v>
      </c>
      <c r="C199" s="40" t="s">
        <v>618</v>
      </c>
      <c r="D199" s="40" t="s">
        <v>619</v>
      </c>
      <c r="E199" s="40" t="s">
        <v>24</v>
      </c>
      <c r="F199" s="41">
        <v>44105</v>
      </c>
      <c r="G199" s="41">
        <v>44197</v>
      </c>
      <c r="H199" s="43">
        <v>5819557.5099999998</v>
      </c>
      <c r="I199" s="40" t="s">
        <v>38</v>
      </c>
      <c r="J199" s="40">
        <v>92</v>
      </c>
      <c r="K199" s="40">
        <v>-4.9399999999999999E-3</v>
      </c>
      <c r="L199" s="42">
        <v>7346.8680476244435</v>
      </c>
      <c r="M199" s="51">
        <v>0</v>
      </c>
      <c r="N199" s="42">
        <v>0</v>
      </c>
      <c r="O199" s="42">
        <v>7346.8680476244435</v>
      </c>
      <c r="P199" s="42" t="s">
        <v>20</v>
      </c>
      <c r="Q199" s="42">
        <v>7346.8680476244435</v>
      </c>
      <c r="R199" s="42">
        <v>0</v>
      </c>
    </row>
    <row r="200" spans="1:18" x14ac:dyDescent="0.25">
      <c r="A200" s="40" t="s">
        <v>19</v>
      </c>
      <c r="B200" s="40" t="s">
        <v>620</v>
      </c>
      <c r="C200" s="40" t="s">
        <v>621</v>
      </c>
      <c r="D200" s="40" t="s">
        <v>97</v>
      </c>
      <c r="E200" s="40" t="s">
        <v>24</v>
      </c>
      <c r="F200" s="41">
        <v>44131</v>
      </c>
      <c r="G200" s="41">
        <v>44223</v>
      </c>
      <c r="H200" s="43">
        <v>2500000</v>
      </c>
      <c r="I200" s="40" t="s">
        <v>38</v>
      </c>
      <c r="J200" s="40">
        <v>92</v>
      </c>
      <c r="K200" s="40">
        <v>0</v>
      </c>
      <c r="L200" s="42">
        <v>0</v>
      </c>
      <c r="M200" s="51">
        <v>1.4999999999999999E-2</v>
      </c>
      <c r="N200" s="42">
        <v>-9583.3333333333321</v>
      </c>
      <c r="O200" s="42">
        <v>-9583.3333333333321</v>
      </c>
      <c r="P200" s="42" t="s">
        <v>20</v>
      </c>
      <c r="Q200" s="42">
        <v>-6874.9999999999991</v>
      </c>
      <c r="R200" s="42">
        <v>-2708.3333333333326</v>
      </c>
    </row>
    <row r="201" spans="1:18" x14ac:dyDescent="0.25">
      <c r="A201" s="40" t="s">
        <v>19</v>
      </c>
      <c r="B201" s="40" t="s">
        <v>622</v>
      </c>
      <c r="C201" s="40" t="s">
        <v>623</v>
      </c>
      <c r="D201" s="40" t="s">
        <v>97</v>
      </c>
      <c r="E201" s="40" t="s">
        <v>25</v>
      </c>
      <c r="F201" s="41">
        <v>44172</v>
      </c>
      <c r="G201" s="41">
        <v>44263</v>
      </c>
      <c r="H201" s="43">
        <v>3750000</v>
      </c>
      <c r="I201" s="40" t="s">
        <v>38</v>
      </c>
      <c r="J201" s="40">
        <v>91</v>
      </c>
      <c r="K201" s="40">
        <v>0</v>
      </c>
      <c r="L201" s="42">
        <v>0</v>
      </c>
      <c r="M201" s="51">
        <v>1.4999999999999999E-2</v>
      </c>
      <c r="N201" s="42">
        <v>-14218.75</v>
      </c>
      <c r="O201" s="42">
        <v>-14218.75</v>
      </c>
      <c r="P201" s="42" t="s">
        <v>20</v>
      </c>
      <c r="Q201" s="42">
        <v>-3906.2500000000005</v>
      </c>
      <c r="R201" s="42">
        <v>-10312.5</v>
      </c>
    </row>
    <row r="202" spans="1:18" x14ac:dyDescent="0.25">
      <c r="A202" s="40" t="s">
        <v>19</v>
      </c>
      <c r="B202" s="40" t="s">
        <v>42</v>
      </c>
      <c r="C202" s="40" t="s">
        <v>624</v>
      </c>
      <c r="D202" s="40" t="s">
        <v>625</v>
      </c>
      <c r="E202" s="40" t="s">
        <v>25</v>
      </c>
      <c r="F202" s="41">
        <v>44130</v>
      </c>
      <c r="G202" s="41">
        <v>44221</v>
      </c>
      <c r="H202" s="43">
        <v>8750000</v>
      </c>
      <c r="I202" s="40" t="s">
        <v>38</v>
      </c>
      <c r="J202" s="40">
        <v>91</v>
      </c>
      <c r="K202" s="40">
        <v>0</v>
      </c>
      <c r="L202" s="42">
        <v>0</v>
      </c>
      <c r="M202" s="51">
        <v>1.4999999999999999E-2</v>
      </c>
      <c r="N202" s="42">
        <v>-33177.083333333328</v>
      </c>
      <c r="O202" s="42">
        <v>-33177.083333333328</v>
      </c>
      <c r="P202" s="42" t="s">
        <v>20</v>
      </c>
      <c r="Q202" s="42">
        <v>-24427.083333333332</v>
      </c>
      <c r="R202" s="42">
        <v>-8749.9999999999982</v>
      </c>
    </row>
    <row r="203" spans="1:18" x14ac:dyDescent="0.25">
      <c r="A203" s="40" t="s">
        <v>19</v>
      </c>
      <c r="B203" s="40" t="s">
        <v>626</v>
      </c>
      <c r="C203" s="40" t="s">
        <v>627</v>
      </c>
      <c r="D203" s="40" t="s">
        <v>628</v>
      </c>
      <c r="E203" s="40" t="s">
        <v>24</v>
      </c>
      <c r="F203" s="41">
        <v>44132</v>
      </c>
      <c r="G203" s="41">
        <v>44224</v>
      </c>
      <c r="H203" s="43">
        <v>873862.29</v>
      </c>
      <c r="I203" s="40" t="s">
        <v>38</v>
      </c>
      <c r="J203" s="40">
        <v>92</v>
      </c>
      <c r="K203" s="40">
        <v>-5.0899999999999999E-3</v>
      </c>
      <c r="L203" s="42">
        <v>1136.7006476700001</v>
      </c>
      <c r="M203" s="51">
        <v>1.6629999999999999E-2</v>
      </c>
      <c r="N203" s="42">
        <v>-3713.8176366899997</v>
      </c>
      <c r="O203" s="42">
        <v>-2577.1169890199999</v>
      </c>
      <c r="P203" s="42" t="s">
        <v>20</v>
      </c>
      <c r="Q203" s="42">
        <v>-1820.7891770250001</v>
      </c>
      <c r="R203" s="42">
        <v>-756.32781199500005</v>
      </c>
    </row>
    <row r="204" spans="1:18" x14ac:dyDescent="0.25">
      <c r="A204" s="40" t="s">
        <v>19</v>
      </c>
      <c r="B204" s="40" t="s">
        <v>629</v>
      </c>
      <c r="C204" s="40" t="s">
        <v>630</v>
      </c>
      <c r="D204" s="40" t="s">
        <v>97</v>
      </c>
      <c r="E204" s="40" t="s">
        <v>25</v>
      </c>
      <c r="F204" s="41">
        <v>44141</v>
      </c>
      <c r="G204" s="41">
        <v>44235</v>
      </c>
      <c r="H204" s="43">
        <v>11250000</v>
      </c>
      <c r="I204" s="40" t="s">
        <v>38</v>
      </c>
      <c r="J204" s="40">
        <v>94</v>
      </c>
      <c r="K204" s="40">
        <v>0</v>
      </c>
      <c r="L204" s="42">
        <v>0</v>
      </c>
      <c r="M204" s="51">
        <v>1.4999999999999999E-2</v>
      </c>
      <c r="N204" s="42">
        <v>-44062.5</v>
      </c>
      <c r="O204" s="42">
        <v>-44062.5</v>
      </c>
      <c r="P204" s="42" t="s">
        <v>20</v>
      </c>
      <c r="Q204" s="42">
        <v>-26250</v>
      </c>
      <c r="R204" s="42">
        <v>-17812.5</v>
      </c>
    </row>
    <row r="205" spans="1:18" x14ac:dyDescent="0.25">
      <c r="A205" s="40" t="s">
        <v>19</v>
      </c>
      <c r="B205" s="40" t="s">
        <v>631</v>
      </c>
      <c r="C205" s="40" t="s">
        <v>632</v>
      </c>
      <c r="D205" s="40" t="s">
        <v>97</v>
      </c>
      <c r="E205" s="40" t="s">
        <v>24</v>
      </c>
      <c r="F205" s="41">
        <v>44196</v>
      </c>
      <c r="G205" s="41">
        <v>44225</v>
      </c>
      <c r="H205" s="43">
        <v>19985000</v>
      </c>
      <c r="I205" s="40" t="s">
        <v>38</v>
      </c>
      <c r="J205" s="40">
        <v>29</v>
      </c>
      <c r="K205" s="40">
        <v>1E-3</v>
      </c>
      <c r="L205" s="42">
        <v>-1609.9027777777778</v>
      </c>
      <c r="M205" s="51">
        <v>2.1000000000000001E-2</v>
      </c>
      <c r="N205" s="42">
        <v>-33807.958333333336</v>
      </c>
      <c r="O205" s="42">
        <v>-35417.861111111117</v>
      </c>
      <c r="P205" s="42" t="s">
        <v>416</v>
      </c>
      <c r="Q205" s="42">
        <v>-1221.3055555555557</v>
      </c>
      <c r="R205" s="42">
        <v>-34196.555555555562</v>
      </c>
    </row>
    <row r="206" spans="1:18" x14ac:dyDescent="0.25">
      <c r="A206" s="40" t="s">
        <v>19</v>
      </c>
      <c r="B206" s="40" t="s">
        <v>633</v>
      </c>
      <c r="C206" s="40" t="s">
        <v>634</v>
      </c>
      <c r="D206" s="40" t="s">
        <v>97</v>
      </c>
      <c r="E206" s="40" t="s">
        <v>25</v>
      </c>
      <c r="F206" s="41">
        <v>44192</v>
      </c>
      <c r="G206" s="41">
        <v>44282</v>
      </c>
      <c r="H206" s="43">
        <v>40821666.700000003</v>
      </c>
      <c r="I206" s="40" t="s">
        <v>38</v>
      </c>
      <c r="J206" s="40">
        <v>90</v>
      </c>
      <c r="K206" s="40">
        <v>0</v>
      </c>
      <c r="L206" s="42">
        <v>0</v>
      </c>
      <c r="M206" s="51">
        <v>1.6500000000000001E-2</v>
      </c>
      <c r="N206" s="42">
        <v>-168389.37513750003</v>
      </c>
      <c r="O206" s="42">
        <v>-168389.37513750003</v>
      </c>
      <c r="P206" s="42" t="s">
        <v>20</v>
      </c>
      <c r="Q206" s="42">
        <v>-9354.965285416667</v>
      </c>
      <c r="R206" s="42">
        <v>-159034.40985208336</v>
      </c>
    </row>
    <row r="207" spans="1:18" x14ac:dyDescent="0.25">
      <c r="A207" s="40" t="s">
        <v>19</v>
      </c>
      <c r="B207" s="40" t="s">
        <v>635</v>
      </c>
      <c r="C207" s="40" t="s">
        <v>636</v>
      </c>
      <c r="D207" s="40" t="s">
        <v>637</v>
      </c>
      <c r="E207" s="40" t="s">
        <v>24</v>
      </c>
      <c r="F207" s="41">
        <v>44131</v>
      </c>
      <c r="G207" s="41">
        <v>44223</v>
      </c>
      <c r="H207" s="43">
        <v>811811.35</v>
      </c>
      <c r="I207" s="40" t="s">
        <v>38</v>
      </c>
      <c r="J207" s="40">
        <v>92</v>
      </c>
      <c r="K207" s="40">
        <v>-5.1200000000000004E-3</v>
      </c>
      <c r="L207" s="42">
        <v>1062.2100508444444</v>
      </c>
      <c r="M207" s="51">
        <v>2.47E-2</v>
      </c>
      <c r="N207" s="42">
        <v>-5124.3336437222215</v>
      </c>
      <c r="O207" s="42">
        <v>-4062.1235928777769</v>
      </c>
      <c r="P207" s="42" t="s">
        <v>20</v>
      </c>
      <c r="Q207" s="42">
        <v>-2914.1321427166658</v>
      </c>
      <c r="R207" s="42">
        <v>-1147.9914501611108</v>
      </c>
    </row>
    <row r="208" spans="1:18" x14ac:dyDescent="0.25">
      <c r="A208" s="40" t="s">
        <v>19</v>
      </c>
      <c r="B208" s="40" t="s">
        <v>638</v>
      </c>
      <c r="C208" s="40" t="s">
        <v>639</v>
      </c>
      <c r="D208" s="40" t="s">
        <v>640</v>
      </c>
      <c r="E208" s="40" t="s">
        <v>24</v>
      </c>
      <c r="F208" s="41">
        <v>44170</v>
      </c>
      <c r="G208" s="41">
        <v>44201</v>
      </c>
      <c r="H208" s="43">
        <v>700749.57</v>
      </c>
      <c r="I208" s="40" t="s">
        <v>38</v>
      </c>
      <c r="J208" s="40">
        <v>31</v>
      </c>
      <c r="K208" s="40">
        <v>4.9000000000000002E-2</v>
      </c>
      <c r="L208" s="42">
        <v>-2956.7738800833331</v>
      </c>
      <c r="M208" s="51">
        <v>0</v>
      </c>
      <c r="N208" s="42">
        <v>0</v>
      </c>
      <c r="O208" s="42">
        <v>-2956.7738800833331</v>
      </c>
      <c r="P208" s="42" t="s">
        <v>20</v>
      </c>
      <c r="Q208" s="42">
        <v>-2575.2546697499997</v>
      </c>
      <c r="R208" s="42">
        <v>-381.51921033333332</v>
      </c>
    </row>
    <row r="209" spans="1:18" x14ac:dyDescent="0.25">
      <c r="A209" s="40" t="s">
        <v>19</v>
      </c>
      <c r="B209" s="40" t="s">
        <v>641</v>
      </c>
      <c r="C209" s="40" t="s">
        <v>642</v>
      </c>
      <c r="D209" s="40" t="s">
        <v>643</v>
      </c>
      <c r="E209" s="40" t="s">
        <v>24</v>
      </c>
      <c r="F209" s="41">
        <v>44195</v>
      </c>
      <c r="G209" s="41">
        <v>44285</v>
      </c>
      <c r="H209" s="43">
        <v>700000</v>
      </c>
      <c r="I209" s="40" t="s">
        <v>38</v>
      </c>
      <c r="J209" s="40">
        <v>90</v>
      </c>
      <c r="K209" s="40">
        <v>5.4668000000000001E-2</v>
      </c>
      <c r="L209" s="42">
        <v>-9566.9</v>
      </c>
      <c r="M209" s="51">
        <v>0</v>
      </c>
      <c r="N209" s="42">
        <v>0</v>
      </c>
      <c r="O209" s="42">
        <v>-9566.9</v>
      </c>
      <c r="P209" s="42" t="s">
        <v>20</v>
      </c>
      <c r="Q209" s="42">
        <v>-212.59777777777776</v>
      </c>
      <c r="R209" s="42">
        <v>-9354.3022222222207</v>
      </c>
    </row>
    <row r="210" spans="1:18" x14ac:dyDescent="0.25">
      <c r="A210" s="40" t="s">
        <v>19</v>
      </c>
      <c r="B210" s="40" t="s">
        <v>644</v>
      </c>
      <c r="C210" s="40" t="s">
        <v>645</v>
      </c>
      <c r="D210" s="40" t="s">
        <v>646</v>
      </c>
      <c r="E210" s="40" t="s">
        <v>24</v>
      </c>
      <c r="F210" s="41">
        <v>44107</v>
      </c>
      <c r="G210" s="41">
        <v>44199</v>
      </c>
      <c r="H210" s="43">
        <v>83999999.980000004</v>
      </c>
      <c r="I210" s="40" t="s">
        <v>38</v>
      </c>
      <c r="J210" s="40">
        <v>92</v>
      </c>
      <c r="K210" s="40">
        <v>0</v>
      </c>
      <c r="L210" s="42">
        <v>0</v>
      </c>
      <c r="M210" s="51">
        <v>1.6500000000000001E-2</v>
      </c>
      <c r="N210" s="42">
        <v>-354199.99991566665</v>
      </c>
      <c r="O210" s="42">
        <v>-354199.99991566665</v>
      </c>
      <c r="P210" s="42" t="s">
        <v>20</v>
      </c>
      <c r="Q210" s="42">
        <v>-346499.99991750001</v>
      </c>
      <c r="R210" s="42">
        <v>-7699.999998166666</v>
      </c>
    </row>
    <row r="211" spans="1:18" x14ac:dyDescent="0.25">
      <c r="A211" s="40" t="s">
        <v>19</v>
      </c>
      <c r="B211" s="40" t="s">
        <v>647</v>
      </c>
      <c r="C211" s="40" t="s">
        <v>648</v>
      </c>
      <c r="D211" s="40" t="s">
        <v>649</v>
      </c>
      <c r="E211" s="40" t="s">
        <v>650</v>
      </c>
      <c r="F211" s="41">
        <v>44042</v>
      </c>
      <c r="G211" s="41">
        <v>44225</v>
      </c>
      <c r="H211" s="43">
        <v>5000000</v>
      </c>
      <c r="I211" s="40" t="s">
        <v>38</v>
      </c>
      <c r="J211" s="40">
        <v>183</v>
      </c>
      <c r="K211" s="40">
        <v>0</v>
      </c>
      <c r="L211" s="42">
        <v>0</v>
      </c>
      <c r="M211" s="51">
        <v>2.1999999999999999E-2</v>
      </c>
      <c r="N211" s="42">
        <v>-55916.666666666664</v>
      </c>
      <c r="O211" s="42">
        <v>-55916.666666666664</v>
      </c>
      <c r="P211" s="42" t="s">
        <v>20</v>
      </c>
      <c r="Q211" s="42">
        <v>-47361.111111111109</v>
      </c>
      <c r="R211" s="42">
        <v>-8555.5555555555547</v>
      </c>
    </row>
    <row r="212" spans="1:18" x14ac:dyDescent="0.25">
      <c r="A212" s="40" t="s">
        <v>19</v>
      </c>
      <c r="B212" s="40" t="s">
        <v>651</v>
      </c>
      <c r="C212" s="40" t="s">
        <v>652</v>
      </c>
      <c r="D212" s="40" t="s">
        <v>649</v>
      </c>
      <c r="E212" s="40" t="s">
        <v>650</v>
      </c>
      <c r="F212" s="41">
        <v>44042</v>
      </c>
      <c r="G212" s="41">
        <v>44225</v>
      </c>
      <c r="H212" s="43">
        <v>5000000</v>
      </c>
      <c r="I212" s="40" t="s">
        <v>38</v>
      </c>
      <c r="J212" s="40">
        <v>183</v>
      </c>
      <c r="K212" s="40">
        <v>0</v>
      </c>
      <c r="L212" s="42">
        <v>0</v>
      </c>
      <c r="M212" s="51">
        <v>0.02</v>
      </c>
      <c r="N212" s="42">
        <v>-50833.333333333328</v>
      </c>
      <c r="O212" s="42">
        <v>-50833.333333333328</v>
      </c>
      <c r="P212" s="42" t="s">
        <v>20</v>
      </c>
      <c r="Q212" s="42">
        <v>-43055.555555555555</v>
      </c>
      <c r="R212" s="42">
        <v>-7777.7777777777774</v>
      </c>
    </row>
    <row r="213" spans="1:18" x14ac:dyDescent="0.25">
      <c r="A213" s="40" t="s">
        <v>19</v>
      </c>
      <c r="B213" s="40" t="s">
        <v>653</v>
      </c>
      <c r="C213" s="40" t="s">
        <v>654</v>
      </c>
      <c r="D213" s="40" t="s">
        <v>655</v>
      </c>
      <c r="E213" s="40" t="s">
        <v>23</v>
      </c>
      <c r="F213" s="41">
        <v>44187</v>
      </c>
      <c r="G213" s="41">
        <v>44552</v>
      </c>
      <c r="H213" s="43">
        <v>20000000</v>
      </c>
      <c r="I213" s="40" t="s">
        <v>38</v>
      </c>
      <c r="J213" s="40">
        <v>365</v>
      </c>
      <c r="K213" s="40">
        <v>2.5680000000000001E-2</v>
      </c>
      <c r="L213" s="42">
        <v>-513561.5540085336</v>
      </c>
      <c r="M213" s="51">
        <v>0</v>
      </c>
      <c r="N213" s="42">
        <v>0</v>
      </c>
      <c r="O213" s="42">
        <v>-513561.5540085336</v>
      </c>
      <c r="P213" s="42" t="s">
        <v>20</v>
      </c>
      <c r="Q213" s="42">
        <v>-14070.179561877632</v>
      </c>
      <c r="R213" s="42">
        <v>-499491.37444665597</v>
      </c>
    </row>
    <row r="214" spans="1:18" x14ac:dyDescent="0.25">
      <c r="A214" s="40" t="s">
        <v>19</v>
      </c>
      <c r="B214" s="40" t="s">
        <v>656</v>
      </c>
      <c r="C214" s="40" t="s">
        <v>657</v>
      </c>
      <c r="D214" s="40" t="s">
        <v>658</v>
      </c>
      <c r="E214" s="40" t="s">
        <v>23</v>
      </c>
      <c r="F214" s="41">
        <v>44187</v>
      </c>
      <c r="G214" s="41">
        <v>44552</v>
      </c>
      <c r="H214" s="43">
        <v>6000000</v>
      </c>
      <c r="I214" s="40" t="s">
        <v>38</v>
      </c>
      <c r="J214" s="40">
        <v>365</v>
      </c>
      <c r="K214" s="40">
        <v>3.1440000000000003E-2</v>
      </c>
      <c r="L214" s="42">
        <v>-188625.87918257358</v>
      </c>
      <c r="M214" s="51">
        <v>0</v>
      </c>
      <c r="N214" s="42">
        <v>0</v>
      </c>
      <c r="O214" s="42">
        <v>-188625.87918257358</v>
      </c>
      <c r="P214" s="42" t="s">
        <v>20</v>
      </c>
      <c r="Q214" s="42">
        <v>-5167.832306371879</v>
      </c>
      <c r="R214" s="42">
        <v>-183458.0468762017</v>
      </c>
    </row>
    <row r="215" spans="1:18" x14ac:dyDescent="0.25">
      <c r="A215" s="40" t="s">
        <v>19</v>
      </c>
      <c r="B215" s="40" t="s">
        <v>659</v>
      </c>
      <c r="C215" s="40" t="s">
        <v>660</v>
      </c>
      <c r="D215" s="40" t="s">
        <v>661</v>
      </c>
      <c r="E215" s="40" t="s">
        <v>23</v>
      </c>
      <c r="F215" s="41">
        <v>44144</v>
      </c>
      <c r="G215" s="41">
        <v>44235</v>
      </c>
      <c r="H215" s="43">
        <v>72717391.370000005</v>
      </c>
      <c r="I215" s="40" t="s">
        <v>38</v>
      </c>
      <c r="J215" s="40">
        <v>91</v>
      </c>
      <c r="K215" s="40">
        <v>0</v>
      </c>
      <c r="L215" s="42">
        <v>0</v>
      </c>
      <c r="M215" s="51">
        <v>1.7500000000000002E-2</v>
      </c>
      <c r="N215" s="42">
        <v>-321673.46043534728</v>
      </c>
      <c r="O215" s="42">
        <v>-321673.46043534728</v>
      </c>
      <c r="P215" s="42" t="s">
        <v>20</v>
      </c>
      <c r="Q215" s="42">
        <v>-187348.27915465282</v>
      </c>
      <c r="R215" s="42">
        <v>-134325.18128069447</v>
      </c>
    </row>
    <row r="216" spans="1:18" x14ac:dyDescent="0.25">
      <c r="A216" s="40" t="s">
        <v>19</v>
      </c>
      <c r="B216" s="40" t="s">
        <v>662</v>
      </c>
      <c r="C216" s="40" t="s">
        <v>663</v>
      </c>
      <c r="D216" s="40" t="s">
        <v>664</v>
      </c>
      <c r="E216" s="40" t="s">
        <v>114</v>
      </c>
      <c r="F216" s="41">
        <v>44166</v>
      </c>
      <c r="G216" s="41">
        <v>44197</v>
      </c>
      <c r="H216" s="43">
        <v>2339592.2799999998</v>
      </c>
      <c r="I216" s="40" t="s">
        <v>38</v>
      </c>
      <c r="J216" s="40">
        <v>31</v>
      </c>
      <c r="K216" s="40">
        <v>1.9966999999999999E-2</v>
      </c>
      <c r="L216" s="42">
        <v>-4022.6494741598885</v>
      </c>
      <c r="M216" s="51">
        <v>0</v>
      </c>
      <c r="N216" s="42">
        <v>0</v>
      </c>
      <c r="O216" s="42">
        <v>-4022.6494741598885</v>
      </c>
      <c r="P216" s="42" t="s">
        <v>20</v>
      </c>
      <c r="Q216" s="42">
        <v>-4022.6494741598885</v>
      </c>
      <c r="R216" s="42">
        <v>0</v>
      </c>
    </row>
    <row r="217" spans="1:18" x14ac:dyDescent="0.25">
      <c r="A217" s="40" t="s">
        <v>19</v>
      </c>
      <c r="B217" s="40" t="s">
        <v>665</v>
      </c>
      <c r="C217" s="40" t="s">
        <v>666</v>
      </c>
      <c r="D217" s="40" t="s">
        <v>667</v>
      </c>
      <c r="E217" s="40" t="s">
        <v>114</v>
      </c>
      <c r="F217" s="41">
        <v>44166</v>
      </c>
      <c r="G217" s="41">
        <v>44197</v>
      </c>
      <c r="H217" s="43">
        <v>2255533.04</v>
      </c>
      <c r="I217" s="40" t="s">
        <v>38</v>
      </c>
      <c r="J217" s="40">
        <v>31</v>
      </c>
      <c r="K217" s="40">
        <v>0.02</v>
      </c>
      <c r="L217" s="42">
        <v>-3884.5291244444447</v>
      </c>
      <c r="M217" s="51">
        <v>0</v>
      </c>
      <c r="N217" s="42">
        <v>0</v>
      </c>
      <c r="O217" s="42">
        <v>-3884.5291244444447</v>
      </c>
      <c r="P217" s="42" t="s">
        <v>20</v>
      </c>
      <c r="Q217" s="42">
        <v>-3884.5291244444447</v>
      </c>
      <c r="R217" s="42">
        <v>0</v>
      </c>
    </row>
    <row r="218" spans="1:18" x14ac:dyDescent="0.25">
      <c r="A218" s="40" t="s">
        <v>19</v>
      </c>
      <c r="B218" s="40" t="s">
        <v>668</v>
      </c>
      <c r="C218" s="40" t="s">
        <v>669</v>
      </c>
      <c r="D218" s="40" t="s">
        <v>670</v>
      </c>
      <c r="E218" s="40" t="s">
        <v>114</v>
      </c>
      <c r="F218" s="41">
        <v>44166</v>
      </c>
      <c r="G218" s="41">
        <v>44197</v>
      </c>
      <c r="H218" s="43">
        <v>2018939.5</v>
      </c>
      <c r="I218" s="40" t="s">
        <v>38</v>
      </c>
      <c r="J218" s="40">
        <v>31</v>
      </c>
      <c r="K218" s="40">
        <v>0</v>
      </c>
      <c r="L218" s="42">
        <v>0</v>
      </c>
      <c r="M218" s="51">
        <v>0</v>
      </c>
      <c r="N218" s="42">
        <v>0</v>
      </c>
      <c r="O218" s="42">
        <v>0</v>
      </c>
      <c r="P218" s="42" t="s">
        <v>20</v>
      </c>
      <c r="Q218" s="42">
        <v>0</v>
      </c>
      <c r="R218" s="42">
        <v>0</v>
      </c>
    </row>
    <row r="219" spans="1:18" x14ac:dyDescent="0.25">
      <c r="A219" s="40" t="s">
        <v>19</v>
      </c>
      <c r="B219" s="40" t="s">
        <v>671</v>
      </c>
      <c r="C219" s="40" t="s">
        <v>672</v>
      </c>
      <c r="D219" s="40" t="s">
        <v>673</v>
      </c>
      <c r="E219" s="40" t="s">
        <v>114</v>
      </c>
      <c r="F219" s="41">
        <v>44166</v>
      </c>
      <c r="G219" s="41">
        <v>44197</v>
      </c>
      <c r="H219" s="43">
        <v>1936651.28</v>
      </c>
      <c r="I219" s="40" t="s">
        <v>38</v>
      </c>
      <c r="J219" s="40">
        <v>31</v>
      </c>
      <c r="K219" s="40">
        <v>3.2779000000000003E-2</v>
      </c>
      <c r="L219" s="42">
        <v>-5466.4618375575556</v>
      </c>
      <c r="M219" s="51">
        <v>0</v>
      </c>
      <c r="N219" s="42">
        <v>0</v>
      </c>
      <c r="O219" s="42">
        <v>-5466.4618375575556</v>
      </c>
      <c r="P219" s="42" t="s">
        <v>20</v>
      </c>
      <c r="Q219" s="42">
        <v>-5466.4618375575556</v>
      </c>
      <c r="R219" s="42">
        <v>0</v>
      </c>
    </row>
    <row r="220" spans="1:18" x14ac:dyDescent="0.25">
      <c r="A220" s="40" t="s">
        <v>19</v>
      </c>
      <c r="B220" s="40" t="s">
        <v>674</v>
      </c>
      <c r="C220" s="40" t="s">
        <v>675</v>
      </c>
      <c r="D220" s="40" t="s">
        <v>676</v>
      </c>
      <c r="E220" s="40" t="s">
        <v>114</v>
      </c>
      <c r="F220" s="41">
        <v>44166</v>
      </c>
      <c r="G220" s="41">
        <v>44197</v>
      </c>
      <c r="H220" s="43">
        <v>1884649.28</v>
      </c>
      <c r="I220" s="40" t="s">
        <v>38</v>
      </c>
      <c r="J220" s="40">
        <v>31</v>
      </c>
      <c r="K220" s="40">
        <v>2.5943999999999998E-2</v>
      </c>
      <c r="L220" s="42">
        <v>-4210.4321348053336</v>
      </c>
      <c r="M220" s="51">
        <v>0</v>
      </c>
      <c r="N220" s="42">
        <v>0</v>
      </c>
      <c r="O220" s="42">
        <v>-4210.4321348053336</v>
      </c>
      <c r="P220" s="42" t="s">
        <v>20</v>
      </c>
      <c r="Q220" s="42">
        <v>-4210.4321348053336</v>
      </c>
      <c r="R220" s="42">
        <v>0</v>
      </c>
    </row>
    <row r="221" spans="1:18" x14ac:dyDescent="0.25">
      <c r="A221" s="40" t="s">
        <v>19</v>
      </c>
      <c r="B221" s="40" t="s">
        <v>677</v>
      </c>
      <c r="C221" s="40" t="s">
        <v>678</v>
      </c>
      <c r="D221" s="40" t="s">
        <v>679</v>
      </c>
      <c r="E221" s="40" t="s">
        <v>114</v>
      </c>
      <c r="F221" s="41">
        <v>44166</v>
      </c>
      <c r="G221" s="41">
        <v>44197</v>
      </c>
      <c r="H221" s="43">
        <v>1980610.21</v>
      </c>
      <c r="I221" s="40" t="s">
        <v>38</v>
      </c>
      <c r="J221" s="40">
        <v>31</v>
      </c>
      <c r="K221" s="40">
        <v>2.5000000000000001E-2</v>
      </c>
      <c r="L221" s="42">
        <v>-4263.8136465277776</v>
      </c>
      <c r="M221" s="51">
        <v>0</v>
      </c>
      <c r="N221" s="42">
        <v>0</v>
      </c>
      <c r="O221" s="42">
        <v>-4263.8136465277776</v>
      </c>
      <c r="P221" s="42" t="s">
        <v>20</v>
      </c>
      <c r="Q221" s="42">
        <v>-4263.8136465277776</v>
      </c>
      <c r="R221" s="42">
        <v>0</v>
      </c>
    </row>
    <row r="222" spans="1:18" x14ac:dyDescent="0.25">
      <c r="A222" s="40" t="s">
        <v>19</v>
      </c>
      <c r="B222" s="40" t="s">
        <v>680</v>
      </c>
      <c r="C222" s="40" t="s">
        <v>681</v>
      </c>
      <c r="D222" s="40" t="s">
        <v>682</v>
      </c>
      <c r="E222" s="40" t="s">
        <v>114</v>
      </c>
      <c r="F222" s="41">
        <v>44166</v>
      </c>
      <c r="G222" s="41">
        <v>44197</v>
      </c>
      <c r="H222" s="43">
        <v>1658239.06</v>
      </c>
      <c r="I222" s="40" t="s">
        <v>38</v>
      </c>
      <c r="J222" s="40">
        <v>31</v>
      </c>
      <c r="K222" s="40">
        <v>2.9559999999999999E-2</v>
      </c>
      <c r="L222" s="42">
        <v>-4220.9554028377779</v>
      </c>
      <c r="M222" s="51">
        <v>0</v>
      </c>
      <c r="N222" s="42">
        <v>0</v>
      </c>
      <c r="O222" s="42">
        <v>-4220.9554028377779</v>
      </c>
      <c r="P222" s="42" t="s">
        <v>20</v>
      </c>
      <c r="Q222" s="42">
        <v>-4220.9554028377779</v>
      </c>
      <c r="R222" s="42">
        <v>0</v>
      </c>
    </row>
    <row r="223" spans="1:18" x14ac:dyDescent="0.25">
      <c r="A223" s="40" t="s">
        <v>19</v>
      </c>
      <c r="B223" s="40" t="s">
        <v>683</v>
      </c>
      <c r="C223" s="40" t="s">
        <v>684</v>
      </c>
      <c r="D223" s="40" t="s">
        <v>685</v>
      </c>
      <c r="E223" s="40" t="s">
        <v>211</v>
      </c>
      <c r="F223" s="41">
        <v>44166</v>
      </c>
      <c r="G223" s="41">
        <v>44197</v>
      </c>
      <c r="H223" s="43">
        <v>18638976.07</v>
      </c>
      <c r="I223" s="40" t="s">
        <v>38</v>
      </c>
      <c r="J223" s="40">
        <v>30</v>
      </c>
      <c r="K223" s="40">
        <v>1.2541E-2</v>
      </c>
      <c r="L223" s="42">
        <v>-19479.283241155834</v>
      </c>
      <c r="M223" s="51">
        <v>0</v>
      </c>
      <c r="N223" s="42">
        <v>0</v>
      </c>
      <c r="O223" s="42">
        <v>-19479.283241155834</v>
      </c>
      <c r="P223" s="42" t="s">
        <v>20</v>
      </c>
      <c r="Q223" s="42">
        <v>-20128.592682527698</v>
      </c>
      <c r="R223" s="42">
        <v>0</v>
      </c>
    </row>
    <row r="224" spans="1:18" x14ac:dyDescent="0.25">
      <c r="A224" s="40" t="s">
        <v>19</v>
      </c>
      <c r="B224" s="40" t="s">
        <v>686</v>
      </c>
      <c r="C224" s="40" t="s">
        <v>687</v>
      </c>
      <c r="D224" s="40" t="s">
        <v>688</v>
      </c>
      <c r="E224" s="40" t="s">
        <v>211</v>
      </c>
      <c r="F224" s="41">
        <v>44170</v>
      </c>
      <c r="G224" s="41">
        <v>44201</v>
      </c>
      <c r="H224" s="43">
        <v>2047174</v>
      </c>
      <c r="I224" s="40" t="s">
        <v>38</v>
      </c>
      <c r="J224" s="40">
        <v>30</v>
      </c>
      <c r="K224" s="40">
        <v>6.9049999999999997E-3</v>
      </c>
      <c r="L224" s="42">
        <v>-1177.9780391666666</v>
      </c>
      <c r="M224" s="51">
        <v>0</v>
      </c>
      <c r="N224" s="42">
        <v>0</v>
      </c>
      <c r="O224" s="42">
        <v>-1177.9780391666666</v>
      </c>
      <c r="P224" s="42" t="s">
        <v>20</v>
      </c>
      <c r="Q224" s="42">
        <v>-1060.1802352499999</v>
      </c>
      <c r="R224" s="42">
        <v>-157.06373855555555</v>
      </c>
    </row>
    <row r="225" spans="1:18" x14ac:dyDescent="0.25">
      <c r="A225" s="40" t="s">
        <v>19</v>
      </c>
      <c r="B225" s="40" t="s">
        <v>689</v>
      </c>
      <c r="C225" s="40" t="s">
        <v>690</v>
      </c>
      <c r="D225" s="40" t="s">
        <v>691</v>
      </c>
      <c r="E225" s="40" t="s">
        <v>114</v>
      </c>
      <c r="F225" s="41">
        <v>44166</v>
      </c>
      <c r="G225" s="41">
        <v>44197</v>
      </c>
      <c r="H225" s="43">
        <v>15675774.99</v>
      </c>
      <c r="I225" s="40" t="s">
        <v>38</v>
      </c>
      <c r="J225" s="40">
        <v>31</v>
      </c>
      <c r="K225" s="40">
        <v>2.215E-2</v>
      </c>
      <c r="L225" s="42">
        <v>-29899.363602454167</v>
      </c>
      <c r="M225" s="51">
        <v>0</v>
      </c>
      <c r="N225" s="42">
        <v>0</v>
      </c>
      <c r="O225" s="42">
        <v>-29899.363602454167</v>
      </c>
      <c r="P225" s="42" t="s">
        <v>20</v>
      </c>
      <c r="Q225" s="42">
        <v>-29899.363602454167</v>
      </c>
      <c r="R225" s="42">
        <v>0</v>
      </c>
    </row>
    <row r="226" spans="1:18" x14ac:dyDescent="0.25">
      <c r="A226" s="40" t="s">
        <v>19</v>
      </c>
      <c r="B226" s="40" t="s">
        <v>692</v>
      </c>
      <c r="C226" s="40" t="s">
        <v>693</v>
      </c>
      <c r="D226" s="40" t="s">
        <v>694</v>
      </c>
      <c r="E226" s="40" t="s">
        <v>114</v>
      </c>
      <c r="F226" s="41">
        <v>44195</v>
      </c>
      <c r="G226" s="41">
        <v>44285</v>
      </c>
      <c r="H226" s="43">
        <v>12542033.85</v>
      </c>
      <c r="I226" s="40" t="s">
        <v>38</v>
      </c>
      <c r="J226" s="40">
        <v>90</v>
      </c>
      <c r="K226" s="40">
        <v>0.02</v>
      </c>
      <c r="L226" s="42">
        <v>-62710.169249999999</v>
      </c>
      <c r="M226" s="51">
        <v>0</v>
      </c>
      <c r="N226" s="42">
        <v>0</v>
      </c>
      <c r="O226" s="42">
        <v>-62710.169249999999</v>
      </c>
      <c r="P226" s="42" t="s">
        <v>20</v>
      </c>
      <c r="Q226" s="42">
        <v>-1393.5593166666667</v>
      </c>
      <c r="R226" s="42">
        <v>-61316.609933333333</v>
      </c>
    </row>
    <row r="227" spans="1:18" x14ac:dyDescent="0.25">
      <c r="A227" s="40" t="s">
        <v>19</v>
      </c>
      <c r="B227" s="40" t="s">
        <v>695</v>
      </c>
      <c r="C227" s="40" t="s">
        <v>696</v>
      </c>
      <c r="D227" s="40" t="s">
        <v>697</v>
      </c>
      <c r="E227" s="40" t="s">
        <v>114</v>
      </c>
      <c r="F227" s="41">
        <v>44166</v>
      </c>
      <c r="G227" s="41">
        <v>44197</v>
      </c>
      <c r="H227" s="43">
        <v>10653686.51</v>
      </c>
      <c r="I227" s="40" t="s">
        <v>38</v>
      </c>
      <c r="J227" s="40">
        <v>31</v>
      </c>
      <c r="K227" s="40">
        <v>1.9966999999999999E-2</v>
      </c>
      <c r="L227" s="42">
        <v>-18317.741430278526</v>
      </c>
      <c r="M227" s="51">
        <v>0</v>
      </c>
      <c r="N227" s="42">
        <v>0</v>
      </c>
      <c r="O227" s="42">
        <v>-18317.741430278526</v>
      </c>
      <c r="P227" s="42" t="s">
        <v>20</v>
      </c>
      <c r="Q227" s="42">
        <v>-18317.741430278526</v>
      </c>
      <c r="R227" s="42">
        <v>0</v>
      </c>
    </row>
    <row r="228" spans="1:18" x14ac:dyDescent="0.25">
      <c r="A228" s="40" t="s">
        <v>19</v>
      </c>
      <c r="B228" s="40" t="s">
        <v>698</v>
      </c>
      <c r="C228" s="40" t="s">
        <v>699</v>
      </c>
      <c r="D228" s="40" t="s">
        <v>700</v>
      </c>
      <c r="E228" s="40" t="s">
        <v>114</v>
      </c>
      <c r="F228" s="41">
        <v>44166</v>
      </c>
      <c r="G228" s="41">
        <v>44197</v>
      </c>
      <c r="H228" s="43">
        <v>6563736.3799999999</v>
      </c>
      <c r="I228" s="40" t="s">
        <v>38</v>
      </c>
      <c r="J228" s="40">
        <v>31</v>
      </c>
      <c r="K228" s="40">
        <v>4.4456000000000002E-2</v>
      </c>
      <c r="L228" s="42">
        <v>-25127.00388829911</v>
      </c>
      <c r="M228" s="51">
        <v>0</v>
      </c>
      <c r="N228" s="42">
        <v>0</v>
      </c>
      <c r="O228" s="42">
        <v>-25127.00388829911</v>
      </c>
      <c r="P228" s="42" t="s">
        <v>20</v>
      </c>
      <c r="Q228" s="42">
        <v>-25127.00388829911</v>
      </c>
      <c r="R228" s="42">
        <v>0</v>
      </c>
    </row>
    <row r="229" spans="1:18" x14ac:dyDescent="0.25">
      <c r="A229" s="40" t="s">
        <v>19</v>
      </c>
      <c r="B229" s="40" t="s">
        <v>701</v>
      </c>
      <c r="C229" s="40" t="s">
        <v>702</v>
      </c>
      <c r="D229" s="40" t="s">
        <v>703</v>
      </c>
      <c r="E229" s="40" t="s">
        <v>114</v>
      </c>
      <c r="F229" s="41">
        <v>44166</v>
      </c>
      <c r="G229" s="41">
        <v>44197</v>
      </c>
      <c r="H229" s="43">
        <v>4993831.74</v>
      </c>
      <c r="I229" s="40" t="s">
        <v>38</v>
      </c>
      <c r="J229" s="40">
        <v>31</v>
      </c>
      <c r="K229" s="40">
        <v>3.5999999999999997E-2</v>
      </c>
      <c r="L229" s="42">
        <v>-15480.878393999999</v>
      </c>
      <c r="M229" s="51">
        <v>0</v>
      </c>
      <c r="N229" s="42">
        <v>0</v>
      </c>
      <c r="O229" s="42">
        <v>-15480.878393999999</v>
      </c>
      <c r="P229" s="42" t="s">
        <v>20</v>
      </c>
      <c r="Q229" s="42">
        <v>-15480.878393999999</v>
      </c>
      <c r="R229" s="42">
        <v>0</v>
      </c>
    </row>
    <row r="230" spans="1:18" x14ac:dyDescent="0.25">
      <c r="A230" s="40" t="s">
        <v>19</v>
      </c>
      <c r="B230" s="40" t="s">
        <v>704</v>
      </c>
      <c r="C230" s="40" t="s">
        <v>705</v>
      </c>
      <c r="D230" s="40" t="s">
        <v>706</v>
      </c>
      <c r="E230" s="40" t="s">
        <v>114</v>
      </c>
      <c r="F230" s="41">
        <v>44166</v>
      </c>
      <c r="G230" s="41">
        <v>44197</v>
      </c>
      <c r="H230" s="43">
        <v>2637243.96</v>
      </c>
      <c r="I230" s="40" t="s">
        <v>38</v>
      </c>
      <c r="J230" s="40">
        <v>31</v>
      </c>
      <c r="K230" s="40">
        <v>3.0700000000000002E-2</v>
      </c>
      <c r="L230" s="42">
        <v>-6971.847435366667</v>
      </c>
      <c r="M230" s="51">
        <v>0</v>
      </c>
      <c r="N230" s="42">
        <v>0</v>
      </c>
      <c r="O230" s="42">
        <v>-6971.847435366667</v>
      </c>
      <c r="P230" s="42" t="s">
        <v>20</v>
      </c>
      <c r="Q230" s="42">
        <v>-6971.847435366667</v>
      </c>
      <c r="R230" s="42">
        <v>0</v>
      </c>
    </row>
    <row r="231" spans="1:18" x14ac:dyDescent="0.25">
      <c r="A231" s="40" t="s">
        <v>19</v>
      </c>
      <c r="B231" s="40" t="s">
        <v>707</v>
      </c>
      <c r="C231" s="40" t="s">
        <v>708</v>
      </c>
      <c r="D231" s="40" t="s">
        <v>709</v>
      </c>
      <c r="E231" s="40" t="s">
        <v>114</v>
      </c>
      <c r="F231" s="41">
        <v>44166</v>
      </c>
      <c r="G231" s="41">
        <v>44197</v>
      </c>
      <c r="H231" s="43">
        <v>2557914.19</v>
      </c>
      <c r="I231" s="40" t="s">
        <v>38</v>
      </c>
      <c r="J231" s="40">
        <v>31</v>
      </c>
      <c r="K231" s="40">
        <v>2.2956000000000001E-2</v>
      </c>
      <c r="L231" s="42">
        <v>-5056.3995069856664</v>
      </c>
      <c r="M231" s="51">
        <v>0</v>
      </c>
      <c r="N231" s="42">
        <v>0</v>
      </c>
      <c r="O231" s="42">
        <v>-5056.3995069856664</v>
      </c>
      <c r="P231" s="42" t="s">
        <v>20</v>
      </c>
      <c r="Q231" s="42">
        <v>-5056.3995069856664</v>
      </c>
      <c r="R231" s="42">
        <v>0</v>
      </c>
    </row>
    <row r="232" spans="1:18" x14ac:dyDescent="0.25">
      <c r="A232" s="40" t="s">
        <v>19</v>
      </c>
      <c r="B232" s="40" t="s">
        <v>710</v>
      </c>
      <c r="C232" s="40" t="s">
        <v>711</v>
      </c>
      <c r="D232" s="40" t="s">
        <v>712</v>
      </c>
      <c r="E232" s="40" t="s">
        <v>114</v>
      </c>
      <c r="F232" s="41">
        <v>44166</v>
      </c>
      <c r="G232" s="41">
        <v>44197</v>
      </c>
      <c r="H232" s="43">
        <v>2588382.39</v>
      </c>
      <c r="I232" s="40" t="s">
        <v>38</v>
      </c>
      <c r="J232" s="40">
        <v>31</v>
      </c>
      <c r="K232" s="40">
        <v>0</v>
      </c>
      <c r="L232" s="42">
        <v>0</v>
      </c>
      <c r="M232" s="51">
        <v>0</v>
      </c>
      <c r="N232" s="42">
        <v>0</v>
      </c>
      <c r="O232" s="42">
        <v>0</v>
      </c>
      <c r="P232" s="42" t="s">
        <v>20</v>
      </c>
      <c r="Q232" s="42">
        <v>0</v>
      </c>
      <c r="R232" s="42">
        <v>0</v>
      </c>
    </row>
    <row r="233" spans="1:18" x14ac:dyDescent="0.25">
      <c r="A233" s="40" t="s">
        <v>19</v>
      </c>
      <c r="B233" s="40" t="s">
        <v>713</v>
      </c>
      <c r="C233" s="40" t="s">
        <v>714</v>
      </c>
      <c r="D233" s="40" t="s">
        <v>715</v>
      </c>
      <c r="E233" s="40" t="s">
        <v>114</v>
      </c>
      <c r="F233" s="41">
        <v>44166</v>
      </c>
      <c r="G233" s="41">
        <v>44197</v>
      </c>
      <c r="H233" s="43">
        <v>2388698.61</v>
      </c>
      <c r="I233" s="40" t="s">
        <v>38</v>
      </c>
      <c r="J233" s="40">
        <v>31</v>
      </c>
      <c r="K233" s="40">
        <v>1.9966999999999999E-2</v>
      </c>
      <c r="L233" s="42">
        <v>-4107.0819431165828</v>
      </c>
      <c r="M233" s="51">
        <v>0</v>
      </c>
      <c r="N233" s="42">
        <v>0</v>
      </c>
      <c r="O233" s="42">
        <v>-4107.0819431165828</v>
      </c>
      <c r="P233" s="42" t="s">
        <v>20</v>
      </c>
      <c r="Q233" s="42">
        <v>-4107.0819431165828</v>
      </c>
      <c r="R233" s="42">
        <v>0</v>
      </c>
    </row>
    <row r="234" spans="1:18" x14ac:dyDescent="0.25">
      <c r="A234" s="40" t="s">
        <v>19</v>
      </c>
      <c r="B234" s="40" t="s">
        <v>716</v>
      </c>
      <c r="C234" s="40" t="s">
        <v>717</v>
      </c>
      <c r="D234" s="40" t="s">
        <v>718</v>
      </c>
      <c r="E234" s="40" t="s">
        <v>114</v>
      </c>
      <c r="F234" s="41">
        <v>44166</v>
      </c>
      <c r="G234" s="41">
        <v>44197</v>
      </c>
      <c r="H234" s="43">
        <v>4425116.47</v>
      </c>
      <c r="I234" s="40" t="s">
        <v>38</v>
      </c>
      <c r="J234" s="40">
        <v>31</v>
      </c>
      <c r="K234" s="40">
        <v>1.3440000000000001E-2</v>
      </c>
      <c r="L234" s="42">
        <v>-5121.3347946133335</v>
      </c>
      <c r="M234" s="51">
        <v>0</v>
      </c>
      <c r="N234" s="42">
        <v>0</v>
      </c>
      <c r="O234" s="42">
        <v>-5121.3347946133335</v>
      </c>
      <c r="P234" s="42" t="s">
        <v>20</v>
      </c>
      <c r="Q234" s="42">
        <v>-5121.3347946133335</v>
      </c>
      <c r="R234" s="42">
        <v>0</v>
      </c>
    </row>
    <row r="235" spans="1:18" x14ac:dyDescent="0.25">
      <c r="A235" s="40" t="s">
        <v>19</v>
      </c>
      <c r="B235" s="40" t="s">
        <v>719</v>
      </c>
      <c r="C235" s="40" t="s">
        <v>720</v>
      </c>
      <c r="D235" s="40" t="s">
        <v>721</v>
      </c>
      <c r="E235" s="40" t="s">
        <v>722</v>
      </c>
      <c r="F235" s="41">
        <v>44034</v>
      </c>
      <c r="G235" s="41">
        <v>44218</v>
      </c>
      <c r="H235" s="43">
        <v>55000000</v>
      </c>
      <c r="I235" s="40" t="s">
        <v>38</v>
      </c>
      <c r="J235" s="40">
        <v>184</v>
      </c>
      <c r="K235" s="40">
        <v>0</v>
      </c>
      <c r="L235" s="42">
        <v>0</v>
      </c>
      <c r="M235" s="51">
        <v>1.7000000000000001E-2</v>
      </c>
      <c r="N235" s="42">
        <v>-477888.88888888893</v>
      </c>
      <c r="O235" s="42">
        <v>-477888.88888888893</v>
      </c>
      <c r="P235" s="42" t="s">
        <v>20</v>
      </c>
      <c r="Q235" s="42">
        <v>-423347.22222222231</v>
      </c>
      <c r="R235" s="42">
        <v>-54541.666666666672</v>
      </c>
    </row>
    <row r="236" spans="1:18" x14ac:dyDescent="0.25">
      <c r="A236" s="40" t="s">
        <v>19</v>
      </c>
      <c r="B236" s="40" t="s">
        <v>723</v>
      </c>
      <c r="C236" s="40" t="s">
        <v>724</v>
      </c>
      <c r="D236" s="40" t="s">
        <v>335</v>
      </c>
      <c r="E236" s="40" t="s">
        <v>725</v>
      </c>
      <c r="F236" s="41">
        <v>44027</v>
      </c>
      <c r="G236" s="41">
        <v>44225</v>
      </c>
      <c r="H236" s="43">
        <v>16000000</v>
      </c>
      <c r="I236" s="40" t="s">
        <v>38</v>
      </c>
      <c r="J236" s="40">
        <v>198</v>
      </c>
      <c r="K236" s="40">
        <v>0</v>
      </c>
      <c r="L236" s="42">
        <v>0</v>
      </c>
      <c r="M236" s="51">
        <v>1.9E-2</v>
      </c>
      <c r="N236" s="42">
        <v>-167200</v>
      </c>
      <c r="O236" s="42">
        <v>-167200</v>
      </c>
      <c r="P236" s="42" t="s">
        <v>20</v>
      </c>
      <c r="Q236" s="42">
        <v>-143555.55555555556</v>
      </c>
      <c r="R236" s="42">
        <v>-23644.444444444445</v>
      </c>
    </row>
    <row r="237" spans="1:18" x14ac:dyDescent="0.25">
      <c r="A237" s="40" t="s">
        <v>19</v>
      </c>
      <c r="B237" s="40" t="s">
        <v>726</v>
      </c>
      <c r="C237" s="40" t="s">
        <v>727</v>
      </c>
      <c r="D237" s="40" t="s">
        <v>97</v>
      </c>
      <c r="E237" s="40" t="s">
        <v>728</v>
      </c>
      <c r="F237" s="41">
        <v>44195</v>
      </c>
      <c r="G237" s="41">
        <v>44225</v>
      </c>
      <c r="H237" s="43">
        <v>6904761.9000000004</v>
      </c>
      <c r="I237" s="40" t="s">
        <v>38</v>
      </c>
      <c r="J237" s="40">
        <v>29</v>
      </c>
      <c r="K237" s="40">
        <v>2.1000000000000001E-2</v>
      </c>
      <c r="L237" s="42">
        <v>-11680.555547500002</v>
      </c>
      <c r="M237" s="51">
        <v>0</v>
      </c>
      <c r="N237" s="42">
        <v>0</v>
      </c>
      <c r="O237" s="42">
        <v>-11680.555547500002</v>
      </c>
      <c r="P237" s="42" t="s">
        <v>20</v>
      </c>
      <c r="Q237" s="42">
        <v>-805.55555500000014</v>
      </c>
      <c r="R237" s="42">
        <v>-11277.777770000002</v>
      </c>
    </row>
    <row r="238" spans="1:18" x14ac:dyDescent="0.25">
      <c r="A238" s="40" t="s">
        <v>19</v>
      </c>
      <c r="B238" s="40" t="s">
        <v>729</v>
      </c>
      <c r="C238" s="40" t="s">
        <v>730</v>
      </c>
      <c r="D238" s="40" t="s">
        <v>625</v>
      </c>
      <c r="E238" s="40" t="s">
        <v>728</v>
      </c>
      <c r="F238" s="41">
        <v>44169</v>
      </c>
      <c r="G238" s="41">
        <v>44200</v>
      </c>
      <c r="H238" s="43">
        <v>2664228.1800000002</v>
      </c>
      <c r="I238" s="40" t="s">
        <v>38</v>
      </c>
      <c r="J238" s="40">
        <v>30</v>
      </c>
      <c r="K238" s="40">
        <v>2.4E-2</v>
      </c>
      <c r="L238" s="42">
        <v>-5328.4563600000001</v>
      </c>
      <c r="M238" s="51">
        <v>0</v>
      </c>
      <c r="N238" s="42">
        <v>0</v>
      </c>
      <c r="O238" s="42">
        <v>-5328.4563600000001</v>
      </c>
      <c r="P238" s="42" t="s">
        <v>20</v>
      </c>
      <c r="Q238" s="42">
        <v>-4973.2259359999998</v>
      </c>
      <c r="R238" s="42">
        <v>-532.84563600000001</v>
      </c>
    </row>
    <row r="239" spans="1:18" x14ac:dyDescent="0.25">
      <c r="A239" s="40" t="s">
        <v>19</v>
      </c>
      <c r="B239" s="40" t="s">
        <v>731</v>
      </c>
      <c r="C239" s="40" t="s">
        <v>732</v>
      </c>
      <c r="D239" s="40" t="s">
        <v>625</v>
      </c>
      <c r="E239" s="40" t="s">
        <v>728</v>
      </c>
      <c r="F239" s="41">
        <v>44172</v>
      </c>
      <c r="G239" s="41">
        <v>44202</v>
      </c>
      <c r="H239" s="43">
        <v>10894017.630000001</v>
      </c>
      <c r="I239" s="40" t="s">
        <v>38</v>
      </c>
      <c r="J239" s="40">
        <v>29</v>
      </c>
      <c r="K239" s="40">
        <v>2.4E-2</v>
      </c>
      <c r="L239" s="42">
        <v>-21061.767418000003</v>
      </c>
      <c r="M239" s="51">
        <v>0</v>
      </c>
      <c r="N239" s="42">
        <v>0</v>
      </c>
      <c r="O239" s="42">
        <v>-21061.767418000003</v>
      </c>
      <c r="P239" s="42" t="s">
        <v>20</v>
      </c>
      <c r="Q239" s="42">
        <v>-18156.696050000002</v>
      </c>
      <c r="R239" s="42">
        <v>-3631.3392100000005</v>
      </c>
    </row>
    <row r="240" spans="1:18" x14ac:dyDescent="0.25">
      <c r="A240" s="40" t="s">
        <v>19</v>
      </c>
      <c r="B240" s="40" t="s">
        <v>733</v>
      </c>
      <c r="C240" s="40" t="s">
        <v>734</v>
      </c>
      <c r="D240" s="40" t="s">
        <v>735</v>
      </c>
      <c r="E240" s="40" t="s">
        <v>728</v>
      </c>
      <c r="F240" s="41">
        <v>44166</v>
      </c>
      <c r="G240" s="41">
        <v>44197</v>
      </c>
      <c r="H240" s="43">
        <v>841560.51</v>
      </c>
      <c r="I240" s="40" t="s">
        <v>38</v>
      </c>
      <c r="J240" s="40">
        <v>31</v>
      </c>
      <c r="K240" s="40">
        <v>1.8473E-2</v>
      </c>
      <c r="L240" s="42">
        <v>-1338.6960176059165</v>
      </c>
      <c r="M240" s="51">
        <v>0</v>
      </c>
      <c r="N240" s="42">
        <v>0</v>
      </c>
      <c r="O240" s="42">
        <v>-1338.6960176059165</v>
      </c>
      <c r="P240" s="42" t="s">
        <v>20</v>
      </c>
      <c r="Q240" s="42">
        <v>-1338.6960176059165</v>
      </c>
      <c r="R240" s="42">
        <v>0</v>
      </c>
    </row>
    <row r="241" spans="1:18" x14ac:dyDescent="0.25">
      <c r="A241" s="40" t="s">
        <v>19</v>
      </c>
      <c r="B241" s="40" t="s">
        <v>736</v>
      </c>
      <c r="C241" s="40" t="s">
        <v>737</v>
      </c>
      <c r="D241" s="40" t="s">
        <v>738</v>
      </c>
      <c r="E241" s="40" t="s">
        <v>728</v>
      </c>
      <c r="F241" s="41">
        <v>44170</v>
      </c>
      <c r="G241" s="41">
        <v>44201</v>
      </c>
      <c r="H241" s="43">
        <v>963618.68</v>
      </c>
      <c r="I241" s="40" t="s">
        <v>38</v>
      </c>
      <c r="J241" s="40">
        <v>31</v>
      </c>
      <c r="K241" s="40">
        <v>5.2999999999999999E-2</v>
      </c>
      <c r="L241" s="42">
        <v>-4397.8485867777781</v>
      </c>
      <c r="M241" s="51">
        <v>0</v>
      </c>
      <c r="N241" s="42">
        <v>0</v>
      </c>
      <c r="O241" s="42">
        <v>-4397.8485867777781</v>
      </c>
      <c r="P241" s="42" t="s">
        <v>20</v>
      </c>
      <c r="Q241" s="42">
        <v>-3830.3842530000002</v>
      </c>
      <c r="R241" s="42">
        <v>-567.46433377777782</v>
      </c>
    </row>
    <row r="242" spans="1:18" x14ac:dyDescent="0.25">
      <c r="A242" s="40" t="s">
        <v>19</v>
      </c>
      <c r="B242" s="40" t="s">
        <v>739</v>
      </c>
      <c r="C242" s="40" t="s">
        <v>740</v>
      </c>
      <c r="D242" s="40" t="s">
        <v>741</v>
      </c>
      <c r="E242" s="40" t="s">
        <v>742</v>
      </c>
      <c r="F242" s="41">
        <v>44109</v>
      </c>
      <c r="G242" s="41">
        <v>44201</v>
      </c>
      <c r="H242" s="43">
        <v>12932139.449999999</v>
      </c>
      <c r="I242" s="40" t="s">
        <v>38</v>
      </c>
      <c r="J242" s="40">
        <v>92</v>
      </c>
      <c r="K242" s="40">
        <v>0</v>
      </c>
      <c r="L242" s="42">
        <v>0</v>
      </c>
      <c r="M242" s="51">
        <v>1.18E-2</v>
      </c>
      <c r="N242" s="42">
        <v>-38997.584963666661</v>
      </c>
      <c r="O242" s="42">
        <v>-38997.584963666661</v>
      </c>
      <c r="P242" s="42" t="s">
        <v>20</v>
      </c>
      <c r="Q242" s="42">
        <v>-37302.037791333329</v>
      </c>
      <c r="R242" s="42">
        <v>-1695.547172333333</v>
      </c>
    </row>
    <row r="243" spans="1:18" x14ac:dyDescent="0.25">
      <c r="A243" s="40" t="s">
        <v>19</v>
      </c>
      <c r="B243" s="40" t="s">
        <v>743</v>
      </c>
      <c r="C243" s="40" t="s">
        <v>744</v>
      </c>
      <c r="D243" s="40" t="s">
        <v>745</v>
      </c>
      <c r="E243" s="40" t="s">
        <v>746</v>
      </c>
      <c r="F243" s="41">
        <v>44119</v>
      </c>
      <c r="G243" s="41">
        <v>44211</v>
      </c>
      <c r="H243" s="43">
        <v>12000000</v>
      </c>
      <c r="I243" s="40" t="s">
        <v>38</v>
      </c>
      <c r="J243" s="40">
        <v>92</v>
      </c>
      <c r="K243" s="40">
        <v>0</v>
      </c>
      <c r="L243" s="42">
        <v>0</v>
      </c>
      <c r="M243" s="51">
        <v>1.2800000000000001E-2</v>
      </c>
      <c r="N243" s="42">
        <v>-39253.333333333328</v>
      </c>
      <c r="O243" s="42">
        <v>-39253.333333333328</v>
      </c>
      <c r="P243" s="42" t="s">
        <v>20</v>
      </c>
      <c r="Q243" s="42">
        <v>-33279.999999999993</v>
      </c>
      <c r="R243" s="42">
        <v>-5973.333333333333</v>
      </c>
    </row>
    <row r="244" spans="1:18" x14ac:dyDescent="0.25">
      <c r="A244" s="40" t="s">
        <v>19</v>
      </c>
      <c r="B244" s="40" t="s">
        <v>747</v>
      </c>
      <c r="C244" s="40" t="s">
        <v>748</v>
      </c>
      <c r="D244" s="40" t="s">
        <v>97</v>
      </c>
      <c r="E244" s="40" t="s">
        <v>587</v>
      </c>
      <c r="F244" s="41">
        <v>44196</v>
      </c>
      <c r="G244" s="41">
        <v>44286</v>
      </c>
      <c r="H244" s="43">
        <v>2916666.61</v>
      </c>
      <c r="I244" s="40" t="s">
        <v>38</v>
      </c>
      <c r="J244" s="40">
        <v>90</v>
      </c>
      <c r="K244" s="40">
        <v>1.0500000000000001E-2</v>
      </c>
      <c r="L244" s="42">
        <v>-7656.2498512500006</v>
      </c>
      <c r="M244" s="51">
        <v>0</v>
      </c>
      <c r="N244" s="42">
        <v>0</v>
      </c>
      <c r="O244" s="42">
        <v>-7656.2498512500006</v>
      </c>
      <c r="P244" s="42" t="s">
        <v>20</v>
      </c>
      <c r="Q244" s="42">
        <v>-85.069442791666674</v>
      </c>
      <c r="R244" s="42">
        <v>-7571.1804084583346</v>
      </c>
    </row>
    <row r="245" spans="1:18" x14ac:dyDescent="0.25">
      <c r="A245" s="40" t="s">
        <v>19</v>
      </c>
      <c r="B245" s="40" t="s">
        <v>749</v>
      </c>
      <c r="C245" s="40" t="s">
        <v>750</v>
      </c>
      <c r="D245" s="40" t="s">
        <v>751</v>
      </c>
      <c r="E245" s="40" t="s">
        <v>752</v>
      </c>
      <c r="F245" s="41">
        <v>44109</v>
      </c>
      <c r="G245" s="41">
        <v>44201</v>
      </c>
      <c r="H245" s="43">
        <v>8792170.2300000004</v>
      </c>
      <c r="I245" s="40" t="s">
        <v>38</v>
      </c>
      <c r="J245" s="40">
        <v>92</v>
      </c>
      <c r="K245" s="40">
        <v>0</v>
      </c>
      <c r="L245" s="42">
        <v>0</v>
      </c>
      <c r="M245" s="51">
        <v>1.2999999999999999E-2</v>
      </c>
      <c r="N245" s="42">
        <v>-29209.543319666664</v>
      </c>
      <c r="O245" s="42">
        <v>-29209.543319666664</v>
      </c>
      <c r="P245" s="42" t="s">
        <v>20</v>
      </c>
      <c r="Q245" s="42">
        <v>-27939.563175333333</v>
      </c>
      <c r="R245" s="42">
        <v>-1269.9801443333331</v>
      </c>
    </row>
    <row r="246" spans="1:18" x14ac:dyDescent="0.25">
      <c r="A246" s="40" t="s">
        <v>19</v>
      </c>
      <c r="B246" s="40" t="s">
        <v>753</v>
      </c>
      <c r="C246" s="40" t="s">
        <v>754</v>
      </c>
      <c r="D246" s="40" t="s">
        <v>97</v>
      </c>
      <c r="E246" s="40" t="s">
        <v>755</v>
      </c>
      <c r="F246" s="41">
        <v>44172</v>
      </c>
      <c r="G246" s="41">
        <v>44260</v>
      </c>
      <c r="H246" s="43">
        <v>10000000</v>
      </c>
      <c r="I246" s="40" t="s">
        <v>38</v>
      </c>
      <c r="J246" s="40">
        <v>88</v>
      </c>
      <c r="K246" s="40">
        <v>0</v>
      </c>
      <c r="L246" s="42">
        <v>0</v>
      </c>
      <c r="M246" s="51">
        <v>1.2999999999999999E-2</v>
      </c>
      <c r="N246" s="42">
        <v>-31777.777777777777</v>
      </c>
      <c r="O246" s="42">
        <v>-31777.777777777777</v>
      </c>
      <c r="P246" s="42" t="s">
        <v>20</v>
      </c>
      <c r="Q246" s="42">
        <v>-9027.7777777777792</v>
      </c>
      <c r="R246" s="42">
        <v>-22750</v>
      </c>
    </row>
    <row r="247" spans="1:18" x14ac:dyDescent="0.25">
      <c r="A247" s="40" t="s">
        <v>19</v>
      </c>
      <c r="B247" s="40" t="s">
        <v>756</v>
      </c>
      <c r="C247" s="40" t="s">
        <v>757</v>
      </c>
      <c r="D247" s="40"/>
      <c r="E247" s="40" t="s">
        <v>755</v>
      </c>
      <c r="F247" s="41">
        <v>44113</v>
      </c>
      <c r="G247" s="41">
        <v>44207</v>
      </c>
      <c r="H247" s="43">
        <v>4580386.97</v>
      </c>
      <c r="I247" s="40" t="s">
        <v>38</v>
      </c>
      <c r="J247" s="40">
        <v>94</v>
      </c>
      <c r="K247" s="40">
        <v>0</v>
      </c>
      <c r="L247" s="42">
        <v>0</v>
      </c>
      <c r="M247" s="51">
        <v>1.2999999999999999E-2</v>
      </c>
      <c r="N247" s="42">
        <v>-15547.869103722222</v>
      </c>
      <c r="O247" s="42">
        <v>-15547.869103722222</v>
      </c>
      <c r="P247" s="42" t="s">
        <v>20</v>
      </c>
      <c r="Q247" s="42">
        <v>-13893.840475666666</v>
      </c>
      <c r="R247" s="42">
        <v>-1654.0286280555556</v>
      </c>
    </row>
    <row r="248" spans="1:18" x14ac:dyDescent="0.25">
      <c r="A248" s="40" t="s">
        <v>19</v>
      </c>
      <c r="B248" s="40" t="s">
        <v>758</v>
      </c>
      <c r="C248" s="40" t="s">
        <v>759</v>
      </c>
      <c r="D248" s="40" t="s">
        <v>97</v>
      </c>
      <c r="E248" s="40" t="s">
        <v>755</v>
      </c>
      <c r="F248" s="41">
        <v>44135</v>
      </c>
      <c r="G248" s="41">
        <v>44227</v>
      </c>
      <c r="H248" s="43">
        <v>6573572.2400000002</v>
      </c>
      <c r="I248" s="40" t="s">
        <v>38</v>
      </c>
      <c r="J248" s="40">
        <v>92</v>
      </c>
      <c r="K248" s="40">
        <v>0</v>
      </c>
      <c r="L248" s="42">
        <v>0</v>
      </c>
      <c r="M248" s="51">
        <v>1.4E-2</v>
      </c>
      <c r="N248" s="42">
        <v>-23518.780680888889</v>
      </c>
      <c r="O248" s="42">
        <v>-23518.780680888889</v>
      </c>
      <c r="P248" s="42" t="s">
        <v>20</v>
      </c>
      <c r="Q248" s="42">
        <v>-15849.613067555556</v>
      </c>
      <c r="R248" s="42">
        <v>-7669.1676133333331</v>
      </c>
    </row>
    <row r="249" spans="1:18" x14ac:dyDescent="0.25">
      <c r="A249" s="40" t="s">
        <v>19</v>
      </c>
      <c r="B249" s="40" t="s">
        <v>760</v>
      </c>
      <c r="C249" s="40" t="s">
        <v>761</v>
      </c>
      <c r="D249" s="40" t="s">
        <v>762</v>
      </c>
      <c r="E249" s="40" t="s">
        <v>763</v>
      </c>
      <c r="F249" s="41">
        <v>44196</v>
      </c>
      <c r="G249" s="41">
        <v>44286</v>
      </c>
      <c r="H249" s="43">
        <v>8445000</v>
      </c>
      <c r="I249" s="40" t="s">
        <v>38</v>
      </c>
      <c r="J249" s="40">
        <v>90</v>
      </c>
      <c r="K249" s="40">
        <v>0</v>
      </c>
      <c r="L249" s="42">
        <v>0</v>
      </c>
      <c r="M249" s="51">
        <v>1.4999999999999999E-2</v>
      </c>
      <c r="N249" s="42">
        <v>-31668.75</v>
      </c>
      <c r="O249" s="42">
        <v>-31668.75</v>
      </c>
      <c r="P249" s="42" t="s">
        <v>20</v>
      </c>
      <c r="Q249" s="42">
        <v>-351.875</v>
      </c>
      <c r="R249" s="42">
        <v>-31316.875</v>
      </c>
    </row>
    <row r="250" spans="1:18" x14ac:dyDescent="0.25">
      <c r="A250" s="40" t="s">
        <v>19</v>
      </c>
      <c r="B250" s="40" t="s">
        <v>764</v>
      </c>
      <c r="C250" s="40" t="s">
        <v>765</v>
      </c>
      <c r="D250" s="40" t="s">
        <v>766</v>
      </c>
      <c r="E250" s="40" t="s">
        <v>767</v>
      </c>
      <c r="F250" s="41">
        <v>44166</v>
      </c>
      <c r="G250" s="41">
        <v>44197</v>
      </c>
      <c r="H250" s="43">
        <v>66462867.619999997</v>
      </c>
      <c r="I250" s="40" t="s">
        <v>38</v>
      </c>
      <c r="J250" s="40">
        <v>31</v>
      </c>
      <c r="K250" s="40">
        <v>3.2000000000000002E-3</v>
      </c>
      <c r="L250" s="42">
        <v>-18314.212410844444</v>
      </c>
      <c r="M250" s="51">
        <v>1.4500000000000001E-2</v>
      </c>
      <c r="N250" s="42">
        <v>-82986.274986638891</v>
      </c>
      <c r="O250" s="42">
        <v>-101300.48739748333</v>
      </c>
      <c r="P250" s="42" t="s">
        <v>768</v>
      </c>
      <c r="Q250" s="42">
        <v>-101300.48739748333</v>
      </c>
      <c r="R250" s="42">
        <v>0</v>
      </c>
    </row>
    <row r="251" spans="1:18" x14ac:dyDescent="0.25">
      <c r="A251" s="40" t="s">
        <v>19</v>
      </c>
      <c r="B251" s="40" t="s">
        <v>769</v>
      </c>
      <c r="C251" s="40" t="s">
        <v>770</v>
      </c>
      <c r="D251" s="40" t="s">
        <v>768</v>
      </c>
      <c r="E251" s="40" t="s">
        <v>767</v>
      </c>
      <c r="F251" s="41">
        <v>44166</v>
      </c>
      <c r="G251" s="41">
        <v>44197</v>
      </c>
      <c r="H251" s="43">
        <v>29245773</v>
      </c>
      <c r="I251" s="40" t="s">
        <v>38</v>
      </c>
      <c r="J251" s="40">
        <v>31</v>
      </c>
      <c r="K251" s="40">
        <v>2.64E-2</v>
      </c>
      <c r="L251" s="42">
        <v>-66485.390620000006</v>
      </c>
      <c r="M251" s="51">
        <v>0</v>
      </c>
      <c r="N251" s="42">
        <v>0</v>
      </c>
      <c r="O251" s="42">
        <v>-66485.390620000006</v>
      </c>
      <c r="P251" s="42" t="s">
        <v>768</v>
      </c>
      <c r="Q251" s="42">
        <v>-66485.390620000006</v>
      </c>
      <c r="R251" s="42">
        <v>0</v>
      </c>
    </row>
    <row r="252" spans="1:18" x14ac:dyDescent="0.25">
      <c r="A252" s="40" t="s">
        <v>19</v>
      </c>
      <c r="B252" s="40" t="s">
        <v>771</v>
      </c>
      <c r="C252" s="40" t="s">
        <v>772</v>
      </c>
      <c r="D252" s="40" t="s">
        <v>773</v>
      </c>
      <c r="E252" s="40" t="s">
        <v>774</v>
      </c>
      <c r="F252" s="41">
        <v>44196</v>
      </c>
      <c r="G252" s="41">
        <v>44286</v>
      </c>
      <c r="H252" s="43">
        <v>92025500</v>
      </c>
      <c r="I252" s="40" t="s">
        <v>38</v>
      </c>
      <c r="J252" s="40">
        <v>90</v>
      </c>
      <c r="K252" s="40">
        <v>3.5999999999999999E-3</v>
      </c>
      <c r="L252" s="42">
        <v>-82822.95</v>
      </c>
      <c r="M252" s="51">
        <v>1.7999999999999999E-2</v>
      </c>
      <c r="N252" s="42">
        <v>-414114.74999999994</v>
      </c>
      <c r="O252" s="42">
        <v>-496937.69999999995</v>
      </c>
      <c r="P252" s="42" t="s">
        <v>768</v>
      </c>
      <c r="Q252" s="42">
        <v>-5521.53</v>
      </c>
      <c r="R252" s="42">
        <v>-491416.17</v>
      </c>
    </row>
    <row r="253" spans="1:18" x14ac:dyDescent="0.25">
      <c r="A253" s="40" t="s">
        <v>19</v>
      </c>
      <c r="B253" s="40" t="s">
        <v>775</v>
      </c>
      <c r="C253" s="40" t="s">
        <v>776</v>
      </c>
      <c r="D253" s="40" t="s">
        <v>777</v>
      </c>
      <c r="E253" s="40" t="s">
        <v>774</v>
      </c>
      <c r="F253" s="41">
        <v>44196</v>
      </c>
      <c r="G253" s="41">
        <v>44286</v>
      </c>
      <c r="H253" s="43">
        <v>75897250</v>
      </c>
      <c r="I253" s="40" t="s">
        <v>38</v>
      </c>
      <c r="J253" s="40">
        <v>90</v>
      </c>
      <c r="K253" s="40">
        <v>3.5999999999999999E-3</v>
      </c>
      <c r="L253" s="42">
        <v>-68307.524999999994</v>
      </c>
      <c r="M253" s="51">
        <v>1.7999999999999999E-2</v>
      </c>
      <c r="N253" s="42">
        <v>-341537.625</v>
      </c>
      <c r="O253" s="42">
        <v>-409845.15</v>
      </c>
      <c r="P253" s="42" t="s">
        <v>768</v>
      </c>
      <c r="Q253" s="42">
        <v>-4553.835</v>
      </c>
      <c r="R253" s="42">
        <v>-405291.31500000006</v>
      </c>
    </row>
    <row r="254" spans="1:18" x14ac:dyDescent="0.25">
      <c r="A254" s="40" t="s">
        <v>19</v>
      </c>
      <c r="B254" s="40" t="s">
        <v>778</v>
      </c>
      <c r="C254" s="40" t="s">
        <v>779</v>
      </c>
      <c r="D254" s="40" t="s">
        <v>780</v>
      </c>
      <c r="E254" s="40" t="s">
        <v>781</v>
      </c>
      <c r="F254" s="41">
        <v>44165</v>
      </c>
      <c r="G254" s="41">
        <v>44255</v>
      </c>
      <c r="H254" s="43">
        <v>818334.01</v>
      </c>
      <c r="I254" s="40" t="s">
        <v>38</v>
      </c>
      <c r="J254" s="40">
        <v>90</v>
      </c>
      <c r="K254" s="40">
        <v>-5.28E-3</v>
      </c>
      <c r="L254" s="42">
        <v>1080.2008932000001</v>
      </c>
      <c r="M254" s="51">
        <v>0</v>
      </c>
      <c r="N254" s="42">
        <v>0</v>
      </c>
      <c r="O254" s="42">
        <v>1080.2008932000001</v>
      </c>
      <c r="P254" s="42" t="s">
        <v>20</v>
      </c>
      <c r="Q254" s="42">
        <v>384.07142869333336</v>
      </c>
      <c r="R254" s="42">
        <v>696.12946450666675</v>
      </c>
    </row>
    <row r="255" spans="1:18" x14ac:dyDescent="0.25">
      <c r="A255" s="40" t="s">
        <v>19</v>
      </c>
      <c r="B255" s="40" t="s">
        <v>782</v>
      </c>
      <c r="C255" s="40" t="s">
        <v>783</v>
      </c>
      <c r="D255" s="40" t="s">
        <v>784</v>
      </c>
      <c r="E255" s="40" t="s">
        <v>785</v>
      </c>
      <c r="F255" s="41">
        <v>44122</v>
      </c>
      <c r="G255" s="41">
        <v>44214</v>
      </c>
      <c r="H255" s="43">
        <v>5257562.18</v>
      </c>
      <c r="I255" s="40" t="s">
        <v>38</v>
      </c>
      <c r="J255" s="40">
        <v>92</v>
      </c>
      <c r="K255" s="40">
        <v>-5.0699999999999999E-3</v>
      </c>
      <c r="L255" s="42">
        <v>6812.0480645533326</v>
      </c>
      <c r="M255" s="51">
        <v>2.5999999999999999E-2</v>
      </c>
      <c r="N255" s="42">
        <v>-34933.579818222213</v>
      </c>
      <c r="O255" s="42">
        <v>-28121.531753668882</v>
      </c>
      <c r="P255" s="42" t="s">
        <v>20</v>
      </c>
      <c r="Q255" s="42">
        <v>-22925.161755708326</v>
      </c>
      <c r="R255" s="42">
        <v>-5196.3699979605535</v>
      </c>
    </row>
    <row r="256" spans="1:18" x14ac:dyDescent="0.25">
      <c r="A256" s="40" t="s">
        <v>19</v>
      </c>
      <c r="B256" s="40" t="s">
        <v>786</v>
      </c>
      <c r="C256" s="40" t="s">
        <v>787</v>
      </c>
      <c r="D256" s="40" t="s">
        <v>788</v>
      </c>
      <c r="E256" s="40" t="s">
        <v>785</v>
      </c>
      <c r="F256" s="41">
        <v>44195</v>
      </c>
      <c r="G256" s="41">
        <v>44285</v>
      </c>
      <c r="H256" s="43">
        <v>3050373.83</v>
      </c>
      <c r="I256" s="40" t="s">
        <v>38</v>
      </c>
      <c r="J256" s="40">
        <v>90</v>
      </c>
      <c r="K256" s="40">
        <v>1.8200000000000001E-2</v>
      </c>
      <c r="L256" s="42">
        <v>-13879.200926500002</v>
      </c>
      <c r="M256" s="51">
        <v>0</v>
      </c>
      <c r="N256" s="42">
        <v>0</v>
      </c>
      <c r="O256" s="42">
        <v>-13879.200926500002</v>
      </c>
      <c r="P256" s="42" t="s">
        <v>20</v>
      </c>
      <c r="Q256" s="42">
        <v>-308.42668725555558</v>
      </c>
      <c r="R256" s="42">
        <v>-13570.774239244445</v>
      </c>
    </row>
    <row r="257" spans="1:18" x14ac:dyDescent="0.25">
      <c r="A257" s="40" t="s">
        <v>19</v>
      </c>
      <c r="B257" s="40" t="s">
        <v>789</v>
      </c>
      <c r="C257" s="40" t="s">
        <v>790</v>
      </c>
      <c r="D257" s="40" t="s">
        <v>97</v>
      </c>
      <c r="E257" s="40" t="s">
        <v>791</v>
      </c>
      <c r="F257" s="41">
        <v>44186</v>
      </c>
      <c r="G257" s="41">
        <v>44277</v>
      </c>
      <c r="H257" s="43">
        <v>3200000</v>
      </c>
      <c r="I257" s="40" t="s">
        <v>38</v>
      </c>
      <c r="J257" s="40">
        <v>91</v>
      </c>
      <c r="K257" s="40">
        <v>0</v>
      </c>
      <c r="L257" s="42">
        <v>0</v>
      </c>
      <c r="M257" s="51">
        <v>1.7399999999999999E-2</v>
      </c>
      <c r="N257" s="42">
        <v>-14074.666666666664</v>
      </c>
      <c r="O257" s="42">
        <v>-14074.666666666664</v>
      </c>
      <c r="P257" s="42" t="s">
        <v>20</v>
      </c>
      <c r="Q257" s="42">
        <v>-1701.333333333333</v>
      </c>
      <c r="R257" s="42">
        <v>-12373.33333333333</v>
      </c>
    </row>
    <row r="258" spans="1:18" x14ac:dyDescent="0.25">
      <c r="A258" s="40" t="s">
        <v>19</v>
      </c>
      <c r="B258" s="40" t="s">
        <v>792</v>
      </c>
      <c r="C258" s="40" t="s">
        <v>793</v>
      </c>
      <c r="D258" s="40" t="s">
        <v>794</v>
      </c>
      <c r="E258" s="40" t="s">
        <v>795</v>
      </c>
      <c r="F258" s="41">
        <v>44186</v>
      </c>
      <c r="G258" s="41">
        <v>44216</v>
      </c>
      <c r="H258" s="43">
        <v>53130.26</v>
      </c>
      <c r="I258" s="40" t="s">
        <v>38</v>
      </c>
      <c r="J258" s="40">
        <v>29</v>
      </c>
      <c r="K258" s="40">
        <v>4.5999999999999999E-2</v>
      </c>
      <c r="L258" s="42">
        <v>-196.87713011111111</v>
      </c>
      <c r="M258" s="51">
        <v>0</v>
      </c>
      <c r="N258" s="42">
        <v>0</v>
      </c>
      <c r="O258" s="42">
        <v>-196.87713011111111</v>
      </c>
      <c r="P258" s="42" t="s">
        <v>20</v>
      </c>
      <c r="Q258" s="42">
        <v>-74.677532111111105</v>
      </c>
      <c r="R258" s="42">
        <v>-128.98846455555557</v>
      </c>
    </row>
    <row r="259" spans="1:18" x14ac:dyDescent="0.25">
      <c r="A259" s="40" t="s">
        <v>19</v>
      </c>
      <c r="B259" s="40" t="s">
        <v>792</v>
      </c>
      <c r="C259" s="40" t="s">
        <v>796</v>
      </c>
      <c r="D259" s="40" t="s">
        <v>797</v>
      </c>
      <c r="E259" s="40" t="s">
        <v>791</v>
      </c>
      <c r="F259" s="41">
        <v>44123</v>
      </c>
      <c r="G259" s="41">
        <v>44215</v>
      </c>
      <c r="H259" s="43">
        <v>12857142.859999999</v>
      </c>
      <c r="I259" s="40" t="s">
        <v>38</v>
      </c>
      <c r="J259" s="40">
        <v>92</v>
      </c>
      <c r="K259" s="40">
        <v>0</v>
      </c>
      <c r="L259" s="42">
        <v>0</v>
      </c>
      <c r="M259" s="51">
        <v>1.8200000000000001E-2</v>
      </c>
      <c r="N259" s="42">
        <v>-59800.000013288882</v>
      </c>
      <c r="O259" s="42">
        <v>-59800.000013288882</v>
      </c>
      <c r="P259" s="42" t="s">
        <v>20</v>
      </c>
      <c r="Q259" s="42">
        <v>-48100.000010688884</v>
      </c>
      <c r="R259" s="42">
        <v>-11700.0000026</v>
      </c>
    </row>
    <row r="260" spans="1:18" x14ac:dyDescent="0.25">
      <c r="A260" s="40" t="s">
        <v>19</v>
      </c>
      <c r="B260" s="40" t="s">
        <v>798</v>
      </c>
      <c r="C260" s="40" t="s">
        <v>799</v>
      </c>
      <c r="D260" s="40" t="s">
        <v>794</v>
      </c>
      <c r="E260" s="40" t="s">
        <v>795</v>
      </c>
      <c r="F260" s="41">
        <v>44166</v>
      </c>
      <c r="G260" s="41">
        <v>44197</v>
      </c>
      <c r="H260" s="43">
        <v>54145.75</v>
      </c>
      <c r="I260" s="40" t="s">
        <v>38</v>
      </c>
      <c r="J260" s="40">
        <v>30</v>
      </c>
      <c r="K260" s="40">
        <v>4.5999999999999999E-2</v>
      </c>
      <c r="L260" s="42">
        <v>-207.5587083333333</v>
      </c>
      <c r="M260" s="51">
        <v>0</v>
      </c>
      <c r="N260" s="42">
        <v>0</v>
      </c>
      <c r="O260" s="42">
        <v>-207.5587083333333</v>
      </c>
      <c r="P260" s="42" t="s">
        <v>20</v>
      </c>
      <c r="Q260" s="42">
        <v>-214.47733194444444</v>
      </c>
      <c r="R260" s="42">
        <v>0</v>
      </c>
    </row>
    <row r="261" spans="1:18" x14ac:dyDescent="0.25">
      <c r="A261" s="40" t="s">
        <v>19</v>
      </c>
      <c r="B261" s="40" t="s">
        <v>800</v>
      </c>
      <c r="C261" s="40" t="s">
        <v>801</v>
      </c>
      <c r="D261" s="40" t="s">
        <v>97</v>
      </c>
      <c r="E261" s="40" t="s">
        <v>791</v>
      </c>
      <c r="F261" s="41">
        <v>44104</v>
      </c>
      <c r="G261" s="41">
        <v>44469</v>
      </c>
      <c r="H261" s="43">
        <v>15000000</v>
      </c>
      <c r="I261" s="40" t="s">
        <v>38</v>
      </c>
      <c r="J261" s="40">
        <v>365</v>
      </c>
      <c r="K261" s="40">
        <v>0</v>
      </c>
      <c r="L261" s="42">
        <v>0</v>
      </c>
      <c r="M261" s="51">
        <v>1.49E-2</v>
      </c>
      <c r="N261" s="42">
        <v>-226604.16666666666</v>
      </c>
      <c r="O261" s="42">
        <v>-226604.16666666666</v>
      </c>
      <c r="P261" s="42" t="s">
        <v>20</v>
      </c>
      <c r="Q261" s="42">
        <v>-57737.5</v>
      </c>
      <c r="R261" s="42">
        <v>-168866.66666666666</v>
      </c>
    </row>
    <row r="262" spans="1:18" x14ac:dyDescent="0.25">
      <c r="A262" s="40" t="s">
        <v>19</v>
      </c>
      <c r="B262" s="40" t="s">
        <v>802</v>
      </c>
      <c r="C262" s="40" t="s">
        <v>803</v>
      </c>
      <c r="D262" s="40" t="s">
        <v>97</v>
      </c>
      <c r="E262" s="40" t="s">
        <v>791</v>
      </c>
      <c r="F262" s="41">
        <v>44196</v>
      </c>
      <c r="G262" s="41">
        <v>44286</v>
      </c>
      <c r="H262" s="43">
        <v>23333333.34</v>
      </c>
      <c r="I262" s="40" t="s">
        <v>38</v>
      </c>
      <c r="J262" s="40">
        <v>90</v>
      </c>
      <c r="K262" s="40">
        <v>0</v>
      </c>
      <c r="L262" s="42">
        <v>0</v>
      </c>
      <c r="M262" s="51">
        <v>1.5900000000000001E-2</v>
      </c>
      <c r="N262" s="42">
        <v>-92750.000026499998</v>
      </c>
      <c r="O262" s="42">
        <v>-92750.000026499998</v>
      </c>
      <c r="P262" s="42" t="s">
        <v>20</v>
      </c>
      <c r="Q262" s="42">
        <v>-1030.55555585</v>
      </c>
      <c r="R262" s="42">
        <v>-91719.444470650007</v>
      </c>
    </row>
    <row r="263" spans="1:18" x14ac:dyDescent="0.25">
      <c r="A263" s="40" t="s">
        <v>19</v>
      </c>
      <c r="B263" s="40" t="s">
        <v>804</v>
      </c>
      <c r="C263" s="40" t="s">
        <v>805</v>
      </c>
      <c r="D263" s="40" t="s">
        <v>97</v>
      </c>
      <c r="E263" s="40" t="s">
        <v>791</v>
      </c>
      <c r="F263" s="41">
        <v>44196</v>
      </c>
      <c r="G263" s="41">
        <v>44286</v>
      </c>
      <c r="H263" s="43">
        <v>50000000</v>
      </c>
      <c r="I263" s="40" t="s">
        <v>38</v>
      </c>
      <c r="J263" s="40">
        <v>90</v>
      </c>
      <c r="K263" s="40">
        <v>0</v>
      </c>
      <c r="L263" s="42">
        <v>0</v>
      </c>
      <c r="M263" s="51">
        <v>1.35E-2</v>
      </c>
      <c r="N263" s="42">
        <v>-168750</v>
      </c>
      <c r="O263" s="42">
        <v>-168750</v>
      </c>
      <c r="P263" s="42" t="s">
        <v>20</v>
      </c>
      <c r="Q263" s="42">
        <v>-1875</v>
      </c>
      <c r="R263" s="42">
        <v>-166875</v>
      </c>
    </row>
    <row r="264" spans="1:18" x14ac:dyDescent="0.25">
      <c r="A264" s="40" t="s">
        <v>19</v>
      </c>
      <c r="B264" s="40" t="s">
        <v>806</v>
      </c>
      <c r="C264" s="40" t="s">
        <v>807</v>
      </c>
      <c r="D264" s="40" t="s">
        <v>808</v>
      </c>
      <c r="E264" s="40" t="s">
        <v>48</v>
      </c>
      <c r="F264" s="41">
        <v>44105</v>
      </c>
      <c r="G264" s="41">
        <v>44197</v>
      </c>
      <c r="H264" s="43">
        <v>3269568.8</v>
      </c>
      <c r="I264" s="40" t="s">
        <v>38</v>
      </c>
      <c r="J264" s="40">
        <v>92</v>
      </c>
      <c r="K264" s="40">
        <v>-4.9399999999999999E-3</v>
      </c>
      <c r="L264" s="42">
        <v>4127.6489672888883</v>
      </c>
      <c r="M264" s="51">
        <v>0</v>
      </c>
      <c r="N264" s="42">
        <v>0</v>
      </c>
      <c r="O264" s="42">
        <v>4127.6489672888883</v>
      </c>
      <c r="P264" s="42" t="s">
        <v>20</v>
      </c>
      <c r="Q264" s="42">
        <v>4127.6489672888883</v>
      </c>
      <c r="R264" s="42">
        <v>0</v>
      </c>
    </row>
    <row r="265" spans="1:18" x14ac:dyDescent="0.25">
      <c r="A265" s="40" t="s">
        <v>19</v>
      </c>
      <c r="B265" s="40" t="s">
        <v>809</v>
      </c>
      <c r="C265" s="40" t="s">
        <v>810</v>
      </c>
      <c r="D265" s="40" t="s">
        <v>811</v>
      </c>
      <c r="E265" s="40" t="s">
        <v>48</v>
      </c>
      <c r="F265" s="41">
        <v>44105</v>
      </c>
      <c r="G265" s="41">
        <v>44197</v>
      </c>
      <c r="H265" s="43">
        <v>3993061.97</v>
      </c>
      <c r="I265" s="40" t="s">
        <v>38</v>
      </c>
      <c r="J265" s="40">
        <v>92</v>
      </c>
      <c r="K265" s="40">
        <v>-4.9399999999999999E-3</v>
      </c>
      <c r="L265" s="42">
        <v>5041.0189003488886</v>
      </c>
      <c r="M265" s="51">
        <v>0</v>
      </c>
      <c r="N265" s="42">
        <v>0</v>
      </c>
      <c r="O265" s="42">
        <v>5041.0189003488886</v>
      </c>
      <c r="P265" s="42" t="s">
        <v>20</v>
      </c>
      <c r="Q265" s="42">
        <v>5041.0189003488886</v>
      </c>
      <c r="R265" s="42">
        <v>0</v>
      </c>
    </row>
    <row r="266" spans="1:18" x14ac:dyDescent="0.25">
      <c r="A266" s="40" t="s">
        <v>19</v>
      </c>
      <c r="B266" s="40" t="s">
        <v>812</v>
      </c>
      <c r="C266" s="40" t="s">
        <v>813</v>
      </c>
      <c r="D266" s="40" t="s">
        <v>814</v>
      </c>
      <c r="E266" s="40" t="s">
        <v>48</v>
      </c>
      <c r="F266" s="41">
        <v>44105</v>
      </c>
      <c r="G266" s="41">
        <v>44197</v>
      </c>
      <c r="H266" s="43">
        <v>2792517.74</v>
      </c>
      <c r="I266" s="40" t="s">
        <v>38</v>
      </c>
      <c r="J266" s="40">
        <v>92</v>
      </c>
      <c r="K266" s="40">
        <v>-4.7699999999999999E-3</v>
      </c>
      <c r="L266" s="42">
        <v>3404.07912506</v>
      </c>
      <c r="M266" s="51">
        <v>1.9E-2</v>
      </c>
      <c r="N266" s="42">
        <v>-13559.225026444445</v>
      </c>
      <c r="O266" s="42">
        <v>-10155.145901384445</v>
      </c>
      <c r="P266" s="42" t="s">
        <v>20</v>
      </c>
      <c r="Q266" s="42">
        <v>-10155.145901384445</v>
      </c>
      <c r="R266" s="42">
        <v>0</v>
      </c>
    </row>
    <row r="267" spans="1:18" x14ac:dyDescent="0.25">
      <c r="A267" s="40" t="s">
        <v>19</v>
      </c>
      <c r="B267" s="40" t="s">
        <v>815</v>
      </c>
      <c r="C267" s="40" t="s">
        <v>816</v>
      </c>
      <c r="D267" s="40" t="s">
        <v>817</v>
      </c>
      <c r="E267" s="40" t="s">
        <v>48</v>
      </c>
      <c r="F267" s="41">
        <v>44137</v>
      </c>
      <c r="G267" s="41">
        <v>44228</v>
      </c>
      <c r="H267" s="43">
        <v>3989682.7</v>
      </c>
      <c r="I267" s="40" t="s">
        <v>38</v>
      </c>
      <c r="J267" s="40">
        <v>91</v>
      </c>
      <c r="K267" s="40">
        <v>-5.1500000000000001E-3</v>
      </c>
      <c r="L267" s="42">
        <v>5193.7911037638896</v>
      </c>
      <c r="M267" s="51">
        <v>1.9E-2</v>
      </c>
      <c r="N267" s="42">
        <v>-19161.559411944443</v>
      </c>
      <c r="O267" s="42">
        <v>-13967.768308180554</v>
      </c>
      <c r="P267" s="42" t="s">
        <v>20</v>
      </c>
      <c r="Q267" s="42">
        <v>-9209.5175658333319</v>
      </c>
      <c r="R267" s="42">
        <v>-4758.2507423472216</v>
      </c>
    </row>
    <row r="268" spans="1:18" x14ac:dyDescent="0.25">
      <c r="A268" s="40" t="s">
        <v>19</v>
      </c>
      <c r="B268" s="40" t="s">
        <v>818</v>
      </c>
      <c r="C268" s="40" t="s">
        <v>819</v>
      </c>
      <c r="D268" s="40" t="s">
        <v>482</v>
      </c>
      <c r="E268" s="40" t="s">
        <v>48</v>
      </c>
      <c r="F268" s="41">
        <v>44105</v>
      </c>
      <c r="G268" s="41">
        <v>44197</v>
      </c>
      <c r="H268" s="43">
        <v>10742130.92</v>
      </c>
      <c r="I268" s="40" t="s">
        <v>38</v>
      </c>
      <c r="J268" s="40">
        <v>92</v>
      </c>
      <c r="K268" s="40">
        <v>0</v>
      </c>
      <c r="L268" s="42">
        <v>0</v>
      </c>
      <c r="M268" s="51">
        <v>1.2500000000000001E-2</v>
      </c>
      <c r="N268" s="42">
        <v>-34315.140438888884</v>
      </c>
      <c r="O268" s="42">
        <v>-34315.140438888884</v>
      </c>
      <c r="P268" s="42" t="s">
        <v>20</v>
      </c>
      <c r="Q268" s="42">
        <v>-34315.140438888884</v>
      </c>
      <c r="R268" s="42">
        <v>0</v>
      </c>
    </row>
    <row r="269" spans="1:18" x14ac:dyDescent="0.25">
      <c r="A269" s="40" t="s">
        <v>19</v>
      </c>
      <c r="B269" s="40" t="s">
        <v>820</v>
      </c>
      <c r="C269" s="40" t="s">
        <v>821</v>
      </c>
      <c r="D269" s="40" t="s">
        <v>482</v>
      </c>
      <c r="E269" s="40" t="s">
        <v>48</v>
      </c>
      <c r="F269" s="41">
        <v>44105</v>
      </c>
      <c r="G269" s="41">
        <v>44197</v>
      </c>
      <c r="H269" s="43">
        <v>10792748.449999999</v>
      </c>
      <c r="I269" s="40" t="s">
        <v>38</v>
      </c>
      <c r="J269" s="40">
        <v>92</v>
      </c>
      <c r="K269" s="40">
        <v>0</v>
      </c>
      <c r="L269" s="42">
        <v>0</v>
      </c>
      <c r="M269" s="51">
        <v>1.6E-2</v>
      </c>
      <c r="N269" s="42">
        <v>-44130.349217777773</v>
      </c>
      <c r="O269" s="42">
        <v>-44130.349217777773</v>
      </c>
      <c r="P269" s="42" t="s">
        <v>20</v>
      </c>
      <c r="Q269" s="42">
        <v>-44130.349217777773</v>
      </c>
      <c r="R269" s="42">
        <v>0</v>
      </c>
    </row>
    <row r="270" spans="1:18" x14ac:dyDescent="0.25">
      <c r="A270" s="40" t="s">
        <v>19</v>
      </c>
      <c r="B270" s="40" t="s">
        <v>822</v>
      </c>
      <c r="C270" s="40" t="s">
        <v>823</v>
      </c>
      <c r="D270" s="40" t="s">
        <v>482</v>
      </c>
      <c r="E270" s="40" t="s">
        <v>48</v>
      </c>
      <c r="F270" s="41">
        <v>44105</v>
      </c>
      <c r="G270" s="41">
        <v>44197</v>
      </c>
      <c r="H270" s="43">
        <v>9141781.7300000004</v>
      </c>
      <c r="I270" s="40" t="s">
        <v>38</v>
      </c>
      <c r="J270" s="40">
        <v>92</v>
      </c>
      <c r="K270" s="40">
        <v>0</v>
      </c>
      <c r="L270" s="42">
        <v>0</v>
      </c>
      <c r="M270" s="51">
        <v>1.2500000000000001E-2</v>
      </c>
      <c r="N270" s="42">
        <v>-29202.913859722223</v>
      </c>
      <c r="O270" s="42">
        <v>-29202.913859722223</v>
      </c>
      <c r="P270" s="42" t="s">
        <v>20</v>
      </c>
      <c r="Q270" s="42">
        <v>-29202.913859722223</v>
      </c>
      <c r="R270" s="42">
        <v>0</v>
      </c>
    </row>
    <row r="271" spans="1:18" x14ac:dyDescent="0.25">
      <c r="A271" s="40" t="s">
        <v>19</v>
      </c>
      <c r="B271" s="40" t="s">
        <v>824</v>
      </c>
      <c r="C271" s="40" t="s">
        <v>825</v>
      </c>
      <c r="D271" s="40" t="s">
        <v>482</v>
      </c>
      <c r="E271" s="40" t="s">
        <v>48</v>
      </c>
      <c r="F271" s="41">
        <v>44105</v>
      </c>
      <c r="G271" s="41">
        <v>44197</v>
      </c>
      <c r="H271" s="43">
        <v>4292925.93</v>
      </c>
      <c r="I271" s="40" t="s">
        <v>38</v>
      </c>
      <c r="J271" s="40">
        <v>92</v>
      </c>
      <c r="K271" s="40">
        <v>0</v>
      </c>
      <c r="L271" s="42">
        <v>0</v>
      </c>
      <c r="M271" s="51">
        <v>1.2500000000000001E-2</v>
      </c>
      <c r="N271" s="42">
        <v>-13713.513387499999</v>
      </c>
      <c r="O271" s="42">
        <v>-13713.513387499999</v>
      </c>
      <c r="P271" s="42" t="s">
        <v>20</v>
      </c>
      <c r="Q271" s="42">
        <v>-13713.513387499999</v>
      </c>
      <c r="R271" s="42">
        <v>0</v>
      </c>
    </row>
    <row r="272" spans="1:18" x14ac:dyDescent="0.25">
      <c r="A272" s="40" t="s">
        <v>19</v>
      </c>
      <c r="B272" s="40" t="s">
        <v>826</v>
      </c>
      <c r="C272" s="40" t="s">
        <v>827</v>
      </c>
      <c r="D272" s="40" t="s">
        <v>482</v>
      </c>
      <c r="E272" s="40" t="s">
        <v>48</v>
      </c>
      <c r="F272" s="41">
        <v>44105</v>
      </c>
      <c r="G272" s="41">
        <v>44197</v>
      </c>
      <c r="H272" s="43">
        <v>1555885.41</v>
      </c>
      <c r="I272" s="40" t="s">
        <v>38</v>
      </c>
      <c r="J272" s="40">
        <v>92</v>
      </c>
      <c r="K272" s="40">
        <v>-4.9399999999999999E-3</v>
      </c>
      <c r="L272" s="42">
        <v>1964.2188920466663</v>
      </c>
      <c r="M272" s="51">
        <v>1.95E-2</v>
      </c>
      <c r="N272" s="42">
        <v>-7753.4956264999992</v>
      </c>
      <c r="O272" s="42">
        <v>-5789.2767344533331</v>
      </c>
      <c r="P272" s="42" t="s">
        <v>20</v>
      </c>
      <c r="Q272" s="42">
        <v>-5789.2767344533331</v>
      </c>
      <c r="R272" s="42">
        <v>0</v>
      </c>
    </row>
    <row r="273" spans="1:18" x14ac:dyDescent="0.25">
      <c r="A273" s="40" t="s">
        <v>19</v>
      </c>
      <c r="B273" s="40" t="s">
        <v>828</v>
      </c>
      <c r="C273" s="40" t="s">
        <v>829</v>
      </c>
      <c r="D273" s="40" t="s">
        <v>482</v>
      </c>
      <c r="E273" s="40" t="s">
        <v>48</v>
      </c>
      <c r="F273" s="41">
        <v>44105</v>
      </c>
      <c r="G273" s="41">
        <v>44197</v>
      </c>
      <c r="H273" s="43">
        <v>2345884.2200000002</v>
      </c>
      <c r="I273" s="40" t="s">
        <v>38</v>
      </c>
      <c r="J273" s="40">
        <v>92</v>
      </c>
      <c r="K273" s="40">
        <v>-4.9399999999999999E-3</v>
      </c>
      <c r="L273" s="42">
        <v>2961.548500848889</v>
      </c>
      <c r="M273" s="51">
        <v>1.9E-2</v>
      </c>
      <c r="N273" s="42">
        <v>-11390.571157111111</v>
      </c>
      <c r="O273" s="42">
        <v>-8429.0226562622229</v>
      </c>
      <c r="P273" s="42" t="s">
        <v>20</v>
      </c>
      <c r="Q273" s="42">
        <v>-8429.0226562622229</v>
      </c>
      <c r="R273" s="42">
        <v>0</v>
      </c>
    </row>
    <row r="274" spans="1:18" x14ac:dyDescent="0.25">
      <c r="A274" s="40" t="s">
        <v>19</v>
      </c>
      <c r="B274" s="40" t="s">
        <v>830</v>
      </c>
      <c r="C274" s="40" t="s">
        <v>831</v>
      </c>
      <c r="D274" s="40" t="s">
        <v>482</v>
      </c>
      <c r="E274" s="40" t="s">
        <v>48</v>
      </c>
      <c r="F274" s="41">
        <v>44105</v>
      </c>
      <c r="G274" s="41">
        <v>44197</v>
      </c>
      <c r="H274" s="43">
        <v>2113048.29</v>
      </c>
      <c r="I274" s="40" t="s">
        <v>38</v>
      </c>
      <c r="J274" s="40">
        <v>92</v>
      </c>
      <c r="K274" s="40">
        <v>-4.9399999999999999E-3</v>
      </c>
      <c r="L274" s="42">
        <v>2667.6060745533327</v>
      </c>
      <c r="M274" s="51">
        <v>1.7500000000000002E-2</v>
      </c>
      <c r="N274" s="42">
        <v>-9450.0215191666666</v>
      </c>
      <c r="O274" s="42">
        <v>-6782.4154446133343</v>
      </c>
      <c r="P274" s="42" t="s">
        <v>20</v>
      </c>
      <c r="Q274" s="42">
        <v>-6782.4154446133343</v>
      </c>
      <c r="R274" s="42">
        <v>0</v>
      </c>
    </row>
    <row r="275" spans="1:18" x14ac:dyDescent="0.25">
      <c r="A275" s="40" t="s">
        <v>19</v>
      </c>
      <c r="B275" s="40" t="s">
        <v>832</v>
      </c>
      <c r="C275" s="40" t="s">
        <v>833</v>
      </c>
      <c r="D275" s="40" t="s">
        <v>482</v>
      </c>
      <c r="E275" s="40" t="s">
        <v>48</v>
      </c>
      <c r="F275" s="41">
        <v>44105</v>
      </c>
      <c r="G275" s="41">
        <v>44197</v>
      </c>
      <c r="H275" s="43">
        <v>1978608.09</v>
      </c>
      <c r="I275" s="40" t="s">
        <v>38</v>
      </c>
      <c r="J275" s="40">
        <v>92</v>
      </c>
      <c r="K275" s="40">
        <v>-4.9399999999999999E-3</v>
      </c>
      <c r="L275" s="42">
        <v>2497.8827909533334</v>
      </c>
      <c r="M275" s="51">
        <v>1.7500000000000002E-2</v>
      </c>
      <c r="N275" s="42">
        <v>-8848.7750691666661</v>
      </c>
      <c r="O275" s="42">
        <v>-6350.8922782133322</v>
      </c>
      <c r="P275" s="42" t="s">
        <v>20</v>
      </c>
      <c r="Q275" s="42">
        <v>-6350.8922782133322</v>
      </c>
      <c r="R275" s="42">
        <v>0</v>
      </c>
    </row>
    <row r="276" spans="1:18" x14ac:dyDescent="0.25">
      <c r="A276" s="40" t="s">
        <v>19</v>
      </c>
      <c r="B276" s="40" t="s">
        <v>834</v>
      </c>
      <c r="C276" s="40" t="s">
        <v>835</v>
      </c>
      <c r="D276" s="40" t="s">
        <v>482</v>
      </c>
      <c r="E276" s="40" t="s">
        <v>48</v>
      </c>
      <c r="F276" s="41">
        <v>44105</v>
      </c>
      <c r="G276" s="41">
        <v>44197</v>
      </c>
      <c r="H276" s="43">
        <v>1657804.85</v>
      </c>
      <c r="I276" s="40" t="s">
        <v>38</v>
      </c>
      <c r="J276" s="40">
        <v>92</v>
      </c>
      <c r="K276" s="40">
        <v>-4.9399999999999999E-3</v>
      </c>
      <c r="L276" s="42">
        <v>2092.8865228555555</v>
      </c>
      <c r="M276" s="51">
        <v>1.95E-2</v>
      </c>
      <c r="N276" s="42">
        <v>-8261.394169166666</v>
      </c>
      <c r="O276" s="42">
        <v>-6168.5076463111109</v>
      </c>
      <c r="P276" s="42" t="s">
        <v>20</v>
      </c>
      <c r="Q276" s="42">
        <v>-6168.5076463111109</v>
      </c>
      <c r="R276" s="42">
        <v>0</v>
      </c>
    </row>
    <row r="277" spans="1:18" x14ac:dyDescent="0.25">
      <c r="A277" s="40" t="s">
        <v>19</v>
      </c>
      <c r="B277" s="40" t="s">
        <v>836</v>
      </c>
      <c r="C277" s="40" t="s">
        <v>837</v>
      </c>
      <c r="D277" s="40" t="s">
        <v>838</v>
      </c>
      <c r="E277" s="40" t="s">
        <v>839</v>
      </c>
      <c r="F277" s="41">
        <v>44105.083333333299</v>
      </c>
      <c r="G277" s="41">
        <v>44197.041666666701</v>
      </c>
      <c r="H277" s="43">
        <v>596140.17000000004</v>
      </c>
      <c r="I277" s="40" t="s">
        <v>38</v>
      </c>
      <c r="J277" s="40">
        <v>92</v>
      </c>
      <c r="K277" s="40">
        <v>0</v>
      </c>
      <c r="L277" s="42">
        <v>0</v>
      </c>
      <c r="M277" s="51">
        <v>1.2500000000000001E-2</v>
      </c>
      <c r="N277" s="42">
        <v>-1904.3366541666667</v>
      </c>
      <c r="O277" s="42">
        <v>-1904.3366541666667</v>
      </c>
      <c r="P277" s="42" t="s">
        <v>20</v>
      </c>
      <c r="Q277" s="42">
        <v>-1902.6117115458417</v>
      </c>
      <c r="R277" s="42">
        <v>-0.86247131146672307</v>
      </c>
    </row>
    <row r="278" spans="1:18" x14ac:dyDescent="0.25">
      <c r="A278" s="40" t="s">
        <v>19</v>
      </c>
      <c r="B278" s="40" t="s">
        <v>840</v>
      </c>
      <c r="C278" s="40" t="s">
        <v>841</v>
      </c>
      <c r="D278" s="40" t="s">
        <v>842</v>
      </c>
      <c r="E278" s="40" t="s">
        <v>48</v>
      </c>
      <c r="F278" s="41">
        <v>44196</v>
      </c>
      <c r="G278" s="41">
        <v>44286</v>
      </c>
      <c r="H278" s="43">
        <v>4225115.05</v>
      </c>
      <c r="I278" s="40" t="s">
        <v>38</v>
      </c>
      <c r="J278" s="40">
        <v>90</v>
      </c>
      <c r="K278" s="40">
        <v>-5.3800000000000002E-3</v>
      </c>
      <c r="L278" s="42">
        <v>5682.7797422499998</v>
      </c>
      <c r="M278" s="51">
        <v>0.01</v>
      </c>
      <c r="N278" s="42">
        <v>-10562.787624999999</v>
      </c>
      <c r="O278" s="42">
        <v>-4880.0078827499992</v>
      </c>
      <c r="P278" s="42" t="s">
        <v>20</v>
      </c>
      <c r="Q278" s="42">
        <v>-54.222309808333328</v>
      </c>
      <c r="R278" s="42">
        <v>-4825.785572941666</v>
      </c>
    </row>
    <row r="279" spans="1:18" x14ac:dyDescent="0.25">
      <c r="A279" s="40" t="s">
        <v>19</v>
      </c>
      <c r="B279" s="40" t="s">
        <v>843</v>
      </c>
      <c r="C279" s="40" t="s">
        <v>844</v>
      </c>
      <c r="D279" s="40" t="s">
        <v>845</v>
      </c>
      <c r="E279" s="40" t="s">
        <v>48</v>
      </c>
      <c r="F279" s="41">
        <v>44105</v>
      </c>
      <c r="G279" s="41">
        <v>44197</v>
      </c>
      <c r="H279" s="43">
        <v>2814119.31</v>
      </c>
      <c r="I279" s="40" t="s">
        <v>38</v>
      </c>
      <c r="J279" s="40">
        <v>92</v>
      </c>
      <c r="K279" s="40">
        <v>-4.9399999999999999E-3</v>
      </c>
      <c r="L279" s="42">
        <v>3552.6692889133333</v>
      </c>
      <c r="M279" s="51">
        <v>1.4E-2</v>
      </c>
      <c r="N279" s="42">
        <v>-10068.293531333333</v>
      </c>
      <c r="O279" s="42">
        <v>-6515.6242424199991</v>
      </c>
      <c r="P279" s="42" t="s">
        <v>20</v>
      </c>
      <c r="Q279" s="42">
        <v>-6515.6242424199991</v>
      </c>
      <c r="R279" s="42">
        <v>0</v>
      </c>
    </row>
    <row r="280" spans="1:18" x14ac:dyDescent="0.25">
      <c r="A280" s="40" t="s">
        <v>19</v>
      </c>
      <c r="B280" s="40" t="s">
        <v>846</v>
      </c>
      <c r="C280" s="40" t="s">
        <v>847</v>
      </c>
      <c r="D280" s="40" t="s">
        <v>848</v>
      </c>
      <c r="E280" s="40" t="s">
        <v>849</v>
      </c>
      <c r="F280" s="41">
        <v>44196</v>
      </c>
      <c r="G280" s="41">
        <v>44286</v>
      </c>
      <c r="H280" s="43">
        <v>5000000</v>
      </c>
      <c r="I280" s="40" t="s">
        <v>38</v>
      </c>
      <c r="J280" s="40">
        <v>90</v>
      </c>
      <c r="K280" s="40">
        <v>1.6E-2</v>
      </c>
      <c r="L280" s="42">
        <v>-20000</v>
      </c>
      <c r="M280" s="51">
        <v>0</v>
      </c>
      <c r="N280" s="42">
        <v>0</v>
      </c>
      <c r="O280" s="42">
        <v>-20000</v>
      </c>
      <c r="P280" s="42" t="s">
        <v>257</v>
      </c>
      <c r="Q280" s="42">
        <v>-222.22222222222223</v>
      </c>
      <c r="R280" s="42">
        <v>-19777.777777777777</v>
      </c>
    </row>
    <row r="281" spans="1:18" x14ac:dyDescent="0.25">
      <c r="A281" s="40" t="s">
        <v>19</v>
      </c>
      <c r="B281" s="40" t="s">
        <v>850</v>
      </c>
      <c r="C281" s="40" t="s">
        <v>851</v>
      </c>
      <c r="D281" s="40" t="s">
        <v>852</v>
      </c>
      <c r="E281" s="40" t="s">
        <v>853</v>
      </c>
      <c r="F281" s="41">
        <v>44196</v>
      </c>
      <c r="G281" s="41">
        <v>44286</v>
      </c>
      <c r="H281" s="43">
        <v>7750000</v>
      </c>
      <c r="I281" s="40" t="s">
        <v>38</v>
      </c>
      <c r="J281" s="40">
        <v>90</v>
      </c>
      <c r="K281" s="40">
        <v>1.7500000000000002E-2</v>
      </c>
      <c r="L281" s="42">
        <v>-33906.25</v>
      </c>
      <c r="M281" s="51">
        <v>0</v>
      </c>
      <c r="N281" s="42">
        <v>0</v>
      </c>
      <c r="O281" s="42">
        <v>-33906.25</v>
      </c>
      <c r="P281" s="42" t="s">
        <v>20</v>
      </c>
      <c r="Q281" s="42">
        <v>-376.73611111111114</v>
      </c>
      <c r="R281" s="42">
        <v>-33529.513888888891</v>
      </c>
    </row>
    <row r="282" spans="1:18" x14ac:dyDescent="0.25">
      <c r="A282" s="40" t="s">
        <v>19</v>
      </c>
      <c r="B282" s="40" t="s">
        <v>854</v>
      </c>
      <c r="C282" s="40" t="s">
        <v>855</v>
      </c>
      <c r="D282" s="40" t="s">
        <v>848</v>
      </c>
      <c r="E282" s="40" t="s">
        <v>849</v>
      </c>
      <c r="F282" s="41">
        <v>44196</v>
      </c>
      <c r="G282" s="41">
        <v>44286</v>
      </c>
      <c r="H282" s="43">
        <v>12500000</v>
      </c>
      <c r="I282" s="40" t="s">
        <v>38</v>
      </c>
      <c r="J282" s="40">
        <v>90</v>
      </c>
      <c r="K282" s="40">
        <v>1.72E-2</v>
      </c>
      <c r="L282" s="42">
        <v>-53750</v>
      </c>
      <c r="M282" s="51">
        <v>0</v>
      </c>
      <c r="N282" s="42">
        <v>0</v>
      </c>
      <c r="O282" s="42">
        <v>-53750</v>
      </c>
      <c r="P282" s="42" t="s">
        <v>257</v>
      </c>
      <c r="Q282" s="42">
        <v>-597.22222222222229</v>
      </c>
      <c r="R282" s="42">
        <v>-53152.777777777781</v>
      </c>
    </row>
    <row r="283" spans="1:18" x14ac:dyDescent="0.25">
      <c r="A283" s="40" t="s">
        <v>19</v>
      </c>
      <c r="B283" s="40" t="s">
        <v>856</v>
      </c>
      <c r="C283" s="40" t="s">
        <v>857</v>
      </c>
      <c r="D283" s="40" t="s">
        <v>97</v>
      </c>
      <c r="E283" s="40" t="s">
        <v>858</v>
      </c>
      <c r="F283" s="41">
        <v>44196</v>
      </c>
      <c r="G283" s="41">
        <v>44286</v>
      </c>
      <c r="H283" s="43">
        <v>6000000</v>
      </c>
      <c r="I283" s="40" t="s">
        <v>38</v>
      </c>
      <c r="J283" s="40">
        <v>90</v>
      </c>
      <c r="K283" s="40">
        <v>2.1350000000000001E-2</v>
      </c>
      <c r="L283" s="42">
        <v>-32025</v>
      </c>
      <c r="M283" s="51">
        <v>0</v>
      </c>
      <c r="N283" s="42">
        <v>0</v>
      </c>
      <c r="O283" s="42">
        <v>-32025</v>
      </c>
      <c r="P283" s="42" t="s">
        <v>257</v>
      </c>
      <c r="Q283" s="42">
        <v>-355.83333333333337</v>
      </c>
      <c r="R283" s="42">
        <v>-31669.166666666668</v>
      </c>
    </row>
    <row r="284" spans="1:18" x14ac:dyDescent="0.25">
      <c r="A284" s="40" t="s">
        <v>19</v>
      </c>
      <c r="B284" s="40" t="s">
        <v>859</v>
      </c>
      <c r="C284" s="40" t="s">
        <v>860</v>
      </c>
      <c r="D284" s="40" t="s">
        <v>360</v>
      </c>
      <c r="E284" s="40" t="s">
        <v>861</v>
      </c>
      <c r="F284" s="41">
        <v>44042</v>
      </c>
      <c r="G284" s="41">
        <v>44225</v>
      </c>
      <c r="H284" s="43">
        <v>10000000</v>
      </c>
      <c r="I284" s="40" t="s">
        <v>38</v>
      </c>
      <c r="J284" s="40">
        <v>183</v>
      </c>
      <c r="K284" s="40">
        <v>0</v>
      </c>
      <c r="L284" s="42">
        <v>0</v>
      </c>
      <c r="M284" s="51">
        <v>2.1999999999999999E-2</v>
      </c>
      <c r="N284" s="42">
        <v>-111833.33333333333</v>
      </c>
      <c r="O284" s="42">
        <v>-111833.33333333333</v>
      </c>
      <c r="P284" s="42" t="s">
        <v>20</v>
      </c>
      <c r="Q284" s="42">
        <v>-94722.222222222219</v>
      </c>
      <c r="R284" s="42">
        <v>-17111.111111111109</v>
      </c>
    </row>
    <row r="285" spans="1:18" x14ac:dyDescent="0.25">
      <c r="A285" s="40" t="s">
        <v>19</v>
      </c>
      <c r="B285" s="40" t="s">
        <v>862</v>
      </c>
      <c r="C285" s="40" t="s">
        <v>863</v>
      </c>
      <c r="D285" s="40" t="s">
        <v>864</v>
      </c>
      <c r="E285" s="40" t="s">
        <v>865</v>
      </c>
      <c r="F285" s="41">
        <v>44169</v>
      </c>
      <c r="G285" s="41">
        <v>44534</v>
      </c>
      <c r="H285" s="43">
        <v>90000000</v>
      </c>
      <c r="I285" s="40" t="s">
        <v>38</v>
      </c>
      <c r="J285" s="40">
        <v>365</v>
      </c>
      <c r="K285" s="40">
        <v>5.2499999999999998E-2</v>
      </c>
      <c r="L285" s="42">
        <v>-4724009.6564114075</v>
      </c>
      <c r="M285" s="51">
        <v>0</v>
      </c>
      <c r="N285" s="42">
        <v>0</v>
      </c>
      <c r="O285" s="42">
        <v>-4724009.6564114075</v>
      </c>
      <c r="P285" s="42" t="s">
        <v>20</v>
      </c>
      <c r="Q285" s="42">
        <v>-362389.78186169703</v>
      </c>
      <c r="R285" s="42">
        <v>-4361619.8745497102</v>
      </c>
    </row>
    <row r="286" spans="1:18" x14ac:dyDescent="0.25">
      <c r="A286" s="40" t="s">
        <v>19</v>
      </c>
      <c r="B286" s="40" t="s">
        <v>866</v>
      </c>
      <c r="C286" s="40" t="s">
        <v>867</v>
      </c>
      <c r="D286" s="40" t="s">
        <v>97</v>
      </c>
      <c r="E286" s="40" t="s">
        <v>868</v>
      </c>
      <c r="F286" s="41">
        <v>44196</v>
      </c>
      <c r="G286" s="41">
        <v>44286</v>
      </c>
      <c r="H286" s="43">
        <v>1046596.22</v>
      </c>
      <c r="I286" s="40" t="s">
        <v>38</v>
      </c>
      <c r="J286" s="40">
        <v>90</v>
      </c>
      <c r="K286" s="40">
        <v>-5.3800000000000002E-3</v>
      </c>
      <c r="L286" s="42">
        <v>1407.6719158999999</v>
      </c>
      <c r="M286" s="51">
        <v>4.0000000000000001E-3</v>
      </c>
      <c r="N286" s="42">
        <v>-1046.5962199999999</v>
      </c>
      <c r="O286" s="42">
        <v>361.07569590000003</v>
      </c>
      <c r="P286" s="42" t="s">
        <v>20</v>
      </c>
      <c r="Q286" s="42">
        <v>4.011952176666667</v>
      </c>
      <c r="R286" s="42">
        <v>357.0637437233334</v>
      </c>
    </row>
    <row r="287" spans="1:18" x14ac:dyDescent="0.25">
      <c r="A287" s="40" t="s">
        <v>19</v>
      </c>
      <c r="B287" s="40" t="s">
        <v>869</v>
      </c>
      <c r="C287" s="40" t="s">
        <v>870</v>
      </c>
      <c r="D287" s="40" t="s">
        <v>97</v>
      </c>
      <c r="E287" s="40" t="s">
        <v>868</v>
      </c>
      <c r="F287" s="41">
        <v>44196</v>
      </c>
      <c r="G287" s="41">
        <v>44286</v>
      </c>
      <c r="H287" s="43">
        <v>860019.33</v>
      </c>
      <c r="I287" s="40" t="s">
        <v>38</v>
      </c>
      <c r="J287" s="40">
        <v>90</v>
      </c>
      <c r="K287" s="40">
        <v>-5.3800000000000002E-3</v>
      </c>
      <c r="L287" s="42">
        <v>1156.72599885</v>
      </c>
      <c r="M287" s="51">
        <v>4.0000000000000001E-3</v>
      </c>
      <c r="N287" s="42">
        <v>-860.01932999999997</v>
      </c>
      <c r="O287" s="42">
        <v>296.70666885000003</v>
      </c>
      <c r="P287" s="42" t="s">
        <v>20</v>
      </c>
      <c r="Q287" s="42">
        <v>3.2967407650000005</v>
      </c>
      <c r="R287" s="42">
        <v>293.40992808500005</v>
      </c>
    </row>
    <row r="288" spans="1:18" x14ac:dyDescent="0.25">
      <c r="A288" s="40" t="s">
        <v>19</v>
      </c>
      <c r="B288" s="40" t="s">
        <v>871</v>
      </c>
      <c r="C288" s="40" t="s">
        <v>872</v>
      </c>
      <c r="D288" s="40" t="s">
        <v>97</v>
      </c>
      <c r="E288" s="40" t="s">
        <v>868</v>
      </c>
      <c r="F288" s="41">
        <v>44135</v>
      </c>
      <c r="G288" s="41">
        <v>44227</v>
      </c>
      <c r="H288" s="43">
        <v>588461.57999999996</v>
      </c>
      <c r="I288" s="40" t="s">
        <v>38</v>
      </c>
      <c r="J288" s="40">
        <v>92</v>
      </c>
      <c r="K288" s="40">
        <v>-5.1500000000000001E-3</v>
      </c>
      <c r="L288" s="42">
        <v>774.4808238999999</v>
      </c>
      <c r="M288" s="51">
        <v>4.0000000000000001E-3</v>
      </c>
      <c r="N288" s="42">
        <v>-601.53850399999999</v>
      </c>
      <c r="O288" s="42">
        <v>172.94231989999992</v>
      </c>
      <c r="P288" s="42" t="s">
        <v>20</v>
      </c>
      <c r="Q288" s="42">
        <v>116.54808514999995</v>
      </c>
      <c r="R288" s="42">
        <v>56.394234749999974</v>
      </c>
    </row>
    <row r="289" spans="1:18" x14ac:dyDescent="0.25">
      <c r="A289" s="40" t="s">
        <v>19</v>
      </c>
      <c r="B289" s="40" t="s">
        <v>873</v>
      </c>
      <c r="C289" s="40" t="s">
        <v>874</v>
      </c>
      <c r="D289" s="40" t="s">
        <v>875</v>
      </c>
      <c r="E289" s="40" t="s">
        <v>868</v>
      </c>
      <c r="F289" s="41">
        <v>44196</v>
      </c>
      <c r="G289" s="41">
        <v>44286</v>
      </c>
      <c r="H289" s="43">
        <v>504615.45</v>
      </c>
      <c r="I289" s="40" t="s">
        <v>38</v>
      </c>
      <c r="J289" s="40">
        <v>90</v>
      </c>
      <c r="K289" s="40">
        <v>-5.3800000000000002E-3</v>
      </c>
      <c r="L289" s="42">
        <v>678.70778025000004</v>
      </c>
      <c r="M289" s="51">
        <v>4.0000000000000001E-3</v>
      </c>
      <c r="N289" s="42">
        <v>-504.61545000000001</v>
      </c>
      <c r="O289" s="42">
        <v>174.09233025000003</v>
      </c>
      <c r="P289" s="42" t="s">
        <v>20</v>
      </c>
      <c r="Q289" s="42">
        <v>1.9343592250000003</v>
      </c>
      <c r="R289" s="42">
        <v>172.15797102500005</v>
      </c>
    </row>
    <row r="290" spans="1:18" x14ac:dyDescent="0.25">
      <c r="A290" s="40" t="s">
        <v>19</v>
      </c>
      <c r="B290" s="40" t="s">
        <v>876</v>
      </c>
      <c r="C290" s="40" t="s">
        <v>877</v>
      </c>
      <c r="D290" s="40" t="s">
        <v>878</v>
      </c>
      <c r="E290" s="40" t="s">
        <v>868</v>
      </c>
      <c r="F290" s="41">
        <v>44196</v>
      </c>
      <c r="G290" s="41">
        <v>44286</v>
      </c>
      <c r="H290" s="43">
        <v>4353634.62</v>
      </c>
      <c r="I290" s="40" t="s">
        <v>38</v>
      </c>
      <c r="J290" s="40">
        <v>90</v>
      </c>
      <c r="K290" s="40">
        <v>-5.3800000000000002E-3</v>
      </c>
      <c r="L290" s="42">
        <v>5855.6385639</v>
      </c>
      <c r="M290" s="51">
        <v>4.0000000000000001E-3</v>
      </c>
      <c r="N290" s="42">
        <v>-4353.6346199999998</v>
      </c>
      <c r="O290" s="42">
        <v>1502.0039439000002</v>
      </c>
      <c r="P290" s="42" t="s">
        <v>20</v>
      </c>
      <c r="Q290" s="42">
        <v>16.688932710000003</v>
      </c>
      <c r="R290" s="42">
        <v>1485.3150111900002</v>
      </c>
    </row>
    <row r="291" spans="1:18" x14ac:dyDescent="0.25">
      <c r="A291" s="40" t="s">
        <v>19</v>
      </c>
      <c r="B291" s="40" t="s">
        <v>879</v>
      </c>
      <c r="C291" s="40" t="s">
        <v>880</v>
      </c>
      <c r="D291" s="40" t="s">
        <v>881</v>
      </c>
      <c r="E291" s="40" t="s">
        <v>868</v>
      </c>
      <c r="F291" s="41">
        <v>44196</v>
      </c>
      <c r="G291" s="41">
        <v>44286</v>
      </c>
      <c r="H291" s="43">
        <v>2860518.26</v>
      </c>
      <c r="I291" s="40" t="s">
        <v>38</v>
      </c>
      <c r="J291" s="40">
        <v>90</v>
      </c>
      <c r="K291" s="40">
        <v>-5.3800000000000002E-3</v>
      </c>
      <c r="L291" s="42">
        <v>3847.3970596999998</v>
      </c>
      <c r="M291" s="51">
        <v>7.0000000000000001E-3</v>
      </c>
      <c r="N291" s="42">
        <v>-5005.9069549999995</v>
      </c>
      <c r="O291" s="42">
        <v>-1158.5098952999997</v>
      </c>
      <c r="P291" s="42" t="s">
        <v>20</v>
      </c>
      <c r="Q291" s="42">
        <v>-12.872332169999996</v>
      </c>
      <c r="R291" s="42">
        <v>-1145.6375631299998</v>
      </c>
    </row>
    <row r="292" spans="1:18" x14ac:dyDescent="0.25">
      <c r="A292" s="40" t="s">
        <v>19</v>
      </c>
      <c r="B292" s="40" t="s">
        <v>882</v>
      </c>
      <c r="C292" s="40" t="s">
        <v>883</v>
      </c>
      <c r="D292" s="40" t="s">
        <v>482</v>
      </c>
      <c r="E292" s="40" t="s">
        <v>868</v>
      </c>
      <c r="F292" s="41">
        <v>44196</v>
      </c>
      <c r="G292" s="41">
        <v>44286</v>
      </c>
      <c r="H292" s="43">
        <v>2704792.19</v>
      </c>
      <c r="I292" s="40" t="s">
        <v>38</v>
      </c>
      <c r="J292" s="40">
        <v>90</v>
      </c>
      <c r="K292" s="40">
        <v>-5.3800000000000002E-3</v>
      </c>
      <c r="L292" s="42">
        <v>3637.94549555</v>
      </c>
      <c r="M292" s="51">
        <v>2.1999999999999999E-2</v>
      </c>
      <c r="N292" s="42">
        <v>-14876.357044999999</v>
      </c>
      <c r="O292" s="42">
        <v>-11238.411549449998</v>
      </c>
      <c r="P292" s="42" t="s">
        <v>20</v>
      </c>
      <c r="Q292" s="42">
        <v>-124.87123943833332</v>
      </c>
      <c r="R292" s="42">
        <v>-11113.540310011665</v>
      </c>
    </row>
    <row r="293" spans="1:18" x14ac:dyDescent="0.25">
      <c r="A293" s="40" t="s">
        <v>19</v>
      </c>
      <c r="B293" s="40" t="s">
        <v>884</v>
      </c>
      <c r="C293" s="40" t="s">
        <v>885</v>
      </c>
      <c r="D293" s="40" t="s">
        <v>886</v>
      </c>
      <c r="E293" s="40" t="s">
        <v>222</v>
      </c>
      <c r="F293" s="41">
        <v>44183</v>
      </c>
      <c r="G293" s="41">
        <v>44548</v>
      </c>
      <c r="H293" s="43">
        <v>15000000</v>
      </c>
      <c r="I293" s="40" t="s">
        <v>38</v>
      </c>
      <c r="J293" s="40">
        <v>360</v>
      </c>
      <c r="K293" s="40">
        <v>3.0700000000000002E-2</v>
      </c>
      <c r="L293" s="42">
        <v>-460500</v>
      </c>
      <c r="M293" s="51">
        <v>0</v>
      </c>
      <c r="N293" s="42">
        <v>0</v>
      </c>
      <c r="O293" s="42">
        <v>-460500</v>
      </c>
      <c r="P293" s="42" t="s">
        <v>20</v>
      </c>
      <c r="Q293" s="42">
        <v>-17908.333333333332</v>
      </c>
      <c r="R293" s="42">
        <v>-448987.5</v>
      </c>
    </row>
    <row r="294" spans="1:18" x14ac:dyDescent="0.25">
      <c r="A294" s="40" t="s">
        <v>19</v>
      </c>
      <c r="B294" s="40" t="s">
        <v>887</v>
      </c>
      <c r="C294" s="40" t="s">
        <v>888</v>
      </c>
      <c r="D294" s="40" t="s">
        <v>889</v>
      </c>
      <c r="E294" s="40" t="s">
        <v>890</v>
      </c>
      <c r="F294" s="41">
        <v>44196</v>
      </c>
      <c r="G294" s="41">
        <v>44286</v>
      </c>
      <c r="H294" s="43">
        <v>7753846.1399999997</v>
      </c>
      <c r="I294" s="40" t="s">
        <v>38</v>
      </c>
      <c r="J294" s="40">
        <v>90</v>
      </c>
      <c r="K294" s="40">
        <v>0</v>
      </c>
      <c r="L294" s="42">
        <v>0</v>
      </c>
      <c r="M294" s="51">
        <v>9.7000000000000003E-3</v>
      </c>
      <c r="N294" s="42">
        <v>-18803.0768895</v>
      </c>
      <c r="O294" s="42">
        <v>-18803.0768895</v>
      </c>
      <c r="P294" s="42" t="s">
        <v>20</v>
      </c>
      <c r="Q294" s="42">
        <v>-208.92307655000002</v>
      </c>
      <c r="R294" s="42">
        <v>-18594.15381295</v>
      </c>
    </row>
    <row r="295" spans="1:18" x14ac:dyDescent="0.25">
      <c r="A295" s="40" t="s">
        <v>19</v>
      </c>
      <c r="B295" s="40" t="s">
        <v>891</v>
      </c>
      <c r="C295" s="40" t="s">
        <v>892</v>
      </c>
      <c r="D295" s="40" t="s">
        <v>893</v>
      </c>
      <c r="E295" s="40" t="s">
        <v>894</v>
      </c>
      <c r="F295" s="41">
        <v>44196</v>
      </c>
      <c r="G295" s="41">
        <v>44227</v>
      </c>
      <c r="H295" s="43">
        <v>5737756.29</v>
      </c>
      <c r="I295" s="40" t="s">
        <v>38</v>
      </c>
      <c r="J295" s="40">
        <v>31</v>
      </c>
      <c r="K295" s="40">
        <v>0</v>
      </c>
      <c r="L295" s="42">
        <v>0</v>
      </c>
      <c r="M295" s="51">
        <v>2.3E-2</v>
      </c>
      <c r="N295" s="42">
        <v>-11363.945096583335</v>
      </c>
      <c r="O295" s="42">
        <v>-11363.945096583335</v>
      </c>
      <c r="P295" s="42" t="s">
        <v>20</v>
      </c>
      <c r="Q295" s="42">
        <v>-366.57887408333335</v>
      </c>
      <c r="R295" s="42">
        <v>-10997.366222500003</v>
      </c>
    </row>
    <row r="296" spans="1:18" x14ac:dyDescent="0.25">
      <c r="A296" s="40" t="s">
        <v>19</v>
      </c>
      <c r="B296" s="40" t="s">
        <v>895</v>
      </c>
      <c r="C296" s="40" t="s">
        <v>896</v>
      </c>
      <c r="D296" s="40" t="s">
        <v>897</v>
      </c>
      <c r="E296" s="40" t="s">
        <v>894</v>
      </c>
      <c r="F296" s="41">
        <v>44104.083333333299</v>
      </c>
      <c r="G296" s="41">
        <v>44196.041666666701</v>
      </c>
      <c r="H296" s="43">
        <v>1175684.5900000001</v>
      </c>
      <c r="I296" s="40" t="s">
        <v>38</v>
      </c>
      <c r="J296" s="40">
        <v>90</v>
      </c>
      <c r="K296" s="40">
        <v>2.4299999999999999E-2</v>
      </c>
      <c r="L296" s="42">
        <v>-7142.2838842500005</v>
      </c>
      <c r="M296" s="51">
        <v>0</v>
      </c>
      <c r="N296" s="42">
        <v>0</v>
      </c>
      <c r="O296" s="42">
        <v>-7142.2838842500005</v>
      </c>
      <c r="P296" s="42" t="s">
        <v>20</v>
      </c>
      <c r="Q296" s="42">
        <v>-7373.7467879089454</v>
      </c>
      <c r="R296" s="42">
        <v>76.052096912930423</v>
      </c>
    </row>
    <row r="297" spans="1:18" x14ac:dyDescent="0.25">
      <c r="A297" s="40" t="s">
        <v>19</v>
      </c>
      <c r="B297" s="40" t="s">
        <v>898</v>
      </c>
      <c r="C297" s="40" t="s">
        <v>899</v>
      </c>
      <c r="D297" s="40" t="s">
        <v>900</v>
      </c>
      <c r="E297" s="40" t="s">
        <v>894</v>
      </c>
      <c r="F297" s="41">
        <v>44104.083333333299</v>
      </c>
      <c r="G297" s="41">
        <v>44196.041666666701</v>
      </c>
      <c r="H297" s="43">
        <v>4834498.43</v>
      </c>
      <c r="I297" s="40" t="s">
        <v>38</v>
      </c>
      <c r="J297" s="40">
        <v>92</v>
      </c>
      <c r="K297" s="40">
        <v>2.3789999999999999E-2</v>
      </c>
      <c r="L297" s="42">
        <v>-29392.138954923328</v>
      </c>
      <c r="M297" s="51">
        <v>0</v>
      </c>
      <c r="N297" s="42">
        <v>0</v>
      </c>
      <c r="O297" s="42">
        <v>-29392.138954923328</v>
      </c>
      <c r="P297" s="42" t="s">
        <v>20</v>
      </c>
      <c r="Q297" s="42">
        <v>-29684.99541191258</v>
      </c>
      <c r="R297" s="42">
        <v>306.1681141029369</v>
      </c>
    </row>
    <row r="298" spans="1:18" x14ac:dyDescent="0.25">
      <c r="A298" s="40" t="s">
        <v>19</v>
      </c>
      <c r="B298" s="40" t="s">
        <v>901</v>
      </c>
      <c r="C298" s="40" t="s">
        <v>902</v>
      </c>
      <c r="D298" s="40" t="s">
        <v>903</v>
      </c>
      <c r="E298" s="40" t="s">
        <v>890</v>
      </c>
      <c r="F298" s="41">
        <v>44196</v>
      </c>
      <c r="G298" s="41">
        <v>44377</v>
      </c>
      <c r="H298" s="43">
        <v>10038793.6</v>
      </c>
      <c r="I298" s="40" t="s">
        <v>38</v>
      </c>
      <c r="J298" s="40">
        <v>181</v>
      </c>
      <c r="K298" s="40">
        <v>-5.2300000000000003E-3</v>
      </c>
      <c r="L298" s="42">
        <v>26397.286626577777</v>
      </c>
      <c r="M298" s="51">
        <v>1.1900000000000001E-2</v>
      </c>
      <c r="N298" s="42">
        <v>-60062.659819555556</v>
      </c>
      <c r="O298" s="42">
        <v>-33665.373192977779</v>
      </c>
      <c r="P298" s="42" t="s">
        <v>20</v>
      </c>
      <c r="Q298" s="42">
        <v>-185.99653697777777</v>
      </c>
      <c r="R298" s="42">
        <v>-33479.376656</v>
      </c>
    </row>
    <row r="299" spans="1:18" x14ac:dyDescent="0.25">
      <c r="A299" s="40" t="s">
        <v>19</v>
      </c>
      <c r="B299" s="40" t="s">
        <v>904</v>
      </c>
      <c r="C299" s="40" t="s">
        <v>905</v>
      </c>
      <c r="D299" s="40" t="s">
        <v>906</v>
      </c>
      <c r="E299" s="40" t="s">
        <v>907</v>
      </c>
      <c r="F299" s="41">
        <v>44043</v>
      </c>
      <c r="G299" s="41">
        <v>44408</v>
      </c>
      <c r="H299" s="43">
        <v>52000000</v>
      </c>
      <c r="I299" s="40" t="s">
        <v>38</v>
      </c>
      <c r="J299" s="40">
        <v>365</v>
      </c>
      <c r="K299" s="40">
        <v>3.3270000000000001E-2</v>
      </c>
      <c r="L299" s="42">
        <v>-1728045.6429373457</v>
      </c>
      <c r="M299" s="51">
        <v>0</v>
      </c>
      <c r="N299" s="42">
        <v>0</v>
      </c>
      <c r="O299" s="42">
        <v>-1728045.6429373457</v>
      </c>
      <c r="P299" s="42" t="s">
        <v>20</v>
      </c>
      <c r="Q299" s="42">
        <v>-729093.23017082526</v>
      </c>
      <c r="R299" s="42">
        <v>-998952.41276652028</v>
      </c>
    </row>
    <row r="300" spans="1:18" x14ac:dyDescent="0.25">
      <c r="A300" s="40" t="s">
        <v>19</v>
      </c>
      <c r="B300" s="40" t="s">
        <v>908</v>
      </c>
      <c r="C300" s="40" t="s">
        <v>909</v>
      </c>
      <c r="D300" s="40" t="s">
        <v>910</v>
      </c>
      <c r="E300" s="40" t="s">
        <v>911</v>
      </c>
      <c r="F300" s="41">
        <v>44054</v>
      </c>
      <c r="G300" s="41">
        <v>44238</v>
      </c>
      <c r="H300" s="43">
        <v>40000000</v>
      </c>
      <c r="I300" s="40" t="s">
        <v>38</v>
      </c>
      <c r="J300" s="40">
        <v>184</v>
      </c>
      <c r="K300" s="40">
        <v>0</v>
      </c>
      <c r="L300" s="42">
        <v>0</v>
      </c>
      <c r="M300" s="51">
        <v>0.03</v>
      </c>
      <c r="N300" s="42">
        <v>-613333.33333333326</v>
      </c>
      <c r="O300" s="42">
        <v>-613333.33333333326</v>
      </c>
      <c r="P300" s="42" t="s">
        <v>20</v>
      </c>
      <c r="Q300" s="42">
        <v>-476666.66666666663</v>
      </c>
      <c r="R300" s="42">
        <v>-136666.66666666666</v>
      </c>
    </row>
    <row r="301" spans="1:18" x14ac:dyDescent="0.25">
      <c r="A301" s="40" t="s">
        <v>19</v>
      </c>
      <c r="B301" s="40" t="s">
        <v>912</v>
      </c>
      <c r="C301" s="40" t="s">
        <v>913</v>
      </c>
      <c r="D301" s="40" t="s">
        <v>914</v>
      </c>
      <c r="E301" s="40" t="s">
        <v>55</v>
      </c>
      <c r="F301" s="41">
        <v>44156</v>
      </c>
      <c r="G301" s="41">
        <v>44248</v>
      </c>
      <c r="H301" s="43">
        <v>1046693.46</v>
      </c>
      <c r="I301" s="40" t="s">
        <v>38</v>
      </c>
      <c r="J301" s="40">
        <v>92</v>
      </c>
      <c r="K301" s="40">
        <v>-5.11E-3</v>
      </c>
      <c r="L301" s="42">
        <v>1366.8653594866666</v>
      </c>
      <c r="M301" s="51">
        <v>1.2500000000000001E-2</v>
      </c>
      <c r="N301" s="42">
        <v>-3343.6041083333334</v>
      </c>
      <c r="O301" s="42">
        <v>-1976.7387488466668</v>
      </c>
      <c r="P301" s="42" t="s">
        <v>20</v>
      </c>
      <c r="Q301" s="42">
        <v>-880.9379206816667</v>
      </c>
      <c r="R301" s="42">
        <v>-1095.8008281650002</v>
      </c>
    </row>
    <row r="302" spans="1:18" x14ac:dyDescent="0.25">
      <c r="A302" s="40" t="s">
        <v>19</v>
      </c>
      <c r="B302" s="40" t="s">
        <v>915</v>
      </c>
      <c r="C302" s="40" t="s">
        <v>916</v>
      </c>
      <c r="D302" s="40" t="s">
        <v>917</v>
      </c>
      <c r="E302" s="40" t="s">
        <v>55</v>
      </c>
      <c r="F302" s="41">
        <v>44196</v>
      </c>
      <c r="G302" s="41">
        <v>44286</v>
      </c>
      <c r="H302" s="43">
        <v>1183823.53</v>
      </c>
      <c r="I302" s="40" t="s">
        <v>38</v>
      </c>
      <c r="J302" s="40">
        <v>90</v>
      </c>
      <c r="K302" s="40">
        <v>-5.2599999999999999E-3</v>
      </c>
      <c r="L302" s="42">
        <v>1556.7279419500001</v>
      </c>
      <c r="M302" s="51">
        <v>1.2500000000000001E-2</v>
      </c>
      <c r="N302" s="42">
        <v>-3699.4485312500001</v>
      </c>
      <c r="O302" s="42">
        <v>-2142.7205893</v>
      </c>
      <c r="P302" s="42" t="s">
        <v>20</v>
      </c>
      <c r="Q302" s="42">
        <v>-23.808006547777779</v>
      </c>
      <c r="R302" s="42">
        <v>-2118.9125827522225</v>
      </c>
    </row>
    <row r="303" spans="1:18" x14ac:dyDescent="0.25">
      <c r="A303" s="40" t="s">
        <v>19</v>
      </c>
      <c r="B303" s="40" t="s">
        <v>918</v>
      </c>
      <c r="C303" s="40" t="s">
        <v>919</v>
      </c>
      <c r="D303" s="40" t="s">
        <v>920</v>
      </c>
      <c r="E303" s="40" t="s">
        <v>55</v>
      </c>
      <c r="F303" s="41">
        <v>44156</v>
      </c>
      <c r="G303" s="41">
        <v>44248</v>
      </c>
      <c r="H303" s="43">
        <v>153601.99</v>
      </c>
      <c r="I303" s="40" t="s">
        <v>38</v>
      </c>
      <c r="J303" s="40">
        <v>92</v>
      </c>
      <c r="K303" s="40">
        <v>-5.11E-3</v>
      </c>
      <c r="L303" s="42">
        <v>200.58713205222219</v>
      </c>
      <c r="M303" s="51">
        <v>1.2500000000000001E-2</v>
      </c>
      <c r="N303" s="42">
        <v>-490.67302361111109</v>
      </c>
      <c r="O303" s="42">
        <v>-290.08589155888887</v>
      </c>
      <c r="P303" s="42" t="s">
        <v>20</v>
      </c>
      <c r="Q303" s="42">
        <v>-129.2774081947222</v>
      </c>
      <c r="R303" s="42">
        <v>-160.80848336416668</v>
      </c>
    </row>
    <row r="304" spans="1:18" x14ac:dyDescent="0.25">
      <c r="A304" s="40" t="s">
        <v>19</v>
      </c>
      <c r="B304" s="40" t="s">
        <v>921</v>
      </c>
      <c r="C304" s="40" t="s">
        <v>922</v>
      </c>
      <c r="D304" s="40" t="s">
        <v>923</v>
      </c>
      <c r="E304" s="40" t="s">
        <v>55</v>
      </c>
      <c r="F304" s="41">
        <v>44132</v>
      </c>
      <c r="G304" s="41">
        <v>44224</v>
      </c>
      <c r="H304" s="43">
        <v>1653258.58</v>
      </c>
      <c r="I304" s="40" t="s">
        <v>38</v>
      </c>
      <c r="J304" s="40">
        <v>92</v>
      </c>
      <c r="K304" s="40">
        <v>0</v>
      </c>
      <c r="L304" s="42">
        <v>0</v>
      </c>
      <c r="M304" s="51">
        <v>1.7000000000000001E-2</v>
      </c>
      <c r="N304" s="42">
        <v>-7182.4900531111116</v>
      </c>
      <c r="O304" s="42">
        <v>-7182.4900531111116</v>
      </c>
      <c r="P304" s="42" t="s">
        <v>20</v>
      </c>
      <c r="Q304" s="42">
        <v>-5074.5853636111115</v>
      </c>
      <c r="R304" s="42">
        <v>-2107.9046895000001</v>
      </c>
    </row>
    <row r="305" spans="1:18" x14ac:dyDescent="0.25">
      <c r="A305" s="40" t="s">
        <v>19</v>
      </c>
      <c r="B305" s="40" t="s">
        <v>924</v>
      </c>
      <c r="C305" s="40" t="s">
        <v>925</v>
      </c>
      <c r="D305" s="40" t="s">
        <v>926</v>
      </c>
      <c r="E305" s="40" t="s">
        <v>55</v>
      </c>
      <c r="F305" s="41">
        <v>44196</v>
      </c>
      <c r="G305" s="41">
        <v>44286</v>
      </c>
      <c r="H305" s="43">
        <v>1200000</v>
      </c>
      <c r="I305" s="40" t="s">
        <v>38</v>
      </c>
      <c r="J305" s="40">
        <v>90</v>
      </c>
      <c r="K305" s="40">
        <v>-5.2599999999999999E-3</v>
      </c>
      <c r="L305" s="42">
        <v>1578</v>
      </c>
      <c r="M305" s="51">
        <v>7.1000000000000004E-3</v>
      </c>
      <c r="N305" s="42">
        <v>-2130</v>
      </c>
      <c r="O305" s="42">
        <v>-552</v>
      </c>
      <c r="P305" s="42" t="s">
        <v>20</v>
      </c>
      <c r="Q305" s="42">
        <v>-6.1333333333333337</v>
      </c>
      <c r="R305" s="42">
        <v>-545.86666666666667</v>
      </c>
    </row>
    <row r="306" spans="1:18" x14ac:dyDescent="0.25">
      <c r="A306" s="40" t="s">
        <v>19</v>
      </c>
      <c r="B306" s="40" t="s">
        <v>927</v>
      </c>
      <c r="C306" s="40" t="s">
        <v>928</v>
      </c>
      <c r="D306" s="40" t="s">
        <v>929</v>
      </c>
      <c r="E306" s="40" t="s">
        <v>55</v>
      </c>
      <c r="F306" s="41">
        <v>44196</v>
      </c>
      <c r="G306" s="41">
        <v>44286</v>
      </c>
      <c r="H306" s="43">
        <v>2751307.41</v>
      </c>
      <c r="I306" s="40" t="s">
        <v>38</v>
      </c>
      <c r="J306" s="40">
        <v>90</v>
      </c>
      <c r="K306" s="40">
        <v>-5.2599999999999999E-3</v>
      </c>
      <c r="L306" s="42">
        <v>3617.9692441500001</v>
      </c>
      <c r="M306" s="51">
        <v>7.1000000000000004E-3</v>
      </c>
      <c r="N306" s="42">
        <v>-4883.5706527500006</v>
      </c>
      <c r="O306" s="42">
        <v>-1265.6014086000005</v>
      </c>
      <c r="P306" s="42" t="s">
        <v>20</v>
      </c>
      <c r="Q306" s="42">
        <v>-14.06223787333334</v>
      </c>
      <c r="R306" s="42">
        <v>-1251.5391707266672</v>
      </c>
    </row>
    <row r="307" spans="1:18" x14ac:dyDescent="0.25">
      <c r="A307" s="40" t="s">
        <v>19</v>
      </c>
      <c r="B307" s="40" t="s">
        <v>930</v>
      </c>
      <c r="C307" s="40" t="s">
        <v>931</v>
      </c>
      <c r="D307" s="40" t="s">
        <v>932</v>
      </c>
      <c r="E307" s="40" t="s">
        <v>933</v>
      </c>
      <c r="F307" s="41">
        <v>44196</v>
      </c>
      <c r="G307" s="41">
        <v>44286</v>
      </c>
      <c r="H307" s="43">
        <v>656000</v>
      </c>
      <c r="I307" s="40" t="s">
        <v>38</v>
      </c>
      <c r="J307" s="40">
        <v>90</v>
      </c>
      <c r="K307" s="40">
        <v>0</v>
      </c>
      <c r="L307" s="42">
        <v>0</v>
      </c>
      <c r="M307" s="51">
        <v>0.01</v>
      </c>
      <c r="N307" s="42">
        <v>-1640</v>
      </c>
      <c r="O307" s="42">
        <v>-1640</v>
      </c>
      <c r="P307" s="42" t="s">
        <v>20</v>
      </c>
      <c r="Q307" s="42">
        <v>-18.222222222222221</v>
      </c>
      <c r="R307" s="42">
        <v>-1621.7777777777778</v>
      </c>
    </row>
    <row r="308" spans="1:18" x14ac:dyDescent="0.25">
      <c r="A308" s="40" t="s">
        <v>19</v>
      </c>
      <c r="B308" s="40" t="s">
        <v>934</v>
      </c>
      <c r="C308" s="40" t="s">
        <v>935</v>
      </c>
      <c r="D308" s="40" t="s">
        <v>936</v>
      </c>
      <c r="E308" s="40" t="s">
        <v>937</v>
      </c>
      <c r="F308" s="41">
        <v>44196</v>
      </c>
      <c r="G308" s="41">
        <v>44227</v>
      </c>
      <c r="H308" s="43">
        <v>293843.94</v>
      </c>
      <c r="I308" s="40" t="s">
        <v>38</v>
      </c>
      <c r="J308" s="40">
        <v>31</v>
      </c>
      <c r="K308" s="40">
        <v>1.856E-3</v>
      </c>
      <c r="L308" s="42">
        <v>-46.962791477333333</v>
      </c>
      <c r="M308" s="51">
        <v>0</v>
      </c>
      <c r="N308" s="42">
        <v>0</v>
      </c>
      <c r="O308" s="42">
        <v>-46.962791477333333</v>
      </c>
      <c r="P308" s="42" t="s">
        <v>20</v>
      </c>
      <c r="Q308" s="42">
        <v>-1.5149287573333332</v>
      </c>
      <c r="R308" s="42">
        <v>-45.447862720000003</v>
      </c>
    </row>
    <row r="309" spans="1:18" x14ac:dyDescent="0.25">
      <c r="A309" s="40" t="s">
        <v>19</v>
      </c>
      <c r="B309" s="40" t="s">
        <v>938</v>
      </c>
      <c r="C309" s="40" t="s">
        <v>939</v>
      </c>
      <c r="D309" s="40" t="s">
        <v>940</v>
      </c>
      <c r="E309" s="40" t="s">
        <v>933</v>
      </c>
      <c r="F309" s="41">
        <v>44195</v>
      </c>
      <c r="G309" s="41">
        <v>44285</v>
      </c>
      <c r="H309" s="43">
        <v>933000</v>
      </c>
      <c r="I309" s="40" t="s">
        <v>38</v>
      </c>
      <c r="J309" s="40">
        <v>90</v>
      </c>
      <c r="K309" s="40">
        <v>0</v>
      </c>
      <c r="L309" s="42">
        <v>0</v>
      </c>
      <c r="M309" s="51">
        <v>0.01</v>
      </c>
      <c r="N309" s="42">
        <v>-2332.5</v>
      </c>
      <c r="O309" s="42">
        <v>-2332.5</v>
      </c>
      <c r="P309" s="42" t="s">
        <v>20</v>
      </c>
      <c r="Q309" s="42">
        <v>-51.833333333333336</v>
      </c>
      <c r="R309" s="42">
        <v>-2280.6666666666665</v>
      </c>
    </row>
    <row r="310" spans="1:18" x14ac:dyDescent="0.25">
      <c r="A310" s="40" t="s">
        <v>19</v>
      </c>
      <c r="B310" s="40" t="s">
        <v>941</v>
      </c>
      <c r="C310" s="40" t="s">
        <v>942</v>
      </c>
      <c r="D310" s="40" t="s">
        <v>943</v>
      </c>
      <c r="E310" s="40" t="s">
        <v>944</v>
      </c>
      <c r="F310" s="41">
        <v>44105</v>
      </c>
      <c r="G310" s="41">
        <v>44197</v>
      </c>
      <c r="H310" s="43">
        <v>774515.26</v>
      </c>
      <c r="I310" s="40" t="s">
        <v>38</v>
      </c>
      <c r="J310" s="40">
        <v>92</v>
      </c>
      <c r="K310" s="40">
        <v>0.04</v>
      </c>
      <c r="L310" s="42">
        <v>-7917.2671022222221</v>
      </c>
      <c r="M310" s="51">
        <v>0</v>
      </c>
      <c r="N310" s="42">
        <v>0</v>
      </c>
      <c r="O310" s="42">
        <v>-7917.2671022222221</v>
      </c>
      <c r="P310" s="42" t="s">
        <v>20</v>
      </c>
      <c r="Q310" s="42">
        <v>-7917.2671022222221</v>
      </c>
      <c r="R310" s="42">
        <v>0</v>
      </c>
    </row>
    <row r="311" spans="1:18" x14ac:dyDescent="0.25">
      <c r="A311" s="40" t="s">
        <v>19</v>
      </c>
      <c r="B311" s="40" t="s">
        <v>941</v>
      </c>
      <c r="C311" s="40" t="s">
        <v>945</v>
      </c>
      <c r="D311" s="40" t="s">
        <v>946</v>
      </c>
      <c r="E311" s="40" t="s">
        <v>944</v>
      </c>
      <c r="F311" s="41">
        <v>44105</v>
      </c>
      <c r="G311" s="41">
        <v>44197</v>
      </c>
      <c r="H311" s="43">
        <v>5219988.07</v>
      </c>
      <c r="I311" s="40" t="s">
        <v>38</v>
      </c>
      <c r="J311" s="40">
        <v>92</v>
      </c>
      <c r="K311" s="40">
        <v>0.04</v>
      </c>
      <c r="L311" s="42">
        <v>-53359.878048888888</v>
      </c>
      <c r="M311" s="51">
        <v>0</v>
      </c>
      <c r="N311" s="42">
        <v>0</v>
      </c>
      <c r="O311" s="42">
        <v>-53359.878048888888</v>
      </c>
      <c r="P311" s="42" t="s">
        <v>20</v>
      </c>
      <c r="Q311" s="42">
        <v>-53359.878048888888</v>
      </c>
      <c r="R311" s="42">
        <v>0</v>
      </c>
    </row>
    <row r="312" spans="1:18" x14ac:dyDescent="0.25">
      <c r="A312" s="40" t="s">
        <v>19</v>
      </c>
      <c r="B312" s="40" t="s">
        <v>941</v>
      </c>
      <c r="C312" s="40" t="s">
        <v>947</v>
      </c>
      <c r="D312" s="40" t="s">
        <v>948</v>
      </c>
      <c r="E312" s="40" t="s">
        <v>944</v>
      </c>
      <c r="F312" s="41">
        <v>44105</v>
      </c>
      <c r="G312" s="41">
        <v>44197</v>
      </c>
      <c r="H312" s="43">
        <v>2802541.1</v>
      </c>
      <c r="I312" s="40" t="s">
        <v>38</v>
      </c>
      <c r="J312" s="40">
        <v>92</v>
      </c>
      <c r="K312" s="40">
        <v>0.04</v>
      </c>
      <c r="L312" s="42">
        <v>-28648.19791111111</v>
      </c>
      <c r="M312" s="51">
        <v>0</v>
      </c>
      <c r="N312" s="42">
        <v>0</v>
      </c>
      <c r="O312" s="42">
        <v>-28648.19791111111</v>
      </c>
      <c r="P312" s="42" t="s">
        <v>20</v>
      </c>
      <c r="Q312" s="42">
        <v>-28648.19791111111</v>
      </c>
      <c r="R312" s="42">
        <v>0</v>
      </c>
    </row>
    <row r="313" spans="1:18" x14ac:dyDescent="0.25">
      <c r="A313" s="40" t="s">
        <v>19</v>
      </c>
      <c r="B313" s="40" t="s">
        <v>941</v>
      </c>
      <c r="C313" s="40" t="s">
        <v>949</v>
      </c>
      <c r="D313" s="40" t="s">
        <v>946</v>
      </c>
      <c r="E313" s="40" t="s">
        <v>944</v>
      </c>
      <c r="F313" s="41">
        <v>44105</v>
      </c>
      <c r="G313" s="41">
        <v>44197</v>
      </c>
      <c r="H313" s="43">
        <v>5219988.07</v>
      </c>
      <c r="I313" s="40" t="s">
        <v>38</v>
      </c>
      <c r="J313" s="40">
        <v>92</v>
      </c>
      <c r="K313" s="40">
        <v>0.04</v>
      </c>
      <c r="L313" s="42">
        <v>-53359.878048888888</v>
      </c>
      <c r="M313" s="51">
        <v>0</v>
      </c>
      <c r="N313" s="42">
        <v>0</v>
      </c>
      <c r="O313" s="42">
        <v>-53359.878048888888</v>
      </c>
      <c r="P313" s="42" t="s">
        <v>20</v>
      </c>
      <c r="Q313" s="42">
        <v>-53359.878048888888</v>
      </c>
      <c r="R313" s="42">
        <v>0</v>
      </c>
    </row>
    <row r="314" spans="1:18" x14ac:dyDescent="0.25">
      <c r="A314" s="40" t="s">
        <v>19</v>
      </c>
      <c r="B314" s="40" t="s">
        <v>941</v>
      </c>
      <c r="C314" s="40" t="s">
        <v>950</v>
      </c>
      <c r="D314" s="40" t="s">
        <v>951</v>
      </c>
      <c r="E314" s="40" t="s">
        <v>944</v>
      </c>
      <c r="F314" s="41">
        <v>44105</v>
      </c>
      <c r="G314" s="41">
        <v>44197</v>
      </c>
      <c r="H314" s="43">
        <v>1219387.8899999999</v>
      </c>
      <c r="I314" s="40" t="s">
        <v>38</v>
      </c>
      <c r="J314" s="40">
        <v>92</v>
      </c>
      <c r="K314" s="40">
        <v>0.04</v>
      </c>
      <c r="L314" s="42">
        <v>-12464.853986666665</v>
      </c>
      <c r="M314" s="51">
        <v>0</v>
      </c>
      <c r="N314" s="42">
        <v>0</v>
      </c>
      <c r="O314" s="42">
        <v>-12464.853986666665</v>
      </c>
      <c r="P314" s="42" t="s">
        <v>20</v>
      </c>
      <c r="Q314" s="42">
        <v>-12464.853986666665</v>
      </c>
      <c r="R314" s="42">
        <v>0</v>
      </c>
    </row>
    <row r="315" spans="1:18" x14ac:dyDescent="0.25">
      <c r="A315" s="40" t="s">
        <v>19</v>
      </c>
      <c r="B315" s="40" t="s">
        <v>952</v>
      </c>
      <c r="C315" s="40" t="s">
        <v>953</v>
      </c>
      <c r="D315" s="40" t="s">
        <v>954</v>
      </c>
      <c r="E315" s="40" t="s">
        <v>68</v>
      </c>
      <c r="F315" s="41">
        <v>44105</v>
      </c>
      <c r="G315" s="41">
        <v>44197</v>
      </c>
      <c r="H315" s="43">
        <v>4037729.39</v>
      </c>
      <c r="I315" s="40" t="s">
        <v>38</v>
      </c>
      <c r="J315" s="40">
        <v>92</v>
      </c>
      <c r="K315" s="40">
        <v>0</v>
      </c>
      <c r="L315" s="42">
        <v>0</v>
      </c>
      <c r="M315" s="51">
        <v>1.7000000000000001E-2</v>
      </c>
      <c r="N315" s="42">
        <v>-17541.691016555553</v>
      </c>
      <c r="O315" s="42">
        <v>-17541.691016555553</v>
      </c>
      <c r="P315" s="42" t="s">
        <v>20</v>
      </c>
      <c r="Q315" s="42">
        <v>-17541.691016555553</v>
      </c>
      <c r="R315" s="42">
        <v>0</v>
      </c>
    </row>
    <row r="316" spans="1:18" x14ac:dyDescent="0.25">
      <c r="A316" s="40" t="s">
        <v>19</v>
      </c>
      <c r="B316" s="40" t="s">
        <v>955</v>
      </c>
      <c r="C316" s="40" t="s">
        <v>956</v>
      </c>
      <c r="D316" s="40" t="s">
        <v>957</v>
      </c>
      <c r="E316" s="40" t="s">
        <v>68</v>
      </c>
      <c r="F316" s="41">
        <v>44105</v>
      </c>
      <c r="G316" s="41">
        <v>44197</v>
      </c>
      <c r="H316" s="43">
        <v>14894549.34</v>
      </c>
      <c r="I316" s="40" t="s">
        <v>38</v>
      </c>
      <c r="J316" s="40">
        <v>92</v>
      </c>
      <c r="K316" s="40">
        <v>0</v>
      </c>
      <c r="L316" s="42">
        <v>0</v>
      </c>
      <c r="M316" s="51">
        <v>2.3E-2</v>
      </c>
      <c r="N316" s="42">
        <v>-87546.851120666659</v>
      </c>
      <c r="O316" s="42">
        <v>-87546.851120666659</v>
      </c>
      <c r="P316" s="42" t="s">
        <v>20</v>
      </c>
      <c r="Q316" s="42">
        <v>-87546.851120666659</v>
      </c>
      <c r="R316" s="42">
        <v>0</v>
      </c>
    </row>
    <row r="317" spans="1:18" x14ac:dyDescent="0.25">
      <c r="A317" s="40" t="s">
        <v>19</v>
      </c>
      <c r="B317" s="40" t="s">
        <v>958</v>
      </c>
      <c r="C317" s="40" t="s">
        <v>959</v>
      </c>
      <c r="D317" s="40" t="s">
        <v>960</v>
      </c>
      <c r="E317" s="40" t="s">
        <v>68</v>
      </c>
      <c r="F317" s="41">
        <v>44112</v>
      </c>
      <c r="G317" s="41">
        <v>44204</v>
      </c>
      <c r="H317" s="43">
        <v>6356564.3300000001</v>
      </c>
      <c r="I317" s="40" t="s">
        <v>38</v>
      </c>
      <c r="J317" s="40">
        <v>92</v>
      </c>
      <c r="K317" s="40">
        <v>-5.0499999999999998E-3</v>
      </c>
      <c r="L317" s="42">
        <v>8203.4994103277768</v>
      </c>
      <c r="M317" s="51">
        <v>1.6E-2</v>
      </c>
      <c r="N317" s="42">
        <v>-25991.285260444442</v>
      </c>
      <c r="O317" s="42">
        <v>-17787.785850116663</v>
      </c>
      <c r="P317" s="42" t="s">
        <v>20</v>
      </c>
      <c r="Q317" s="42">
        <v>-16434.367361520828</v>
      </c>
      <c r="R317" s="42">
        <v>-1353.4184885958332</v>
      </c>
    </row>
    <row r="318" spans="1:18" x14ac:dyDescent="0.25">
      <c r="A318" s="40" t="s">
        <v>19</v>
      </c>
      <c r="B318" s="40" t="s">
        <v>961</v>
      </c>
      <c r="C318" s="40" t="s">
        <v>962</v>
      </c>
      <c r="D318" s="40" t="s">
        <v>963</v>
      </c>
      <c r="E318" s="40" t="s">
        <v>68</v>
      </c>
      <c r="F318" s="41">
        <v>44112</v>
      </c>
      <c r="G318" s="41">
        <v>44204</v>
      </c>
      <c r="H318" s="43">
        <v>20078611</v>
      </c>
      <c r="I318" s="40" t="s">
        <v>38</v>
      </c>
      <c r="J318" s="40">
        <v>92</v>
      </c>
      <c r="K318" s="40">
        <v>0</v>
      </c>
      <c r="L318" s="42">
        <v>0</v>
      </c>
      <c r="M318" s="51">
        <v>1.4999999999999999E-2</v>
      </c>
      <c r="N318" s="42">
        <v>-76968.008833333326</v>
      </c>
      <c r="O318" s="42">
        <v>-76968.008833333326</v>
      </c>
      <c r="P318" s="42" t="s">
        <v>20</v>
      </c>
      <c r="Q318" s="42">
        <v>-71111.747291666659</v>
      </c>
      <c r="R318" s="42">
        <v>-5856.2615416666667</v>
      </c>
    </row>
    <row r="319" spans="1:18" x14ac:dyDescent="0.25">
      <c r="A319" s="40" t="s">
        <v>19</v>
      </c>
      <c r="B319" s="40" t="s">
        <v>964</v>
      </c>
      <c r="C319" s="40" t="s">
        <v>965</v>
      </c>
      <c r="D319" s="40" t="s">
        <v>966</v>
      </c>
      <c r="E319" s="40" t="s">
        <v>68</v>
      </c>
      <c r="F319" s="41">
        <v>44105</v>
      </c>
      <c r="G319" s="41">
        <v>44197</v>
      </c>
      <c r="H319" s="43">
        <v>3800245.92</v>
      </c>
      <c r="I319" s="40" t="s">
        <v>38</v>
      </c>
      <c r="J319" s="40">
        <v>92</v>
      </c>
      <c r="K319" s="40">
        <v>0</v>
      </c>
      <c r="L319" s="42">
        <v>0</v>
      </c>
      <c r="M319" s="51">
        <v>2.0500000000000001E-2</v>
      </c>
      <c r="N319" s="42">
        <v>-19909.066125333331</v>
      </c>
      <c r="O319" s="42">
        <v>-19909.066125333331</v>
      </c>
      <c r="P319" s="42" t="s">
        <v>20</v>
      </c>
      <c r="Q319" s="42">
        <v>-19909.066125333331</v>
      </c>
      <c r="R319" s="42">
        <v>0</v>
      </c>
    </row>
    <row r="320" spans="1:18" x14ac:dyDescent="0.25">
      <c r="A320" s="40" t="s">
        <v>19</v>
      </c>
      <c r="B320" s="40" t="s">
        <v>967</v>
      </c>
      <c r="C320" s="40" t="s">
        <v>968</v>
      </c>
      <c r="D320" s="40" t="s">
        <v>969</v>
      </c>
      <c r="E320" s="40" t="s">
        <v>68</v>
      </c>
      <c r="F320" s="41">
        <v>44193</v>
      </c>
      <c r="G320" s="41">
        <v>44281</v>
      </c>
      <c r="H320" s="43">
        <v>3816358.96</v>
      </c>
      <c r="I320" s="40" t="s">
        <v>38</v>
      </c>
      <c r="J320" s="40">
        <v>88</v>
      </c>
      <c r="K320" s="40">
        <v>0</v>
      </c>
      <c r="L320" s="42">
        <v>0</v>
      </c>
      <c r="M320" s="51">
        <v>1.95E-2</v>
      </c>
      <c r="N320" s="42">
        <v>-18191.311042666664</v>
      </c>
      <c r="O320" s="42">
        <v>-18191.311042666664</v>
      </c>
      <c r="P320" s="42" t="s">
        <v>20</v>
      </c>
      <c r="Q320" s="42">
        <v>-826.8777746666666</v>
      </c>
      <c r="R320" s="42">
        <v>-17364.433267999997</v>
      </c>
    </row>
    <row r="321" spans="1:18" x14ac:dyDescent="0.25">
      <c r="A321" s="40" t="s">
        <v>19</v>
      </c>
      <c r="B321" s="40" t="s">
        <v>970</v>
      </c>
      <c r="C321" s="40" t="s">
        <v>971</v>
      </c>
      <c r="D321" s="40" t="s">
        <v>972</v>
      </c>
      <c r="E321" s="40" t="s">
        <v>68</v>
      </c>
      <c r="F321" s="41">
        <v>44105</v>
      </c>
      <c r="G321" s="41">
        <v>44197</v>
      </c>
      <c r="H321" s="43">
        <v>3663995.77</v>
      </c>
      <c r="I321" s="40" t="s">
        <v>38</v>
      </c>
      <c r="J321" s="40">
        <v>90</v>
      </c>
      <c r="K321" s="40">
        <v>0</v>
      </c>
      <c r="L321" s="42">
        <v>0</v>
      </c>
      <c r="M321" s="51">
        <v>1.4999999999999999E-2</v>
      </c>
      <c r="N321" s="42">
        <v>-13739.9841375</v>
      </c>
      <c r="O321" s="42">
        <v>-13739.9841375</v>
      </c>
      <c r="P321" s="42" t="s">
        <v>20</v>
      </c>
      <c r="Q321" s="42">
        <v>-14045.317118333332</v>
      </c>
      <c r="R321" s="42">
        <v>0</v>
      </c>
    </row>
    <row r="322" spans="1:18" x14ac:dyDescent="0.25">
      <c r="A322" s="40" t="s">
        <v>19</v>
      </c>
      <c r="B322" s="40" t="s">
        <v>973</v>
      </c>
      <c r="C322" s="40" t="s">
        <v>974</v>
      </c>
      <c r="D322" s="40" t="s">
        <v>975</v>
      </c>
      <c r="E322" s="40" t="s">
        <v>68</v>
      </c>
      <c r="F322" s="41">
        <v>44105</v>
      </c>
      <c r="G322" s="41">
        <v>44197</v>
      </c>
      <c r="H322" s="43">
        <v>15534940.470000001</v>
      </c>
      <c r="I322" s="40" t="s">
        <v>38</v>
      </c>
      <c r="J322" s="40">
        <v>90</v>
      </c>
      <c r="K322" s="40">
        <v>0</v>
      </c>
      <c r="L322" s="42">
        <v>0</v>
      </c>
      <c r="M322" s="51">
        <v>1.7999999999999999E-2</v>
      </c>
      <c r="N322" s="42">
        <v>-69907.232114999992</v>
      </c>
      <c r="O322" s="42">
        <v>-69907.232114999992</v>
      </c>
      <c r="P322" s="42" t="s">
        <v>20</v>
      </c>
      <c r="Q322" s="42">
        <v>-71460.726161999992</v>
      </c>
      <c r="R322" s="42">
        <v>0</v>
      </c>
    </row>
    <row r="323" spans="1:18" x14ac:dyDescent="0.25">
      <c r="A323" s="40" t="s">
        <v>19</v>
      </c>
      <c r="B323" s="40" t="s">
        <v>976</v>
      </c>
      <c r="C323" s="40" t="s">
        <v>977</v>
      </c>
      <c r="D323" s="40" t="s">
        <v>975</v>
      </c>
      <c r="E323" s="40" t="s">
        <v>68</v>
      </c>
      <c r="F323" s="41">
        <v>44161</v>
      </c>
      <c r="G323" s="41">
        <v>44253</v>
      </c>
      <c r="H323" s="43">
        <v>8105841.4900000002</v>
      </c>
      <c r="I323" s="40" t="s">
        <v>38</v>
      </c>
      <c r="J323" s="40">
        <v>90</v>
      </c>
      <c r="K323" s="40">
        <v>0</v>
      </c>
      <c r="L323" s="42">
        <v>0</v>
      </c>
      <c r="M323" s="51">
        <v>1.7999999999999999E-2</v>
      </c>
      <c r="N323" s="42">
        <v>-36476.286704999999</v>
      </c>
      <c r="O323" s="42">
        <v>-36476.286704999999</v>
      </c>
      <c r="P323" s="42" t="s">
        <v>20</v>
      </c>
      <c r="Q323" s="42">
        <v>-14590.514682000001</v>
      </c>
      <c r="R323" s="42">
        <v>-22696.356172</v>
      </c>
    </row>
    <row r="324" spans="1:18" x14ac:dyDescent="0.25">
      <c r="A324" s="40" t="s">
        <v>19</v>
      </c>
      <c r="B324" s="40" t="s">
        <v>978</v>
      </c>
      <c r="C324" s="40" t="s">
        <v>979</v>
      </c>
      <c r="D324" s="40" t="s">
        <v>969</v>
      </c>
      <c r="E324" s="40" t="s">
        <v>68</v>
      </c>
      <c r="F324" s="41">
        <v>44137</v>
      </c>
      <c r="G324" s="41">
        <v>44229</v>
      </c>
      <c r="H324" s="43">
        <v>3400423.24</v>
      </c>
      <c r="I324" s="40" t="s">
        <v>38</v>
      </c>
      <c r="J324" s="40">
        <v>92</v>
      </c>
      <c r="K324" s="40">
        <v>0</v>
      </c>
      <c r="L324" s="42">
        <v>0</v>
      </c>
      <c r="M324" s="51">
        <v>1.95E-2</v>
      </c>
      <c r="N324" s="42">
        <v>-16945.442479333331</v>
      </c>
      <c r="O324" s="42">
        <v>-16945.442479333331</v>
      </c>
      <c r="P324" s="42" t="s">
        <v>20</v>
      </c>
      <c r="Q324" s="42">
        <v>-11051.375529999999</v>
      </c>
      <c r="R324" s="42">
        <v>-5894.0669493333326</v>
      </c>
    </row>
    <row r="325" spans="1:18" x14ac:dyDescent="0.25">
      <c r="A325" s="40" t="s">
        <v>19</v>
      </c>
      <c r="B325" s="40" t="s">
        <v>980</v>
      </c>
      <c r="C325" s="40" t="s">
        <v>981</v>
      </c>
      <c r="D325" s="40" t="s">
        <v>482</v>
      </c>
      <c r="E325" s="40" t="s">
        <v>68</v>
      </c>
      <c r="F325" s="41">
        <v>44105</v>
      </c>
      <c r="G325" s="41">
        <v>44197</v>
      </c>
      <c r="H325" s="43">
        <v>3206493.4</v>
      </c>
      <c r="I325" s="40" t="s">
        <v>38</v>
      </c>
      <c r="J325" s="40">
        <v>92</v>
      </c>
      <c r="K325" s="40">
        <v>0</v>
      </c>
      <c r="L325" s="42">
        <v>0</v>
      </c>
      <c r="M325" s="51">
        <v>1.2500000000000001E-2</v>
      </c>
      <c r="N325" s="42">
        <v>-10242.965027777778</v>
      </c>
      <c r="O325" s="42">
        <v>-10242.965027777778</v>
      </c>
      <c r="P325" s="42" t="s">
        <v>20</v>
      </c>
      <c r="Q325" s="42">
        <v>-10242.965027777778</v>
      </c>
      <c r="R325" s="42">
        <v>0</v>
      </c>
    </row>
    <row r="326" spans="1:18" x14ac:dyDescent="0.25">
      <c r="A326" s="40" t="s">
        <v>19</v>
      </c>
      <c r="B326" s="40" t="s">
        <v>982</v>
      </c>
      <c r="C326" s="40" t="s">
        <v>983</v>
      </c>
      <c r="D326" s="40" t="s">
        <v>482</v>
      </c>
      <c r="E326" s="40" t="s">
        <v>68</v>
      </c>
      <c r="F326" s="41">
        <v>44196</v>
      </c>
      <c r="G326" s="41">
        <v>44197</v>
      </c>
      <c r="H326" s="43">
        <v>1</v>
      </c>
      <c r="I326" s="40" t="s">
        <v>38</v>
      </c>
      <c r="J326" s="40">
        <v>1</v>
      </c>
      <c r="K326" s="40">
        <v>0</v>
      </c>
      <c r="L326" s="42">
        <v>0</v>
      </c>
      <c r="M326" s="51">
        <v>1.4999999999999999E-2</v>
      </c>
      <c r="N326" s="42">
        <v>-4.1666666666666665E-5</v>
      </c>
      <c r="O326" s="42">
        <v>-4.1666666666666665E-5</v>
      </c>
      <c r="P326" s="42" t="s">
        <v>20</v>
      </c>
      <c r="Q326" s="42">
        <v>-4.1666666666666665E-5</v>
      </c>
      <c r="R326" s="42">
        <v>0</v>
      </c>
    </row>
    <row r="327" spans="1:18" x14ac:dyDescent="0.25">
      <c r="A327" s="40" t="s">
        <v>19</v>
      </c>
      <c r="B327" s="40" t="s">
        <v>984</v>
      </c>
      <c r="C327" s="40" t="s">
        <v>985</v>
      </c>
      <c r="D327" s="40" t="s">
        <v>482</v>
      </c>
      <c r="E327" s="40" t="s">
        <v>68</v>
      </c>
      <c r="F327" s="41">
        <v>44105</v>
      </c>
      <c r="G327" s="41">
        <v>44197</v>
      </c>
      <c r="H327" s="43">
        <v>2399884.16</v>
      </c>
      <c r="I327" s="40" t="s">
        <v>38</v>
      </c>
      <c r="J327" s="40">
        <v>92</v>
      </c>
      <c r="K327" s="40">
        <v>-4.9399999999999999E-3</v>
      </c>
      <c r="L327" s="42">
        <v>3029.7204251022222</v>
      </c>
      <c r="M327" s="51">
        <v>2.8000000000000001E-2</v>
      </c>
      <c r="N327" s="42">
        <v>-17172.50443377778</v>
      </c>
      <c r="O327" s="42">
        <v>-14142.784008675557</v>
      </c>
      <c r="P327" s="42" t="s">
        <v>20</v>
      </c>
      <c r="Q327" s="42">
        <v>-14142.784008675557</v>
      </c>
      <c r="R327" s="42">
        <v>0</v>
      </c>
    </row>
    <row r="328" spans="1:18" x14ac:dyDescent="0.25">
      <c r="A328" s="40" t="s">
        <v>19</v>
      </c>
      <c r="B328" s="40" t="s">
        <v>986</v>
      </c>
      <c r="C328" s="40" t="s">
        <v>987</v>
      </c>
      <c r="D328" s="40" t="s">
        <v>482</v>
      </c>
      <c r="E328" s="40" t="s">
        <v>68</v>
      </c>
      <c r="F328" s="41">
        <v>44105</v>
      </c>
      <c r="G328" s="41">
        <v>44197</v>
      </c>
      <c r="H328" s="43">
        <v>2105708.87</v>
      </c>
      <c r="I328" s="40" t="s">
        <v>38</v>
      </c>
      <c r="J328" s="40">
        <v>92</v>
      </c>
      <c r="K328" s="40">
        <v>0</v>
      </c>
      <c r="L328" s="42">
        <v>0</v>
      </c>
      <c r="M328" s="51">
        <v>1.2500000000000001E-2</v>
      </c>
      <c r="N328" s="42">
        <v>-6726.5700013888891</v>
      </c>
      <c r="O328" s="42">
        <v>-6726.5700013888891</v>
      </c>
      <c r="P328" s="42" t="s">
        <v>20</v>
      </c>
      <c r="Q328" s="42">
        <v>-6726.5700013888891</v>
      </c>
      <c r="R328" s="42">
        <v>0</v>
      </c>
    </row>
    <row r="329" spans="1:18" x14ac:dyDescent="0.25">
      <c r="A329" s="40" t="s">
        <v>19</v>
      </c>
      <c r="B329" s="40" t="s">
        <v>988</v>
      </c>
      <c r="C329" s="40" t="s">
        <v>989</v>
      </c>
      <c r="D329" s="40" t="s">
        <v>482</v>
      </c>
      <c r="E329" s="40" t="s">
        <v>68</v>
      </c>
      <c r="F329" s="41">
        <v>44183</v>
      </c>
      <c r="G329" s="41">
        <v>44214</v>
      </c>
      <c r="H329" s="43">
        <v>1498886.02</v>
      </c>
      <c r="I329" s="40" t="s">
        <v>38</v>
      </c>
      <c r="J329" s="40">
        <v>31</v>
      </c>
      <c r="K329" s="40">
        <v>-5.7499999999999999E-3</v>
      </c>
      <c r="L329" s="42">
        <v>742.15675851388892</v>
      </c>
      <c r="M329" s="51">
        <v>1.8700000000000001E-2</v>
      </c>
      <c r="N329" s="42">
        <v>-2413.622849427778</v>
      </c>
      <c r="O329" s="42">
        <v>-1671.466090913889</v>
      </c>
      <c r="P329" s="42" t="s">
        <v>20</v>
      </c>
      <c r="Q329" s="42">
        <v>-754.85565396111122</v>
      </c>
      <c r="R329" s="42">
        <v>-916.61043695277783</v>
      </c>
    </row>
    <row r="330" spans="1:18" x14ac:dyDescent="0.25">
      <c r="A330" s="40" t="s">
        <v>19</v>
      </c>
      <c r="B330" s="40" t="s">
        <v>990</v>
      </c>
      <c r="C330" s="40" t="s">
        <v>991</v>
      </c>
      <c r="D330" s="40" t="s">
        <v>992</v>
      </c>
      <c r="E330" s="40" t="s">
        <v>993</v>
      </c>
      <c r="F330" s="41">
        <v>44166</v>
      </c>
      <c r="G330" s="41">
        <v>44197</v>
      </c>
      <c r="H330" s="43">
        <v>72807.19</v>
      </c>
      <c r="I330" s="40" t="s">
        <v>38</v>
      </c>
      <c r="J330" s="40">
        <v>30</v>
      </c>
      <c r="K330" s="40">
        <v>4.1882999999999997E-2</v>
      </c>
      <c r="L330" s="42">
        <v>-254.11529489749995</v>
      </c>
      <c r="M330" s="51">
        <v>0</v>
      </c>
      <c r="N330" s="42">
        <v>0</v>
      </c>
      <c r="O330" s="42">
        <v>-254.11529489749995</v>
      </c>
      <c r="P330" s="42" t="s">
        <v>20</v>
      </c>
      <c r="Q330" s="42">
        <v>-262.58580472741664</v>
      </c>
      <c r="R330" s="42">
        <v>0</v>
      </c>
    </row>
    <row r="331" spans="1:18" x14ac:dyDescent="0.25">
      <c r="A331" s="40" t="s">
        <v>19</v>
      </c>
      <c r="B331" s="40" t="s">
        <v>994</v>
      </c>
      <c r="C331" s="40" t="s">
        <v>995</v>
      </c>
      <c r="D331" s="40" t="s">
        <v>996</v>
      </c>
      <c r="E331" s="40" t="s">
        <v>78</v>
      </c>
      <c r="F331" s="41">
        <v>44105</v>
      </c>
      <c r="G331" s="41">
        <v>44197</v>
      </c>
      <c r="H331" s="43">
        <v>3632165.08</v>
      </c>
      <c r="I331" s="40" t="s">
        <v>38</v>
      </c>
      <c r="J331" s="40">
        <v>92</v>
      </c>
      <c r="K331" s="40">
        <v>-4.7799999999999995E-3</v>
      </c>
      <c r="L331" s="42">
        <v>4436.8914321688881</v>
      </c>
      <c r="M331" s="51">
        <v>1.6E-2</v>
      </c>
      <c r="N331" s="42">
        <v>-14851.519438222222</v>
      </c>
      <c r="O331" s="42">
        <v>-10414.628006053334</v>
      </c>
      <c r="P331" s="42" t="s">
        <v>20</v>
      </c>
      <c r="Q331" s="42">
        <v>-10414.628006053334</v>
      </c>
      <c r="R331" s="42">
        <v>0</v>
      </c>
    </row>
    <row r="332" spans="1:18" x14ac:dyDescent="0.25">
      <c r="A332" s="40" t="s">
        <v>19</v>
      </c>
      <c r="B332" s="40" t="s">
        <v>997</v>
      </c>
      <c r="C332" s="40" t="s">
        <v>998</v>
      </c>
      <c r="D332" s="40" t="s">
        <v>999</v>
      </c>
      <c r="E332" s="40" t="s">
        <v>78</v>
      </c>
      <c r="F332" s="41">
        <v>44196</v>
      </c>
      <c r="G332" s="41">
        <v>44286</v>
      </c>
      <c r="H332" s="43">
        <v>3119990.63</v>
      </c>
      <c r="I332" s="40" t="s">
        <v>38</v>
      </c>
      <c r="J332" s="40">
        <v>90</v>
      </c>
      <c r="K332" s="40">
        <v>-5.3800000000000002E-3</v>
      </c>
      <c r="L332" s="42">
        <v>4196.3873973500004</v>
      </c>
      <c r="M332" s="51">
        <v>1.6E-2</v>
      </c>
      <c r="N332" s="42">
        <v>-12479.962519999999</v>
      </c>
      <c r="O332" s="42">
        <v>-8283.5751226499997</v>
      </c>
      <c r="P332" s="42" t="s">
        <v>20</v>
      </c>
      <c r="Q332" s="42">
        <v>-92.039723585000004</v>
      </c>
      <c r="R332" s="42">
        <v>-8191.5353990650001</v>
      </c>
    </row>
    <row r="333" spans="1:18" x14ac:dyDescent="0.25">
      <c r="A333" s="40" t="s">
        <v>19</v>
      </c>
      <c r="B333" s="40" t="s">
        <v>1000</v>
      </c>
      <c r="C333" s="40" t="s">
        <v>1001</v>
      </c>
      <c r="D333" s="40" t="s">
        <v>1002</v>
      </c>
      <c r="E333" s="40" t="s">
        <v>78</v>
      </c>
      <c r="F333" s="41">
        <v>44105</v>
      </c>
      <c r="G333" s="41">
        <v>44197</v>
      </c>
      <c r="H333" s="43">
        <v>6124873.1799999997</v>
      </c>
      <c r="I333" s="40" t="s">
        <v>38</v>
      </c>
      <c r="J333" s="40">
        <v>92</v>
      </c>
      <c r="K333" s="40">
        <v>-4.9399999999999999E-3</v>
      </c>
      <c r="L333" s="42">
        <v>7732.3121190177771</v>
      </c>
      <c r="M333" s="51">
        <v>1.9E-2</v>
      </c>
      <c r="N333" s="42">
        <v>-29739.661996222218</v>
      </c>
      <c r="O333" s="42">
        <v>-22007.34987720444</v>
      </c>
      <c r="P333" s="42" t="s">
        <v>20</v>
      </c>
      <c r="Q333" s="42">
        <v>-22007.34987720444</v>
      </c>
      <c r="R333" s="42">
        <v>0</v>
      </c>
    </row>
    <row r="334" spans="1:18" x14ac:dyDescent="0.25">
      <c r="A334" s="40" t="s">
        <v>19</v>
      </c>
      <c r="B334" s="40" t="s">
        <v>1003</v>
      </c>
      <c r="C334" s="40" t="s">
        <v>1004</v>
      </c>
      <c r="D334" s="40" t="s">
        <v>1005</v>
      </c>
      <c r="E334" s="40" t="s">
        <v>78</v>
      </c>
      <c r="F334" s="41">
        <v>44105</v>
      </c>
      <c r="G334" s="41">
        <v>44197</v>
      </c>
      <c r="H334" s="43">
        <v>840957.36</v>
      </c>
      <c r="I334" s="40" t="s">
        <v>38</v>
      </c>
      <c r="J334" s="40">
        <v>92</v>
      </c>
      <c r="K334" s="40">
        <v>-4.9399999999999999E-3</v>
      </c>
      <c r="L334" s="42">
        <v>1061.6619471466668</v>
      </c>
      <c r="M334" s="51">
        <v>1.6E-2</v>
      </c>
      <c r="N334" s="42">
        <v>-3438.5812053333329</v>
      </c>
      <c r="O334" s="42">
        <v>-2376.9192581866664</v>
      </c>
      <c r="P334" s="42" t="s">
        <v>20</v>
      </c>
      <c r="Q334" s="42">
        <v>-2376.9192581866664</v>
      </c>
      <c r="R334" s="42">
        <v>0</v>
      </c>
    </row>
    <row r="335" spans="1:18" x14ac:dyDescent="0.25">
      <c r="A335" s="40" t="s">
        <v>19</v>
      </c>
      <c r="B335" s="40" t="s">
        <v>1006</v>
      </c>
      <c r="C335" s="40" t="s">
        <v>1007</v>
      </c>
      <c r="D335" s="40" t="s">
        <v>1008</v>
      </c>
      <c r="E335" s="40" t="s">
        <v>78</v>
      </c>
      <c r="F335" s="41">
        <v>44193</v>
      </c>
      <c r="G335" s="41">
        <v>44284</v>
      </c>
      <c r="H335" s="43">
        <v>4685835.3499999996</v>
      </c>
      <c r="I335" s="40" t="s">
        <v>38</v>
      </c>
      <c r="J335" s="40">
        <v>91</v>
      </c>
      <c r="K335" s="40">
        <v>-5.4200000000000003E-3</v>
      </c>
      <c r="L335" s="42">
        <v>6419.8547536861115</v>
      </c>
      <c r="M335" s="51">
        <v>0.02</v>
      </c>
      <c r="N335" s="42">
        <v>-23689.500936111108</v>
      </c>
      <c r="O335" s="42">
        <v>-17269.646182424996</v>
      </c>
      <c r="P335" s="42" t="s">
        <v>20</v>
      </c>
      <c r="Q335" s="42">
        <v>-759.10532669999986</v>
      </c>
      <c r="R335" s="42">
        <v>-16510.540855724998</v>
      </c>
    </row>
    <row r="336" spans="1:18" x14ac:dyDescent="0.25">
      <c r="A336" s="40" t="s">
        <v>19</v>
      </c>
      <c r="B336" s="40" t="s">
        <v>1009</v>
      </c>
      <c r="C336" s="40" t="s">
        <v>1010</v>
      </c>
      <c r="D336" s="40" t="s">
        <v>1011</v>
      </c>
      <c r="E336" s="40" t="s">
        <v>78</v>
      </c>
      <c r="F336" s="41">
        <v>44105</v>
      </c>
      <c r="G336" s="41">
        <v>44197</v>
      </c>
      <c r="H336" s="43">
        <v>589462.87</v>
      </c>
      <c r="I336" s="40" t="s">
        <v>38</v>
      </c>
      <c r="J336" s="40">
        <v>92</v>
      </c>
      <c r="K336" s="40">
        <v>-4.9399999999999999E-3</v>
      </c>
      <c r="L336" s="42">
        <v>744.16412543777767</v>
      </c>
      <c r="M336" s="51">
        <v>0.02</v>
      </c>
      <c r="N336" s="42">
        <v>-3012.8102244444444</v>
      </c>
      <c r="O336" s="42">
        <v>-2268.6460990066666</v>
      </c>
      <c r="P336" s="42" t="s">
        <v>20</v>
      </c>
      <c r="Q336" s="42">
        <v>-2268.6460990066666</v>
      </c>
      <c r="R336" s="42">
        <v>0</v>
      </c>
    </row>
    <row r="337" spans="1:18" x14ac:dyDescent="0.25">
      <c r="A337" s="40" t="s">
        <v>19</v>
      </c>
      <c r="B337" s="40" t="s">
        <v>1012</v>
      </c>
      <c r="C337" s="40" t="s">
        <v>1013</v>
      </c>
      <c r="D337" s="40" t="s">
        <v>1014</v>
      </c>
      <c r="E337" s="40" t="s">
        <v>78</v>
      </c>
      <c r="F337" s="41">
        <v>44105.083333333299</v>
      </c>
      <c r="G337" s="41">
        <v>44197.041666666701</v>
      </c>
      <c r="H337" s="43">
        <v>424579.63</v>
      </c>
      <c r="I337" s="40" t="s">
        <v>38</v>
      </c>
      <c r="J337" s="40">
        <v>92</v>
      </c>
      <c r="K337" s="40">
        <v>-4.9399999999999999E-3</v>
      </c>
      <c r="L337" s="42">
        <v>536.00819511777775</v>
      </c>
      <c r="M337" s="51">
        <v>0.02</v>
      </c>
      <c r="N337" s="42">
        <v>-2170.0736644444441</v>
      </c>
      <c r="O337" s="42">
        <v>-1634.0654693266665</v>
      </c>
      <c r="P337" s="42" t="s">
        <v>20</v>
      </c>
      <c r="Q337" s="42">
        <v>-1632.5853375615752</v>
      </c>
      <c r="R337" s="42">
        <v>-0.74006588345030722</v>
      </c>
    </row>
    <row r="338" spans="1:18" x14ac:dyDescent="0.25">
      <c r="A338" s="40" t="s">
        <v>19</v>
      </c>
      <c r="B338" s="40" t="s">
        <v>1015</v>
      </c>
      <c r="C338" s="40" t="s">
        <v>1016</v>
      </c>
      <c r="D338" s="40" t="s">
        <v>1017</v>
      </c>
      <c r="E338" s="40" t="s">
        <v>78</v>
      </c>
      <c r="F338" s="41">
        <v>44131</v>
      </c>
      <c r="G338" s="41">
        <v>44223</v>
      </c>
      <c r="H338" s="43">
        <v>40000000</v>
      </c>
      <c r="I338" s="40" t="s">
        <v>38</v>
      </c>
      <c r="J338" s="40">
        <v>92</v>
      </c>
      <c r="K338" s="40">
        <v>0</v>
      </c>
      <c r="L338" s="42">
        <v>0</v>
      </c>
      <c r="M338" s="51">
        <v>1.6500000000000001E-2</v>
      </c>
      <c r="N338" s="42">
        <v>-168666.66666666666</v>
      </c>
      <c r="O338" s="42">
        <v>-168666.66666666666</v>
      </c>
      <c r="P338" s="42" t="s">
        <v>20</v>
      </c>
      <c r="Q338" s="42">
        <v>-120999.99999999999</v>
      </c>
      <c r="R338" s="42">
        <v>-47666.666666666657</v>
      </c>
    </row>
    <row r="339" spans="1:18" x14ac:dyDescent="0.25">
      <c r="A339" s="40" t="s">
        <v>19</v>
      </c>
      <c r="B339" s="40" t="s">
        <v>1018</v>
      </c>
      <c r="C339" s="40" t="s">
        <v>1019</v>
      </c>
      <c r="D339" s="40" t="s">
        <v>1020</v>
      </c>
      <c r="E339" s="40" t="s">
        <v>78</v>
      </c>
      <c r="F339" s="41">
        <v>44105</v>
      </c>
      <c r="G339" s="41">
        <v>44197</v>
      </c>
      <c r="H339" s="43">
        <v>3269568.8</v>
      </c>
      <c r="I339" s="40" t="s">
        <v>38</v>
      </c>
      <c r="J339" s="40">
        <v>92</v>
      </c>
      <c r="K339" s="40">
        <v>-4.9399999999999999E-3</v>
      </c>
      <c r="L339" s="42">
        <v>4127.6489672888883</v>
      </c>
      <c r="M339" s="51">
        <v>0</v>
      </c>
      <c r="N339" s="42">
        <v>0</v>
      </c>
      <c r="O339" s="42">
        <v>4127.6489672888883</v>
      </c>
      <c r="P339" s="42" t="s">
        <v>20</v>
      </c>
      <c r="Q339" s="42">
        <v>4127.6489672888883</v>
      </c>
      <c r="R339" s="42">
        <v>0</v>
      </c>
    </row>
    <row r="340" spans="1:18" x14ac:dyDescent="0.25">
      <c r="A340" s="40" t="s">
        <v>19</v>
      </c>
      <c r="B340" s="40" t="s">
        <v>1021</v>
      </c>
      <c r="C340" s="40" t="s">
        <v>1022</v>
      </c>
      <c r="D340" s="40" t="s">
        <v>1023</v>
      </c>
      <c r="E340" s="40" t="s">
        <v>1024</v>
      </c>
      <c r="F340" s="41">
        <v>44196</v>
      </c>
      <c r="G340" s="41">
        <v>44286</v>
      </c>
      <c r="H340" s="43">
        <v>14571492.949999999</v>
      </c>
      <c r="I340" s="40" t="s">
        <v>38</v>
      </c>
      <c r="J340" s="40">
        <v>90</v>
      </c>
      <c r="K340" s="40">
        <v>0</v>
      </c>
      <c r="L340" s="42">
        <v>0</v>
      </c>
      <c r="M340" s="51">
        <v>1.8749999999999999E-2</v>
      </c>
      <c r="N340" s="42">
        <v>-68303.873203124997</v>
      </c>
      <c r="O340" s="42">
        <v>-68303.873203124997</v>
      </c>
      <c r="P340" s="42" t="s">
        <v>20</v>
      </c>
      <c r="Q340" s="42">
        <v>-758.9319244791667</v>
      </c>
      <c r="R340" s="42">
        <v>-67544.941278645827</v>
      </c>
    </row>
    <row r="341" spans="1:18" x14ac:dyDescent="0.25">
      <c r="A341" s="40" t="s">
        <v>19</v>
      </c>
      <c r="B341" s="40" t="s">
        <v>1025</v>
      </c>
      <c r="C341" s="40" t="s">
        <v>1026</v>
      </c>
      <c r="D341" s="40" t="s">
        <v>1027</v>
      </c>
      <c r="E341" s="40" t="s">
        <v>1024</v>
      </c>
      <c r="F341" s="41">
        <v>44196</v>
      </c>
      <c r="G341" s="41">
        <v>44377</v>
      </c>
      <c r="H341" s="43">
        <v>2406218.81</v>
      </c>
      <c r="I341" s="40" t="s">
        <v>38</v>
      </c>
      <c r="J341" s="40">
        <v>181</v>
      </c>
      <c r="K341" s="40">
        <v>0.12</v>
      </c>
      <c r="L341" s="42">
        <v>-145175.20153666666</v>
      </c>
      <c r="M341" s="51">
        <v>0</v>
      </c>
      <c r="N341" s="42">
        <v>0</v>
      </c>
      <c r="O341" s="42">
        <v>-145175.20153666666</v>
      </c>
      <c r="P341" s="42" t="s">
        <v>20</v>
      </c>
      <c r="Q341" s="42">
        <v>-802.07293666666658</v>
      </c>
      <c r="R341" s="42">
        <v>-144373.1286</v>
      </c>
    </row>
    <row r="342" spans="1:18" x14ac:dyDescent="0.25">
      <c r="A342" s="40" t="s">
        <v>19</v>
      </c>
      <c r="B342" s="40" t="s">
        <v>1028</v>
      </c>
      <c r="C342" s="40" t="s">
        <v>1029</v>
      </c>
      <c r="D342" s="40" t="s">
        <v>1030</v>
      </c>
      <c r="E342" s="40" t="s">
        <v>1024</v>
      </c>
      <c r="F342" s="41">
        <v>44196</v>
      </c>
      <c r="G342" s="41">
        <v>44561</v>
      </c>
      <c r="H342" s="43">
        <v>2166526.27</v>
      </c>
      <c r="I342" s="40" t="s">
        <v>38</v>
      </c>
      <c r="J342" s="40">
        <v>365</v>
      </c>
      <c r="K342" s="40">
        <v>9.0999999999999998E-2</v>
      </c>
      <c r="L342" s="42">
        <v>-199892.13905013888</v>
      </c>
      <c r="M342" s="51">
        <v>0</v>
      </c>
      <c r="N342" s="42">
        <v>0</v>
      </c>
      <c r="O342" s="42">
        <v>-199892.13905013888</v>
      </c>
      <c r="P342" s="42" t="s">
        <v>20</v>
      </c>
      <c r="Q342" s="42">
        <v>-547.64969602777774</v>
      </c>
      <c r="R342" s="42">
        <v>-199344.48935411111</v>
      </c>
    </row>
    <row r="343" spans="1:18" x14ac:dyDescent="0.25">
      <c r="A343" s="40" t="s">
        <v>19</v>
      </c>
      <c r="B343" s="40" t="s">
        <v>1031</v>
      </c>
      <c r="C343" s="40" t="s">
        <v>1032</v>
      </c>
      <c r="D343" s="40" t="s">
        <v>1033</v>
      </c>
      <c r="E343" s="40" t="s">
        <v>1024</v>
      </c>
      <c r="F343" s="41">
        <v>44196</v>
      </c>
      <c r="G343" s="41">
        <v>44377</v>
      </c>
      <c r="H343" s="43">
        <v>1750789.19</v>
      </c>
      <c r="I343" s="40" t="s">
        <v>38</v>
      </c>
      <c r="J343" s="40">
        <v>181</v>
      </c>
      <c r="K343" s="40">
        <v>9.1499999999999998E-2</v>
      </c>
      <c r="L343" s="42">
        <v>-80543.597694958327</v>
      </c>
      <c r="M343" s="51">
        <v>0</v>
      </c>
      <c r="N343" s="42">
        <v>0</v>
      </c>
      <c r="O343" s="42">
        <v>-80543.597694958327</v>
      </c>
      <c r="P343" s="42" t="s">
        <v>20</v>
      </c>
      <c r="Q343" s="42">
        <v>-444.99225245833327</v>
      </c>
      <c r="R343" s="42">
        <v>-80098.605442499989</v>
      </c>
    </row>
    <row r="344" spans="1:18" x14ac:dyDescent="0.25">
      <c r="A344" s="40" t="s">
        <v>19</v>
      </c>
      <c r="B344" s="40" t="s">
        <v>1034</v>
      </c>
      <c r="C344" s="40" t="s">
        <v>1035</v>
      </c>
      <c r="D344" s="40" t="s">
        <v>1036</v>
      </c>
      <c r="E344" s="40" t="s">
        <v>1037</v>
      </c>
      <c r="F344" s="41">
        <v>44196</v>
      </c>
      <c r="G344" s="41">
        <v>44377</v>
      </c>
      <c r="H344" s="43">
        <v>1990740</v>
      </c>
      <c r="I344" s="40" t="s">
        <v>38</v>
      </c>
      <c r="J344" s="40">
        <v>180</v>
      </c>
      <c r="K344" s="40">
        <v>1.1220000000000001E-2</v>
      </c>
      <c r="L344" s="42">
        <v>-11168.0514</v>
      </c>
      <c r="M344" s="51">
        <v>0</v>
      </c>
      <c r="N344" s="42">
        <v>0</v>
      </c>
      <c r="O344" s="42">
        <v>-11168.0514</v>
      </c>
      <c r="P344" s="42" t="s">
        <v>20</v>
      </c>
      <c r="Q344" s="42">
        <v>-62.044730000000001</v>
      </c>
      <c r="R344" s="42">
        <v>-11168.0514</v>
      </c>
    </row>
    <row r="345" spans="1:18" x14ac:dyDescent="0.25">
      <c r="A345" s="40" t="s">
        <v>19</v>
      </c>
      <c r="B345" s="40" t="s">
        <v>1038</v>
      </c>
      <c r="C345" s="40" t="s">
        <v>1039</v>
      </c>
      <c r="D345" s="40" t="s">
        <v>1040</v>
      </c>
      <c r="E345" s="40" t="s">
        <v>1041</v>
      </c>
      <c r="F345" s="41">
        <v>44166</v>
      </c>
      <c r="G345" s="41">
        <v>44197</v>
      </c>
      <c r="H345" s="43">
        <v>143461.47</v>
      </c>
      <c r="I345" s="40" t="s">
        <v>38</v>
      </c>
      <c r="J345" s="40">
        <v>31</v>
      </c>
      <c r="K345" s="40">
        <v>2.6499999999999999E-2</v>
      </c>
      <c r="L345" s="42">
        <v>-327.37110445833332</v>
      </c>
      <c r="M345" s="51">
        <v>0</v>
      </c>
      <c r="N345" s="42">
        <v>0</v>
      </c>
      <c r="O345" s="42">
        <v>-327.37110445833332</v>
      </c>
      <c r="P345" s="42" t="s">
        <v>20</v>
      </c>
      <c r="Q345" s="42">
        <v>-327.37110445833332</v>
      </c>
      <c r="R345" s="42">
        <v>0</v>
      </c>
    </row>
    <row r="346" spans="1:18" x14ac:dyDescent="0.25">
      <c r="A346" s="40" t="s">
        <v>19</v>
      </c>
      <c r="B346" s="40" t="s">
        <v>1042</v>
      </c>
      <c r="C346" s="40" t="s">
        <v>1043</v>
      </c>
      <c r="D346" s="40" t="s">
        <v>1044</v>
      </c>
      <c r="E346" s="40" t="s">
        <v>1041</v>
      </c>
      <c r="F346" s="41">
        <v>44166</v>
      </c>
      <c r="G346" s="41">
        <v>44197</v>
      </c>
      <c r="H346" s="43">
        <v>722787.52</v>
      </c>
      <c r="I346" s="40" t="s">
        <v>38</v>
      </c>
      <c r="J346" s="40">
        <v>31</v>
      </c>
      <c r="K346" s="40">
        <v>2.6499999999999999E-2</v>
      </c>
      <c r="L346" s="42">
        <v>-1649.3609657777777</v>
      </c>
      <c r="M346" s="51">
        <v>0</v>
      </c>
      <c r="N346" s="42">
        <v>0</v>
      </c>
      <c r="O346" s="42">
        <v>-1649.3609657777777</v>
      </c>
      <c r="P346" s="42" t="s">
        <v>20</v>
      </c>
      <c r="Q346" s="42">
        <v>-1649.3609657777777</v>
      </c>
      <c r="R346" s="42">
        <v>0</v>
      </c>
    </row>
    <row r="347" spans="1:18" x14ac:dyDescent="0.25">
      <c r="A347" s="40" t="s">
        <v>19</v>
      </c>
      <c r="B347" s="40" t="s">
        <v>1045</v>
      </c>
      <c r="C347" s="40" t="s">
        <v>1046</v>
      </c>
      <c r="D347" s="40" t="s">
        <v>1047</v>
      </c>
      <c r="E347" s="40" t="s">
        <v>1048</v>
      </c>
      <c r="F347" s="41">
        <v>44166.041666666701</v>
      </c>
      <c r="G347" s="41">
        <v>44197.041666666701</v>
      </c>
      <c r="H347" s="43">
        <v>186771.08</v>
      </c>
      <c r="I347" s="40" t="s">
        <v>38</v>
      </c>
      <c r="J347" s="40">
        <v>30</v>
      </c>
      <c r="K347" s="40">
        <v>3.3556000000000002E-2</v>
      </c>
      <c r="L347" s="42">
        <v>-522.27419670666666</v>
      </c>
      <c r="M347" s="51">
        <v>0</v>
      </c>
      <c r="N347" s="42">
        <v>0</v>
      </c>
      <c r="O347" s="42">
        <v>-522.27419670666666</v>
      </c>
      <c r="P347" s="42" t="s">
        <v>20</v>
      </c>
      <c r="Q347" s="42">
        <v>-538.95795576753846</v>
      </c>
      <c r="R347" s="42">
        <v>-0.72538082935037729</v>
      </c>
    </row>
    <row r="348" spans="1:18" x14ac:dyDescent="0.25">
      <c r="A348" s="40" t="s">
        <v>19</v>
      </c>
      <c r="B348" s="40" t="s">
        <v>1049</v>
      </c>
      <c r="C348" s="40" t="s">
        <v>1050</v>
      </c>
      <c r="D348" s="40" t="s">
        <v>1051</v>
      </c>
      <c r="E348" s="40" t="s">
        <v>26</v>
      </c>
      <c r="F348" s="41">
        <v>44196</v>
      </c>
      <c r="G348" s="41">
        <v>44377</v>
      </c>
      <c r="H348" s="43">
        <v>18100000</v>
      </c>
      <c r="I348" s="40" t="s">
        <v>38</v>
      </c>
      <c r="J348" s="40">
        <v>181</v>
      </c>
      <c r="K348" s="40">
        <v>0</v>
      </c>
      <c r="L348" s="42">
        <v>0</v>
      </c>
      <c r="M348" s="51">
        <v>1.2999999999999999E-2</v>
      </c>
      <c r="N348" s="42">
        <v>-118303.61111111111</v>
      </c>
      <c r="O348" s="42">
        <v>-118303.61111111111</v>
      </c>
      <c r="P348" s="42" t="s">
        <v>20</v>
      </c>
      <c r="Q348" s="42">
        <v>-653.61111111111109</v>
      </c>
      <c r="R348" s="42">
        <v>-117650</v>
      </c>
    </row>
    <row r="349" spans="1:18" x14ac:dyDescent="0.25">
      <c r="A349" s="40" t="s">
        <v>19</v>
      </c>
      <c r="B349" s="40" t="s">
        <v>1052</v>
      </c>
      <c r="C349" s="40" t="s">
        <v>1053</v>
      </c>
      <c r="D349" s="40" t="s">
        <v>1054</v>
      </c>
      <c r="E349" s="40" t="s">
        <v>26</v>
      </c>
      <c r="F349" s="41">
        <v>44196</v>
      </c>
      <c r="G349" s="41">
        <v>44286</v>
      </c>
      <c r="H349" s="43">
        <v>12000000</v>
      </c>
      <c r="I349" s="40" t="s">
        <v>38</v>
      </c>
      <c r="J349" s="40">
        <v>90</v>
      </c>
      <c r="K349" s="40">
        <v>0</v>
      </c>
      <c r="L349" s="42">
        <v>0</v>
      </c>
      <c r="M349" s="51">
        <v>1.7999999999999999E-2</v>
      </c>
      <c r="N349" s="42">
        <v>-53999.999999999993</v>
      </c>
      <c r="O349" s="42">
        <v>-53999.999999999993</v>
      </c>
      <c r="P349" s="42" t="s">
        <v>20</v>
      </c>
      <c r="Q349" s="42">
        <v>-599.99999999999989</v>
      </c>
      <c r="R349" s="42">
        <v>-53399.999999999993</v>
      </c>
    </row>
    <row r="350" spans="1:18" x14ac:dyDescent="0.25">
      <c r="A350" s="40" t="s">
        <v>19</v>
      </c>
      <c r="B350" s="40" t="s">
        <v>1055</v>
      </c>
      <c r="C350" s="40" t="s">
        <v>1056</v>
      </c>
      <c r="D350" s="40" t="s">
        <v>1057</v>
      </c>
      <c r="E350" s="40" t="s">
        <v>26</v>
      </c>
      <c r="F350" s="41">
        <v>44193</v>
      </c>
      <c r="G350" s="41">
        <v>44284</v>
      </c>
      <c r="H350" s="43">
        <v>100000000</v>
      </c>
      <c r="I350" s="40" t="s">
        <v>38</v>
      </c>
      <c r="J350" s="40">
        <v>91</v>
      </c>
      <c r="K350" s="40">
        <v>0</v>
      </c>
      <c r="L350" s="42">
        <v>0</v>
      </c>
      <c r="M350" s="51">
        <v>2.0500000000000001E-2</v>
      </c>
      <c r="N350" s="42">
        <v>-518194.44444444444</v>
      </c>
      <c r="O350" s="42">
        <v>-518194.44444444444</v>
      </c>
      <c r="P350" s="42" t="s">
        <v>20</v>
      </c>
      <c r="Q350" s="42">
        <v>-22777.777777777781</v>
      </c>
      <c r="R350" s="42">
        <v>-495416.66666666669</v>
      </c>
    </row>
    <row r="351" spans="1:18" x14ac:dyDescent="0.25">
      <c r="A351" s="40" t="s">
        <v>19</v>
      </c>
      <c r="B351" s="40" t="s">
        <v>1058</v>
      </c>
      <c r="C351" s="40" t="s">
        <v>1059</v>
      </c>
      <c r="D351" s="40" t="s">
        <v>1060</v>
      </c>
      <c r="E351" s="40" t="s">
        <v>27</v>
      </c>
      <c r="F351" s="41">
        <v>44196</v>
      </c>
      <c r="G351" s="41">
        <v>44286</v>
      </c>
      <c r="H351" s="43">
        <v>11962500</v>
      </c>
      <c r="I351" s="40" t="s">
        <v>38</v>
      </c>
      <c r="J351" s="40">
        <v>90</v>
      </c>
      <c r="K351" s="40">
        <v>-5.3800000000000002E-3</v>
      </c>
      <c r="L351" s="42">
        <v>16089.5625</v>
      </c>
      <c r="M351" s="51">
        <v>0.02</v>
      </c>
      <c r="N351" s="42">
        <v>-59812.5</v>
      </c>
      <c r="O351" s="42">
        <v>-43722.9375</v>
      </c>
      <c r="P351" s="42" t="s">
        <v>20</v>
      </c>
      <c r="Q351" s="42">
        <v>-485.8104166666667</v>
      </c>
      <c r="R351" s="42">
        <v>-43237.127083333333</v>
      </c>
    </row>
    <row r="352" spans="1:18" x14ac:dyDescent="0.25">
      <c r="A352" s="40" t="s">
        <v>19</v>
      </c>
      <c r="B352" s="40" t="s">
        <v>1061</v>
      </c>
      <c r="C352" s="40" t="s">
        <v>1062</v>
      </c>
      <c r="D352" s="40" t="s">
        <v>1060</v>
      </c>
      <c r="E352" s="40" t="s">
        <v>27</v>
      </c>
      <c r="F352" s="41">
        <v>44186</v>
      </c>
      <c r="G352" s="41">
        <v>44215</v>
      </c>
      <c r="H352" s="43">
        <v>7050000</v>
      </c>
      <c r="I352" s="40" t="s">
        <v>38</v>
      </c>
      <c r="J352" s="40">
        <v>29</v>
      </c>
      <c r="K352" s="40">
        <v>0</v>
      </c>
      <c r="L352" s="42">
        <v>0</v>
      </c>
      <c r="M352" s="51">
        <v>1.4999999999999999E-2</v>
      </c>
      <c r="N352" s="42">
        <v>-8518.75</v>
      </c>
      <c r="O352" s="42">
        <v>-8518.75</v>
      </c>
      <c r="P352" s="42" t="s">
        <v>20</v>
      </c>
      <c r="Q352" s="42">
        <v>-3231.25</v>
      </c>
      <c r="R352" s="42">
        <v>-5287.5</v>
      </c>
    </row>
    <row r="353" spans="1:18" x14ac:dyDescent="0.25">
      <c r="A353" s="40" t="s">
        <v>19</v>
      </c>
      <c r="B353" s="40" t="s">
        <v>1063</v>
      </c>
      <c r="C353" s="40" t="s">
        <v>1064</v>
      </c>
      <c r="D353" s="40" t="s">
        <v>1060</v>
      </c>
      <c r="E353" s="40" t="s">
        <v>27</v>
      </c>
      <c r="F353" s="41">
        <v>44196</v>
      </c>
      <c r="G353" s="41">
        <v>44286</v>
      </c>
      <c r="H353" s="43">
        <v>5838157.9800000004</v>
      </c>
      <c r="I353" s="40" t="s">
        <v>38</v>
      </c>
      <c r="J353" s="40">
        <v>90</v>
      </c>
      <c r="K353" s="40">
        <v>-5.3800000000000002E-3</v>
      </c>
      <c r="L353" s="42">
        <v>7852.3224831000007</v>
      </c>
      <c r="M353" s="51">
        <v>0.02</v>
      </c>
      <c r="N353" s="42">
        <v>-29190.789900000003</v>
      </c>
      <c r="O353" s="42">
        <v>-21338.467416900003</v>
      </c>
      <c r="P353" s="42" t="s">
        <v>20</v>
      </c>
      <c r="Q353" s="42">
        <v>-237.09408241000003</v>
      </c>
      <c r="R353" s="42">
        <v>-21101.373334490003</v>
      </c>
    </row>
    <row r="354" spans="1:18" x14ac:dyDescent="0.25">
      <c r="A354" s="40" t="s">
        <v>19</v>
      </c>
      <c r="B354" s="40" t="s">
        <v>1065</v>
      </c>
      <c r="C354" s="40" t="s">
        <v>1066</v>
      </c>
      <c r="D354" s="40" t="s">
        <v>97</v>
      </c>
      <c r="E354" s="40" t="s">
        <v>27</v>
      </c>
      <c r="F354" s="41">
        <v>44196</v>
      </c>
      <c r="G354" s="41">
        <v>44286</v>
      </c>
      <c r="H354" s="43">
        <v>16150000</v>
      </c>
      <c r="I354" s="40" t="s">
        <v>38</v>
      </c>
      <c r="J354" s="40">
        <v>90</v>
      </c>
      <c r="K354" s="40">
        <v>0</v>
      </c>
      <c r="L354" s="42">
        <v>0</v>
      </c>
      <c r="M354" s="51">
        <v>1.4E-2</v>
      </c>
      <c r="N354" s="42">
        <v>-56525</v>
      </c>
      <c r="O354" s="42">
        <v>-56525</v>
      </c>
      <c r="P354" s="42" t="s">
        <v>20</v>
      </c>
      <c r="Q354" s="42">
        <v>-628.05555555555554</v>
      </c>
      <c r="R354" s="42">
        <v>-55896.944444444445</v>
      </c>
    </row>
    <row r="355" spans="1:18" x14ac:dyDescent="0.25">
      <c r="A355" s="40" t="s">
        <v>19</v>
      </c>
      <c r="B355" s="40" t="s">
        <v>1067</v>
      </c>
      <c r="C355" s="40" t="s">
        <v>1068</v>
      </c>
      <c r="D355" s="40" t="s">
        <v>1069</v>
      </c>
      <c r="E355" s="40" t="s">
        <v>27</v>
      </c>
      <c r="F355" s="41">
        <v>44180</v>
      </c>
      <c r="G355" s="41">
        <v>44211</v>
      </c>
      <c r="H355" s="43">
        <v>922083.24</v>
      </c>
      <c r="I355" s="40" t="s">
        <v>38</v>
      </c>
      <c r="J355" s="40">
        <v>31</v>
      </c>
      <c r="K355" s="40">
        <v>8.1939999999999999E-3</v>
      </c>
      <c r="L355" s="42">
        <v>-650.61681145933335</v>
      </c>
      <c r="M355" s="51">
        <v>0</v>
      </c>
      <c r="N355" s="42">
        <v>0</v>
      </c>
      <c r="O355" s="42">
        <v>-650.61681145933335</v>
      </c>
      <c r="P355" s="42" t="s">
        <v>20</v>
      </c>
      <c r="Q355" s="42">
        <v>-356.78986434866664</v>
      </c>
      <c r="R355" s="42">
        <v>-293.82694711066665</v>
      </c>
    </row>
    <row r="356" spans="1:18" x14ac:dyDescent="0.25">
      <c r="A356" s="40" t="s">
        <v>19</v>
      </c>
      <c r="B356" s="40" t="s">
        <v>1070</v>
      </c>
      <c r="C356" s="40" t="s">
        <v>1071</v>
      </c>
      <c r="D356" s="40" t="s">
        <v>1072</v>
      </c>
      <c r="E356" s="40" t="s">
        <v>27</v>
      </c>
      <c r="F356" s="41">
        <v>44120</v>
      </c>
      <c r="G356" s="41">
        <v>44214</v>
      </c>
      <c r="H356" s="43">
        <v>12000000</v>
      </c>
      <c r="I356" s="40" t="s">
        <v>38</v>
      </c>
      <c r="J356" s="40">
        <v>94</v>
      </c>
      <c r="K356" s="40">
        <v>0</v>
      </c>
      <c r="L356" s="42">
        <v>0</v>
      </c>
      <c r="M356" s="51">
        <v>1.6E-2</v>
      </c>
      <c r="N356" s="42">
        <v>-50133.333333333336</v>
      </c>
      <c r="O356" s="42">
        <v>-50133.333333333336</v>
      </c>
      <c r="P356" s="42" t="s">
        <v>20</v>
      </c>
      <c r="Q356" s="42">
        <v>-41066.666666666672</v>
      </c>
      <c r="R356" s="42">
        <v>-9066.6666666666679</v>
      </c>
    </row>
    <row r="357" spans="1:18" x14ac:dyDescent="0.25">
      <c r="A357" s="40" t="s">
        <v>19</v>
      </c>
      <c r="B357" s="40" t="s">
        <v>1073</v>
      </c>
      <c r="C357" s="40" t="s">
        <v>1074</v>
      </c>
      <c r="D357" s="40" t="s">
        <v>1075</v>
      </c>
      <c r="E357" s="40" t="s">
        <v>27</v>
      </c>
      <c r="F357" s="41">
        <v>44168</v>
      </c>
      <c r="G357" s="41">
        <v>44199</v>
      </c>
      <c r="H357" s="43">
        <v>480313.89</v>
      </c>
      <c r="I357" s="40" t="s">
        <v>38</v>
      </c>
      <c r="J357" s="40">
        <v>31</v>
      </c>
      <c r="K357" s="40">
        <v>1.2704E-2</v>
      </c>
      <c r="L357" s="42">
        <v>-525.442048376</v>
      </c>
      <c r="M357" s="51">
        <v>0</v>
      </c>
      <c r="N357" s="42">
        <v>0</v>
      </c>
      <c r="O357" s="42">
        <v>-525.442048376</v>
      </c>
      <c r="P357" s="42" t="s">
        <v>20</v>
      </c>
      <c r="Q357" s="42">
        <v>-491.54256138399995</v>
      </c>
      <c r="R357" s="42">
        <v>-33.899486992</v>
      </c>
    </row>
    <row r="358" spans="1:18" x14ac:dyDescent="0.25">
      <c r="A358" s="40" t="s">
        <v>19</v>
      </c>
      <c r="B358" s="40" t="s">
        <v>1076</v>
      </c>
      <c r="C358" s="40" t="s">
        <v>1077</v>
      </c>
      <c r="D358" s="40" t="s">
        <v>1078</v>
      </c>
      <c r="E358" s="40" t="s">
        <v>27</v>
      </c>
      <c r="F358" s="41">
        <v>44195</v>
      </c>
      <c r="G358" s="41">
        <v>44285</v>
      </c>
      <c r="H358" s="43">
        <v>16291666.66</v>
      </c>
      <c r="I358" s="40" t="s">
        <v>38</v>
      </c>
      <c r="J358" s="40">
        <v>90</v>
      </c>
      <c r="K358" s="40">
        <v>0</v>
      </c>
      <c r="L358" s="42">
        <v>0</v>
      </c>
      <c r="M358" s="51">
        <v>1.7500000000000002E-2</v>
      </c>
      <c r="N358" s="42">
        <v>-71276.041637500006</v>
      </c>
      <c r="O358" s="42">
        <v>-71276.041637500006</v>
      </c>
      <c r="P358" s="42" t="s">
        <v>20</v>
      </c>
      <c r="Q358" s="42">
        <v>-1583.9120363888892</v>
      </c>
      <c r="R358" s="42">
        <v>-69692.129601111112</v>
      </c>
    </row>
    <row r="359" spans="1:18" x14ac:dyDescent="0.25">
      <c r="A359" s="40" t="s">
        <v>19</v>
      </c>
      <c r="B359" s="40" t="s">
        <v>1079</v>
      </c>
      <c r="C359" s="40" t="s">
        <v>1080</v>
      </c>
      <c r="D359" s="40" t="s">
        <v>354</v>
      </c>
      <c r="E359" s="40" t="s">
        <v>27</v>
      </c>
      <c r="F359" s="41">
        <v>44172</v>
      </c>
      <c r="G359" s="41">
        <v>44203</v>
      </c>
      <c r="H359" s="43">
        <v>635118.03739999898</v>
      </c>
      <c r="I359" s="40" t="s">
        <v>38</v>
      </c>
      <c r="J359" s="40">
        <v>30</v>
      </c>
      <c r="K359" s="40">
        <v>1.55E-2</v>
      </c>
      <c r="L359" s="42">
        <v>-820.36079830833341</v>
      </c>
      <c r="M359" s="51">
        <v>0</v>
      </c>
      <c r="N359" s="42">
        <v>0</v>
      </c>
      <c r="O359" s="42">
        <v>-820.36079830833341</v>
      </c>
      <c r="P359" s="42" t="s">
        <v>20</v>
      </c>
      <c r="Q359" s="42">
        <v>-683.63399859027788</v>
      </c>
      <c r="R359" s="42">
        <v>-164.07215966166669</v>
      </c>
    </row>
    <row r="360" spans="1:18" x14ac:dyDescent="0.25">
      <c r="A360" s="40" t="s">
        <v>19</v>
      </c>
      <c r="B360" s="40" t="s">
        <v>1081</v>
      </c>
      <c r="C360" s="40" t="s">
        <v>1082</v>
      </c>
      <c r="D360" s="40" t="s">
        <v>1083</v>
      </c>
      <c r="E360" s="40" t="s">
        <v>28</v>
      </c>
      <c r="F360" s="41">
        <v>44193</v>
      </c>
      <c r="G360" s="41">
        <v>44281</v>
      </c>
      <c r="H360" s="43">
        <v>5357142.8499999996</v>
      </c>
      <c r="I360" s="40" t="s">
        <v>38</v>
      </c>
      <c r="J360" s="40">
        <v>88</v>
      </c>
      <c r="K360" s="40">
        <v>0</v>
      </c>
      <c r="L360" s="42">
        <v>0</v>
      </c>
      <c r="M360" s="51">
        <v>1.4500000000000001E-2</v>
      </c>
      <c r="N360" s="42">
        <v>-18988.095212777778</v>
      </c>
      <c r="O360" s="42">
        <v>-18988.095212777778</v>
      </c>
      <c r="P360" s="42" t="s">
        <v>20</v>
      </c>
      <c r="Q360" s="42">
        <v>-863.09523694444454</v>
      </c>
      <c r="R360" s="42">
        <v>-18124.999975833336</v>
      </c>
    </row>
    <row r="361" spans="1:18" x14ac:dyDescent="0.25">
      <c r="A361" s="40" t="s">
        <v>19</v>
      </c>
      <c r="B361" s="40" t="s">
        <v>1084</v>
      </c>
      <c r="C361" s="40" t="s">
        <v>1085</v>
      </c>
      <c r="D361" s="40" t="s">
        <v>1086</v>
      </c>
      <c r="E361" s="40" t="s">
        <v>28</v>
      </c>
      <c r="F361" s="41">
        <v>44187</v>
      </c>
      <c r="G361" s="41">
        <v>44277</v>
      </c>
      <c r="H361" s="43">
        <v>2857142.96</v>
      </c>
      <c r="I361" s="40" t="s">
        <v>38</v>
      </c>
      <c r="J361" s="40">
        <v>90</v>
      </c>
      <c r="K361" s="40">
        <v>0</v>
      </c>
      <c r="L361" s="42">
        <v>0</v>
      </c>
      <c r="M361" s="51">
        <v>1.6E-2</v>
      </c>
      <c r="N361" s="42">
        <v>-11428.571840000001</v>
      </c>
      <c r="O361" s="42">
        <v>-11428.571840000001</v>
      </c>
      <c r="P361" s="42" t="s">
        <v>20</v>
      </c>
      <c r="Q361" s="42">
        <v>-1269.8413155555556</v>
      </c>
      <c r="R361" s="42">
        <v>-10158.730524444445</v>
      </c>
    </row>
    <row r="362" spans="1:18" x14ac:dyDescent="0.25">
      <c r="A362" s="40" t="s">
        <v>19</v>
      </c>
      <c r="B362" s="40" t="s">
        <v>1087</v>
      </c>
      <c r="C362" s="40" t="s">
        <v>1088</v>
      </c>
      <c r="D362" s="40" t="s">
        <v>1089</v>
      </c>
      <c r="E362" s="40" t="s">
        <v>28</v>
      </c>
      <c r="F362" s="41">
        <v>44169</v>
      </c>
      <c r="G362" s="41">
        <v>44259</v>
      </c>
      <c r="H362" s="43">
        <v>9642857.1699999999</v>
      </c>
      <c r="I362" s="40" t="s">
        <v>38</v>
      </c>
      <c r="J362" s="40">
        <v>90</v>
      </c>
      <c r="K362" s="40">
        <v>0</v>
      </c>
      <c r="L362" s="42">
        <v>0</v>
      </c>
      <c r="M362" s="51">
        <v>1.4500000000000001E-2</v>
      </c>
      <c r="N362" s="42">
        <v>-34955.35724125</v>
      </c>
      <c r="O362" s="42">
        <v>-34955.35724125</v>
      </c>
      <c r="P362" s="42" t="s">
        <v>20</v>
      </c>
      <c r="Q362" s="42">
        <v>-10875.000030611111</v>
      </c>
      <c r="R362" s="42">
        <v>-24080.357210638889</v>
      </c>
    </row>
    <row r="363" spans="1:18" x14ac:dyDescent="0.25">
      <c r="A363" s="40" t="s">
        <v>19</v>
      </c>
      <c r="B363" s="40" t="s">
        <v>1090</v>
      </c>
      <c r="C363" s="40" t="s">
        <v>1091</v>
      </c>
      <c r="D363" s="40" t="s">
        <v>97</v>
      </c>
      <c r="E363" s="40" t="s">
        <v>28</v>
      </c>
      <c r="F363" s="41">
        <v>44187</v>
      </c>
      <c r="G363" s="41">
        <v>44277</v>
      </c>
      <c r="H363" s="43">
        <v>11571428.800000001</v>
      </c>
      <c r="I363" s="40" t="s">
        <v>38</v>
      </c>
      <c r="J363" s="40">
        <v>90</v>
      </c>
      <c r="K363" s="40">
        <v>0</v>
      </c>
      <c r="L363" s="42">
        <v>0</v>
      </c>
      <c r="M363" s="51">
        <v>1.4500000000000001E-2</v>
      </c>
      <c r="N363" s="42">
        <v>-41946.429400000008</v>
      </c>
      <c r="O363" s="42">
        <v>-41946.429400000008</v>
      </c>
      <c r="P363" s="42" t="s">
        <v>20</v>
      </c>
      <c r="Q363" s="42">
        <v>-4660.7143777777783</v>
      </c>
      <c r="R363" s="42">
        <v>-37285.715022222226</v>
      </c>
    </row>
    <row r="364" spans="1:18" x14ac:dyDescent="0.25">
      <c r="A364" s="40" t="s">
        <v>19</v>
      </c>
      <c r="B364" s="40" t="s">
        <v>1092</v>
      </c>
      <c r="C364" s="40" t="s">
        <v>1093</v>
      </c>
      <c r="D364" s="40" t="s">
        <v>551</v>
      </c>
      <c r="E364" s="40" t="s">
        <v>28</v>
      </c>
      <c r="F364" s="41">
        <v>44133</v>
      </c>
      <c r="G364" s="41">
        <v>44225</v>
      </c>
      <c r="H364" s="43">
        <v>28500000</v>
      </c>
      <c r="I364" s="40" t="s">
        <v>38</v>
      </c>
      <c r="J364" s="40">
        <v>92</v>
      </c>
      <c r="K364" s="40">
        <v>0</v>
      </c>
      <c r="L364" s="42">
        <v>0</v>
      </c>
      <c r="M364" s="51">
        <v>1.7000000000000001E-2</v>
      </c>
      <c r="N364" s="42">
        <v>-123816.66666666667</v>
      </c>
      <c r="O364" s="42">
        <v>-123816.66666666667</v>
      </c>
      <c r="P364" s="42" t="s">
        <v>20</v>
      </c>
      <c r="Q364" s="42">
        <v>-86133.333333333328</v>
      </c>
      <c r="R364" s="42">
        <v>-37683.333333333336</v>
      </c>
    </row>
    <row r="365" spans="1:18" x14ac:dyDescent="0.25">
      <c r="A365" s="40" t="s">
        <v>19</v>
      </c>
      <c r="B365" s="40" t="s">
        <v>1094</v>
      </c>
      <c r="C365" s="40" t="s">
        <v>1095</v>
      </c>
      <c r="D365" s="40" t="s">
        <v>551</v>
      </c>
      <c r="E365" s="40" t="s">
        <v>28</v>
      </c>
      <c r="F365" s="41">
        <v>44186</v>
      </c>
      <c r="G365" s="41">
        <v>44276</v>
      </c>
      <c r="H365" s="43">
        <v>4260000</v>
      </c>
      <c r="I365" s="40" t="s">
        <v>38</v>
      </c>
      <c r="J365" s="40">
        <v>90</v>
      </c>
      <c r="K365" s="40">
        <v>0</v>
      </c>
      <c r="L365" s="42">
        <v>0</v>
      </c>
      <c r="M365" s="51">
        <v>2.5499999999999998E-2</v>
      </c>
      <c r="N365" s="42">
        <v>-27157.5</v>
      </c>
      <c r="O365" s="42">
        <v>-27157.5</v>
      </c>
      <c r="P365" s="42" t="s">
        <v>20</v>
      </c>
      <c r="Q365" s="42">
        <v>-3319.25</v>
      </c>
      <c r="R365" s="42">
        <v>-23838.25</v>
      </c>
    </row>
    <row r="366" spans="1:18" x14ac:dyDescent="0.25">
      <c r="A366" s="40" t="s">
        <v>19</v>
      </c>
      <c r="B366" s="40" t="s">
        <v>1096</v>
      </c>
      <c r="C366" s="40" t="s">
        <v>1097</v>
      </c>
      <c r="D366" s="40" t="s">
        <v>1098</v>
      </c>
      <c r="E366" s="40" t="s">
        <v>937</v>
      </c>
      <c r="F366" s="41">
        <v>44105</v>
      </c>
      <c r="G366" s="41">
        <v>44197</v>
      </c>
      <c r="H366" s="43">
        <v>2264075.7200000002</v>
      </c>
      <c r="I366" s="40" t="s">
        <v>38</v>
      </c>
      <c r="J366" s="40">
        <v>92</v>
      </c>
      <c r="K366" s="40">
        <v>1.6631E-2</v>
      </c>
      <c r="L366" s="42">
        <v>-9622.6488431595553</v>
      </c>
      <c r="M366" s="51">
        <v>0</v>
      </c>
      <c r="N366" s="42">
        <v>0</v>
      </c>
      <c r="O366" s="42">
        <v>-9622.6488431595553</v>
      </c>
      <c r="P366" s="42" t="s">
        <v>20</v>
      </c>
      <c r="Q366" s="42">
        <v>-9622.6488431595553</v>
      </c>
      <c r="R366" s="42">
        <v>0</v>
      </c>
    </row>
    <row r="367" spans="1:18" x14ac:dyDescent="0.25">
      <c r="A367" s="40" t="s">
        <v>19</v>
      </c>
      <c r="B367" s="40" t="s">
        <v>1099</v>
      </c>
      <c r="C367" s="40" t="s">
        <v>1100</v>
      </c>
      <c r="D367" s="40" t="s">
        <v>1101</v>
      </c>
      <c r="E367" s="40" t="s">
        <v>937</v>
      </c>
      <c r="F367" s="41">
        <v>44105</v>
      </c>
      <c r="G367" s="41">
        <v>44197</v>
      </c>
      <c r="H367" s="43">
        <v>547858.21</v>
      </c>
      <c r="I367" s="40" t="s">
        <v>38</v>
      </c>
      <c r="J367" s="40">
        <v>92</v>
      </c>
      <c r="K367" s="40">
        <v>1.7315000000000001E-2</v>
      </c>
      <c r="L367" s="42">
        <v>-2424.2421426827773</v>
      </c>
      <c r="M367" s="51">
        <v>0</v>
      </c>
      <c r="N367" s="42">
        <v>0</v>
      </c>
      <c r="O367" s="42">
        <v>-2424.2421426827773</v>
      </c>
      <c r="P367" s="42" t="s">
        <v>20</v>
      </c>
      <c r="Q367" s="42">
        <v>-2424.2421426827773</v>
      </c>
      <c r="R367" s="42">
        <v>0</v>
      </c>
    </row>
    <row r="368" spans="1:18" x14ac:dyDescent="0.25">
      <c r="A368" s="40" t="s">
        <v>19</v>
      </c>
      <c r="B368" s="40" t="s">
        <v>1102</v>
      </c>
      <c r="C368" s="40" t="s">
        <v>1103</v>
      </c>
      <c r="D368" s="40" t="s">
        <v>1104</v>
      </c>
      <c r="E368" s="40" t="s">
        <v>937</v>
      </c>
      <c r="F368" s="41">
        <v>44105</v>
      </c>
      <c r="G368" s="41">
        <v>44197</v>
      </c>
      <c r="H368" s="43">
        <v>538628.59</v>
      </c>
      <c r="I368" s="40" t="s">
        <v>38</v>
      </c>
      <c r="J368" s="40">
        <v>92</v>
      </c>
      <c r="K368" s="40">
        <v>1.3048000000000001E-2</v>
      </c>
      <c r="L368" s="42">
        <v>-1796.0510485928887</v>
      </c>
      <c r="M368" s="51">
        <v>0</v>
      </c>
      <c r="N368" s="42">
        <v>0</v>
      </c>
      <c r="O368" s="42">
        <v>-1796.0510485928887</v>
      </c>
      <c r="P368" s="42" t="s">
        <v>20</v>
      </c>
      <c r="Q368" s="42">
        <v>-1796.0510485928887</v>
      </c>
      <c r="R368" s="42">
        <v>0</v>
      </c>
    </row>
    <row r="369" spans="1:18" x14ac:dyDescent="0.25">
      <c r="A369" s="40" t="s">
        <v>19</v>
      </c>
      <c r="B369" s="40" t="s">
        <v>1105</v>
      </c>
      <c r="C369" s="40" t="s">
        <v>1106</v>
      </c>
      <c r="D369" s="40" t="s">
        <v>97</v>
      </c>
      <c r="E369" s="40" t="s">
        <v>1107</v>
      </c>
      <c r="F369" s="41">
        <v>44125</v>
      </c>
      <c r="G369" s="41">
        <v>44217</v>
      </c>
      <c r="H369" s="43">
        <v>6315126.2800000003</v>
      </c>
      <c r="I369" s="40" t="s">
        <v>38</v>
      </c>
      <c r="J369" s="40">
        <v>92</v>
      </c>
      <c r="K369" s="40">
        <v>-4.6999999999999993E-3</v>
      </c>
      <c r="L369" s="42">
        <v>7481.2619273205482</v>
      </c>
      <c r="M369" s="51">
        <v>1.2E-2</v>
      </c>
      <c r="N369" s="42">
        <v>-19101.094282520549</v>
      </c>
      <c r="O369" s="42">
        <v>-11619.8323552</v>
      </c>
      <c r="P369" s="42" t="s">
        <v>20</v>
      </c>
      <c r="Q369" s="42">
        <v>-9093.7818432000004</v>
      </c>
      <c r="R369" s="42">
        <v>-2526.0505119999998</v>
      </c>
    </row>
    <row r="370" spans="1:18" x14ac:dyDescent="0.25">
      <c r="A370" s="40" t="s">
        <v>19</v>
      </c>
      <c r="B370" s="40" t="s">
        <v>1108</v>
      </c>
      <c r="C370" s="40" t="s">
        <v>1109</v>
      </c>
      <c r="D370" s="40" t="s">
        <v>475</v>
      </c>
      <c r="E370" s="40" t="s">
        <v>1110</v>
      </c>
      <c r="F370" s="41">
        <v>44176</v>
      </c>
      <c r="G370" s="41">
        <v>44266</v>
      </c>
      <c r="H370" s="43">
        <v>24000000</v>
      </c>
      <c r="I370" s="40" t="s">
        <v>38</v>
      </c>
      <c r="J370" s="40">
        <v>90</v>
      </c>
      <c r="K370" s="40">
        <v>-5.45E-3</v>
      </c>
      <c r="L370" s="42">
        <v>32252.054794520547</v>
      </c>
      <c r="M370" s="51">
        <v>1.4999999999999999E-2</v>
      </c>
      <c r="N370" s="42">
        <v>-88767.123287671231</v>
      </c>
      <c r="O370" s="42">
        <v>-56515.068493150684</v>
      </c>
      <c r="P370" s="42" t="s">
        <v>20</v>
      </c>
      <c r="Q370" s="42">
        <v>-13186.849315068494</v>
      </c>
      <c r="R370" s="42">
        <v>-43328.219178082196</v>
      </c>
    </row>
    <row r="371" spans="1:18" x14ac:dyDescent="0.25">
      <c r="A371" s="40" t="s">
        <v>19</v>
      </c>
      <c r="B371" s="40" t="s">
        <v>1111</v>
      </c>
      <c r="C371" s="40" t="s">
        <v>1112</v>
      </c>
      <c r="D371" s="40" t="s">
        <v>1113</v>
      </c>
      <c r="E371" s="40" t="s">
        <v>1114</v>
      </c>
      <c r="F371" s="41">
        <v>44196</v>
      </c>
      <c r="G371" s="41">
        <v>44225</v>
      </c>
      <c r="H371" s="43">
        <v>3942500</v>
      </c>
      <c r="I371" s="40" t="s">
        <v>38</v>
      </c>
      <c r="J371" s="40">
        <v>29</v>
      </c>
      <c r="K371" s="40">
        <v>1E-3</v>
      </c>
      <c r="L371" s="42">
        <v>-317.59027777777777</v>
      </c>
      <c r="M371" s="51">
        <v>1.7000000000000001E-2</v>
      </c>
      <c r="N371" s="42">
        <v>-5399.0347222222226</v>
      </c>
      <c r="O371" s="42">
        <v>-5716.625</v>
      </c>
      <c r="P371" s="42" t="s">
        <v>416</v>
      </c>
      <c r="Q371" s="42">
        <v>-197.125</v>
      </c>
      <c r="R371" s="42">
        <v>-5519.5</v>
      </c>
    </row>
    <row r="372" spans="1:18" x14ac:dyDescent="0.25">
      <c r="A372" s="40" t="s">
        <v>19</v>
      </c>
      <c r="B372" s="40" t="s">
        <v>1115</v>
      </c>
      <c r="C372" s="40" t="s">
        <v>1116</v>
      </c>
      <c r="D372" s="40" t="s">
        <v>1117</v>
      </c>
      <c r="E372" s="40" t="s">
        <v>1114</v>
      </c>
      <c r="F372" s="41">
        <v>44196</v>
      </c>
      <c r="G372" s="41">
        <v>44225</v>
      </c>
      <c r="H372" s="43">
        <v>473400</v>
      </c>
      <c r="I372" s="40" t="s">
        <v>38</v>
      </c>
      <c r="J372" s="40">
        <v>29</v>
      </c>
      <c r="K372" s="40">
        <v>1.1000000000000001E-3</v>
      </c>
      <c r="L372" s="42">
        <v>-41.948500000000003</v>
      </c>
      <c r="M372" s="51">
        <v>1.7500000000000002E-2</v>
      </c>
      <c r="N372" s="42">
        <v>-667.36250000000007</v>
      </c>
      <c r="O372" s="42">
        <v>-709.31100000000004</v>
      </c>
      <c r="P372" s="42" t="s">
        <v>416</v>
      </c>
      <c r="Q372" s="42">
        <v>-24.459</v>
      </c>
      <c r="R372" s="42">
        <v>-684.85200000000009</v>
      </c>
    </row>
    <row r="373" spans="1:18" x14ac:dyDescent="0.25">
      <c r="A373" s="40" t="s">
        <v>19</v>
      </c>
      <c r="B373" s="40" t="s">
        <v>1118</v>
      </c>
      <c r="C373" s="40" t="s">
        <v>1119</v>
      </c>
      <c r="D373" s="40" t="s">
        <v>1120</v>
      </c>
      <c r="E373" s="40" t="s">
        <v>1114</v>
      </c>
      <c r="F373" s="41">
        <v>44180</v>
      </c>
      <c r="G373" s="41">
        <v>44211</v>
      </c>
      <c r="H373" s="43">
        <v>1547353.33</v>
      </c>
      <c r="I373" s="40" t="s">
        <v>38</v>
      </c>
      <c r="J373" s="40">
        <v>31</v>
      </c>
      <c r="K373" s="40">
        <v>1.4E-2</v>
      </c>
      <c r="L373" s="42">
        <v>-1865.4204033888891</v>
      </c>
      <c r="M373" s="51">
        <v>0</v>
      </c>
      <c r="N373" s="42">
        <v>0</v>
      </c>
      <c r="O373" s="42">
        <v>-1865.4204033888891</v>
      </c>
      <c r="P373" s="42" t="s">
        <v>20</v>
      </c>
      <c r="Q373" s="42">
        <v>-1022.9724792777778</v>
      </c>
      <c r="R373" s="42">
        <v>-842.44792411111121</v>
      </c>
    </row>
    <row r="374" spans="1:18" x14ac:dyDescent="0.25">
      <c r="A374" s="40" t="s">
        <v>19</v>
      </c>
      <c r="B374" s="40" t="s">
        <v>1121</v>
      </c>
      <c r="C374" s="40" t="s">
        <v>1122</v>
      </c>
      <c r="D374" s="40" t="s">
        <v>1123</v>
      </c>
      <c r="E374" s="40" t="s">
        <v>82</v>
      </c>
      <c r="F374" s="41">
        <v>44105</v>
      </c>
      <c r="G374" s="41">
        <v>44197</v>
      </c>
      <c r="H374" s="43">
        <v>3819960.27</v>
      </c>
      <c r="I374" s="40" t="s">
        <v>38</v>
      </c>
      <c r="J374" s="40">
        <v>92</v>
      </c>
      <c r="K374" s="40">
        <v>-4.9399999999999999E-3</v>
      </c>
      <c r="L374" s="42">
        <v>4822.487620859999</v>
      </c>
      <c r="M374" s="51">
        <v>1.7999999999999999E-2</v>
      </c>
      <c r="N374" s="42">
        <v>-17571.817241999997</v>
      </c>
      <c r="O374" s="42">
        <v>-12749.329621139997</v>
      </c>
      <c r="P374" s="42" t="s">
        <v>20</v>
      </c>
      <c r="Q374" s="42">
        <v>-12749.329621139997</v>
      </c>
      <c r="R374" s="42">
        <v>0</v>
      </c>
    </row>
    <row r="375" spans="1:18" x14ac:dyDescent="0.25">
      <c r="A375" s="40" t="s">
        <v>19</v>
      </c>
      <c r="B375" s="40" t="s">
        <v>1124</v>
      </c>
      <c r="C375" s="40" t="s">
        <v>1125</v>
      </c>
      <c r="D375" s="40" t="s">
        <v>1126</v>
      </c>
      <c r="E375" s="40" t="s">
        <v>82</v>
      </c>
      <c r="F375" s="41">
        <v>44105</v>
      </c>
      <c r="G375" s="41">
        <v>44197</v>
      </c>
      <c r="H375" s="43">
        <v>10887810.66</v>
      </c>
      <c r="I375" s="40" t="s">
        <v>38</v>
      </c>
      <c r="J375" s="40">
        <v>92</v>
      </c>
      <c r="K375" s="40">
        <v>-4.9399999999999999E-3</v>
      </c>
      <c r="L375" s="42">
        <v>13745.256079879999</v>
      </c>
      <c r="M375" s="51">
        <v>1.2999999999999999E-2</v>
      </c>
      <c r="N375" s="42">
        <v>-36171.726525999999</v>
      </c>
      <c r="O375" s="42">
        <v>-22426.470446120002</v>
      </c>
      <c r="P375" s="42" t="s">
        <v>20</v>
      </c>
      <c r="Q375" s="42">
        <v>-22426.470446120002</v>
      </c>
      <c r="R375" s="42">
        <v>0</v>
      </c>
    </row>
    <row r="376" spans="1:18" x14ac:dyDescent="0.25">
      <c r="A376" s="40" t="s">
        <v>19</v>
      </c>
      <c r="B376" s="40" t="s">
        <v>1127</v>
      </c>
      <c r="C376" s="40" t="s">
        <v>1128</v>
      </c>
      <c r="D376" s="40" t="s">
        <v>1126</v>
      </c>
      <c r="E376" s="40" t="s">
        <v>82</v>
      </c>
      <c r="F376" s="41">
        <v>44137</v>
      </c>
      <c r="G376" s="41">
        <v>44228</v>
      </c>
      <c r="H376" s="43">
        <v>12021658.630000001</v>
      </c>
      <c r="I376" s="40" t="s">
        <v>38</v>
      </c>
      <c r="J376" s="40">
        <v>91</v>
      </c>
      <c r="K376" s="40">
        <v>-5.1500000000000001E-3</v>
      </c>
      <c r="L376" s="42">
        <v>15649.86199152639</v>
      </c>
      <c r="M376" s="51">
        <v>1.6E-2</v>
      </c>
      <c r="N376" s="42">
        <v>-48620.930459111114</v>
      </c>
      <c r="O376" s="42">
        <v>-32971.068467584722</v>
      </c>
      <c r="P376" s="42" t="s">
        <v>20</v>
      </c>
      <c r="Q376" s="42">
        <v>-21739.166022583333</v>
      </c>
      <c r="R376" s="42">
        <v>-11231.902445001389</v>
      </c>
    </row>
    <row r="377" spans="1:18" x14ac:dyDescent="0.25">
      <c r="A377" s="40" t="s">
        <v>19</v>
      </c>
      <c r="B377" s="40" t="s">
        <v>1129</v>
      </c>
      <c r="C377" s="40" t="s">
        <v>1130</v>
      </c>
      <c r="D377" s="40" t="s">
        <v>482</v>
      </c>
      <c r="E377" s="40" t="s">
        <v>82</v>
      </c>
      <c r="F377" s="41">
        <v>44105</v>
      </c>
      <c r="G377" s="41">
        <v>44197</v>
      </c>
      <c r="H377" s="43">
        <v>7203087.0899999999</v>
      </c>
      <c r="I377" s="40" t="s">
        <v>38</v>
      </c>
      <c r="J377" s="40">
        <v>92</v>
      </c>
      <c r="K377" s="40">
        <v>0</v>
      </c>
      <c r="L377" s="42">
        <v>0</v>
      </c>
      <c r="M377" s="51">
        <v>1.6E-2</v>
      </c>
      <c r="N377" s="42">
        <v>-29452.622767999997</v>
      </c>
      <c r="O377" s="42">
        <v>-29452.622767999997</v>
      </c>
      <c r="P377" s="42" t="s">
        <v>20</v>
      </c>
      <c r="Q377" s="42">
        <v>-29452.622767999997</v>
      </c>
      <c r="R377" s="42">
        <v>0</v>
      </c>
    </row>
    <row r="378" spans="1:18" x14ac:dyDescent="0.25">
      <c r="A378" s="40" t="s">
        <v>19</v>
      </c>
      <c r="B378" s="40" t="s">
        <v>1131</v>
      </c>
      <c r="C378" s="40" t="s">
        <v>1132</v>
      </c>
      <c r="D378" s="40" t="s">
        <v>482</v>
      </c>
      <c r="E378" s="40" t="s">
        <v>82</v>
      </c>
      <c r="F378" s="41">
        <v>44105</v>
      </c>
      <c r="G378" s="41">
        <v>44197</v>
      </c>
      <c r="H378" s="43">
        <v>3983508.58</v>
      </c>
      <c r="I378" s="40" t="s">
        <v>38</v>
      </c>
      <c r="J378" s="40">
        <v>92</v>
      </c>
      <c r="K378" s="40">
        <v>-4.9399999999999999E-3</v>
      </c>
      <c r="L378" s="42">
        <v>5028.958276217777</v>
      </c>
      <c r="M378" s="51">
        <v>1.7000000000000001E-2</v>
      </c>
      <c r="N378" s="42">
        <v>-17306.131719777779</v>
      </c>
      <c r="O378" s="42">
        <v>-12277.173443560001</v>
      </c>
      <c r="P378" s="42" t="s">
        <v>20</v>
      </c>
      <c r="Q378" s="42">
        <v>-12277.173443560001</v>
      </c>
      <c r="R378" s="42">
        <v>0</v>
      </c>
    </row>
    <row r="379" spans="1:18" x14ac:dyDescent="0.25">
      <c r="A379" s="40" t="s">
        <v>19</v>
      </c>
      <c r="B379" s="40" t="s">
        <v>1133</v>
      </c>
      <c r="C379" s="40" t="s">
        <v>1134</v>
      </c>
      <c r="D379" s="40" t="s">
        <v>482</v>
      </c>
      <c r="E379" s="40" t="s">
        <v>82</v>
      </c>
      <c r="F379" s="41">
        <v>44105</v>
      </c>
      <c r="G379" s="41">
        <v>44197</v>
      </c>
      <c r="H379" s="43">
        <v>2036726.44</v>
      </c>
      <c r="I379" s="40" t="s">
        <v>38</v>
      </c>
      <c r="J379" s="40">
        <v>92</v>
      </c>
      <c r="K379" s="40">
        <v>-4.9399999999999999E-3</v>
      </c>
      <c r="L379" s="42">
        <v>2571.2539790311107</v>
      </c>
      <c r="M379" s="51">
        <v>1.95E-2</v>
      </c>
      <c r="N379" s="42">
        <v>-10149.686759333334</v>
      </c>
      <c r="O379" s="42">
        <v>-7578.4327803022225</v>
      </c>
      <c r="P379" s="42" t="s">
        <v>20</v>
      </c>
      <c r="Q379" s="42">
        <v>-7578.4327803022225</v>
      </c>
      <c r="R379" s="42">
        <v>0</v>
      </c>
    </row>
    <row r="380" spans="1:18" x14ac:dyDescent="0.25">
      <c r="A380" s="40" t="s">
        <v>19</v>
      </c>
      <c r="B380" s="40" t="s">
        <v>1135</v>
      </c>
      <c r="C380" s="40" t="s">
        <v>1136</v>
      </c>
      <c r="D380" s="40" t="s">
        <v>482</v>
      </c>
      <c r="E380" s="40" t="s">
        <v>82</v>
      </c>
      <c r="F380" s="41">
        <v>44105</v>
      </c>
      <c r="G380" s="41">
        <v>44197</v>
      </c>
      <c r="H380" s="43">
        <v>1058907.3500000001</v>
      </c>
      <c r="I380" s="40" t="s">
        <v>38</v>
      </c>
      <c r="J380" s="40">
        <v>92</v>
      </c>
      <c r="K380" s="40">
        <v>-4.9399999999999999E-3</v>
      </c>
      <c r="L380" s="42">
        <v>1336.8117011888889</v>
      </c>
      <c r="M380" s="51">
        <v>1.7000000000000001E-2</v>
      </c>
      <c r="N380" s="42">
        <v>-4600.3641538888896</v>
      </c>
      <c r="O380" s="42">
        <v>-3263.5524527000007</v>
      </c>
      <c r="P380" s="42" t="s">
        <v>20</v>
      </c>
      <c r="Q380" s="42">
        <v>-3263.5524527000007</v>
      </c>
      <c r="R380" s="42">
        <v>0</v>
      </c>
    </row>
    <row r="381" spans="1:18" x14ac:dyDescent="0.25">
      <c r="A381" s="40" t="s">
        <v>19</v>
      </c>
      <c r="B381" s="40" t="s">
        <v>1137</v>
      </c>
      <c r="C381" s="40" t="s">
        <v>1138</v>
      </c>
      <c r="D381" s="40" t="s">
        <v>97</v>
      </c>
      <c r="E381" s="40" t="s">
        <v>82</v>
      </c>
      <c r="F381" s="41">
        <v>44105</v>
      </c>
      <c r="G381" s="41">
        <v>44197</v>
      </c>
      <c r="H381" s="43">
        <v>1058907.3500000001</v>
      </c>
      <c r="I381" s="40" t="s">
        <v>38</v>
      </c>
      <c r="J381" s="40">
        <v>92</v>
      </c>
      <c r="K381" s="40">
        <v>-4.9399999999999999E-3</v>
      </c>
      <c r="L381" s="42">
        <v>1336.8117011888889</v>
      </c>
      <c r="M381" s="51">
        <v>1.7000000000000001E-2</v>
      </c>
      <c r="N381" s="42">
        <v>-4600.3641538888896</v>
      </c>
      <c r="O381" s="42">
        <v>-3263.5524527000007</v>
      </c>
      <c r="P381" s="42" t="s">
        <v>20</v>
      </c>
      <c r="Q381" s="42">
        <v>-3263.5524527000007</v>
      </c>
      <c r="R381" s="42">
        <v>0</v>
      </c>
    </row>
    <row r="382" spans="1:18" x14ac:dyDescent="0.25">
      <c r="A382" s="40" t="s">
        <v>19</v>
      </c>
      <c r="B382" s="40" t="s">
        <v>1139</v>
      </c>
      <c r="C382" s="40" t="s">
        <v>1140</v>
      </c>
      <c r="D382" s="40" t="s">
        <v>1141</v>
      </c>
      <c r="E382" s="40" t="s">
        <v>82</v>
      </c>
      <c r="F382" s="41">
        <v>44105</v>
      </c>
      <c r="G382" s="41">
        <v>44197</v>
      </c>
      <c r="H382" s="43">
        <v>715606.59</v>
      </c>
      <c r="I382" s="40" t="s">
        <v>38</v>
      </c>
      <c r="J382" s="40">
        <v>92</v>
      </c>
      <c r="K382" s="40">
        <v>-4.9399999999999999E-3</v>
      </c>
      <c r="L382" s="42">
        <v>903.41356395333321</v>
      </c>
      <c r="M382" s="51">
        <v>1.95E-2</v>
      </c>
      <c r="N382" s="42">
        <v>-3566.1061734999994</v>
      </c>
      <c r="O382" s="42">
        <v>-2662.6926095466661</v>
      </c>
      <c r="P382" s="42" t="s">
        <v>20</v>
      </c>
      <c r="Q382" s="42">
        <v>-2662.6926095466661</v>
      </c>
      <c r="R382" s="42">
        <v>0</v>
      </c>
    </row>
    <row r="383" spans="1:18" x14ac:dyDescent="0.25">
      <c r="A383" s="40" t="s">
        <v>19</v>
      </c>
      <c r="B383" s="40" t="s">
        <v>1142</v>
      </c>
      <c r="C383" s="40" t="s">
        <v>1143</v>
      </c>
      <c r="D383" s="40" t="s">
        <v>1144</v>
      </c>
      <c r="E383" s="40" t="s">
        <v>1145</v>
      </c>
      <c r="F383" s="41">
        <v>44105</v>
      </c>
      <c r="G383" s="41">
        <v>44197</v>
      </c>
      <c r="H383" s="43">
        <v>1399924.77</v>
      </c>
      <c r="I383" s="40" t="s">
        <v>38</v>
      </c>
      <c r="J383" s="40">
        <v>92</v>
      </c>
      <c r="K383" s="40">
        <v>2.2790999999999999E-2</v>
      </c>
      <c r="L383" s="42">
        <v>-8153.6751662289989</v>
      </c>
      <c r="M383" s="51">
        <v>0</v>
      </c>
      <c r="N383" s="42">
        <v>0</v>
      </c>
      <c r="O383" s="42">
        <v>-8153.6751662289989</v>
      </c>
      <c r="P383" s="42" t="s">
        <v>20</v>
      </c>
      <c r="Q383" s="42">
        <v>-8153.6751662289989</v>
      </c>
      <c r="R383" s="42">
        <v>0</v>
      </c>
    </row>
    <row r="384" spans="1:18" x14ac:dyDescent="0.25">
      <c r="A384" s="40" t="s">
        <v>19</v>
      </c>
      <c r="B384" s="40" t="s">
        <v>1146</v>
      </c>
      <c r="C384" s="40" t="s">
        <v>1147</v>
      </c>
      <c r="D384" s="40" t="s">
        <v>295</v>
      </c>
      <c r="E384" s="40" t="s">
        <v>1148</v>
      </c>
      <c r="F384" s="41">
        <v>44162</v>
      </c>
      <c r="G384" s="41">
        <v>44253</v>
      </c>
      <c r="H384" s="43">
        <v>7084486.8700000001</v>
      </c>
      <c r="I384" s="40" t="s">
        <v>38</v>
      </c>
      <c r="J384" s="40">
        <v>89</v>
      </c>
      <c r="K384" s="40">
        <v>1.4E-2</v>
      </c>
      <c r="L384" s="42">
        <v>-24520.19622227778</v>
      </c>
      <c r="M384" s="51">
        <v>0</v>
      </c>
      <c r="N384" s="42">
        <v>0</v>
      </c>
      <c r="O384" s="42">
        <v>-24520.19622227778</v>
      </c>
      <c r="P384" s="42" t="s">
        <v>20</v>
      </c>
      <c r="Q384" s="42">
        <v>-9642.7737952777788</v>
      </c>
      <c r="R384" s="42">
        <v>-15428.438072444445</v>
      </c>
    </row>
    <row r="385" spans="1:18" x14ac:dyDescent="0.25">
      <c r="A385" s="40" t="s">
        <v>19</v>
      </c>
      <c r="B385" s="40" t="s">
        <v>1149</v>
      </c>
      <c r="C385" s="40" t="s">
        <v>1150</v>
      </c>
      <c r="D385" s="40" t="s">
        <v>97</v>
      </c>
      <c r="E385" s="40" t="s">
        <v>1148</v>
      </c>
      <c r="F385" s="41">
        <v>44109</v>
      </c>
      <c r="G385" s="41">
        <v>44200</v>
      </c>
      <c r="H385" s="43">
        <v>34500000</v>
      </c>
      <c r="I385" s="40" t="s">
        <v>38</v>
      </c>
      <c r="J385" s="40">
        <v>91</v>
      </c>
      <c r="K385" s="40">
        <v>0</v>
      </c>
      <c r="L385" s="42">
        <v>0</v>
      </c>
      <c r="M385" s="51">
        <v>1.6E-2</v>
      </c>
      <c r="N385" s="42">
        <v>-139533.33333333331</v>
      </c>
      <c r="O385" s="42">
        <v>-139533.33333333331</v>
      </c>
      <c r="P385" s="42" t="s">
        <v>20</v>
      </c>
      <c r="Q385" s="42">
        <v>-134933.33333333331</v>
      </c>
      <c r="R385" s="42">
        <v>-4599.9999999999991</v>
      </c>
    </row>
    <row r="386" spans="1:18" x14ac:dyDescent="0.25">
      <c r="A386" s="40" t="s">
        <v>19</v>
      </c>
      <c r="B386" s="40" t="s">
        <v>1151</v>
      </c>
      <c r="C386" s="40" t="s">
        <v>1152</v>
      </c>
      <c r="D386" s="40" t="s">
        <v>1153</v>
      </c>
      <c r="E386" s="40" t="s">
        <v>1148</v>
      </c>
      <c r="F386" s="41">
        <v>43896</v>
      </c>
      <c r="G386" s="41">
        <v>44263</v>
      </c>
      <c r="H386" s="43">
        <v>50000000</v>
      </c>
      <c r="I386" s="40" t="s">
        <v>38</v>
      </c>
      <c r="J386" s="40">
        <v>367</v>
      </c>
      <c r="K386" s="40">
        <v>2.3E-2</v>
      </c>
      <c r="L386" s="42">
        <v>-1172361.111111111</v>
      </c>
      <c r="M386" s="51">
        <v>0</v>
      </c>
      <c r="N386" s="42">
        <v>0</v>
      </c>
      <c r="O386" s="42">
        <v>-1172361.111111111</v>
      </c>
      <c r="P386" s="42" t="s">
        <v>20</v>
      </c>
      <c r="Q386" s="42">
        <v>-961527.77777777775</v>
      </c>
      <c r="R386" s="42">
        <v>-210833.33333333331</v>
      </c>
    </row>
    <row r="387" spans="1:18" x14ac:dyDescent="0.25">
      <c r="A387" s="40" t="s">
        <v>19</v>
      </c>
      <c r="B387" s="40" t="s">
        <v>1154</v>
      </c>
      <c r="C387" s="40" t="s">
        <v>1155</v>
      </c>
      <c r="D387" s="40" t="s">
        <v>1156</v>
      </c>
      <c r="E387" s="40" t="s">
        <v>1148</v>
      </c>
      <c r="F387" s="41">
        <v>44166</v>
      </c>
      <c r="G387" s="41">
        <v>44197</v>
      </c>
      <c r="H387" s="43">
        <v>5071600.84</v>
      </c>
      <c r="I387" s="40" t="s">
        <v>38</v>
      </c>
      <c r="J387" s="40">
        <v>31</v>
      </c>
      <c r="K387" s="40">
        <v>1.6938000000000002E-2</v>
      </c>
      <c r="L387" s="42">
        <v>-7397.1834051820006</v>
      </c>
      <c r="M387" s="51">
        <v>0</v>
      </c>
      <c r="N387" s="42">
        <v>0</v>
      </c>
      <c r="O387" s="42">
        <v>-7397.1834051820006</v>
      </c>
      <c r="P387" s="42" t="s">
        <v>20</v>
      </c>
      <c r="Q387" s="42">
        <v>-7397.1834051820006</v>
      </c>
      <c r="R387" s="42">
        <v>0</v>
      </c>
    </row>
    <row r="388" spans="1:18" x14ac:dyDescent="0.25">
      <c r="A388" s="40" t="s">
        <v>19</v>
      </c>
      <c r="B388" s="40" t="s">
        <v>1157</v>
      </c>
      <c r="C388" s="40" t="s">
        <v>1158</v>
      </c>
      <c r="D388" s="40" t="s">
        <v>482</v>
      </c>
      <c r="E388" s="40" t="s">
        <v>1148</v>
      </c>
      <c r="F388" s="41">
        <v>44173</v>
      </c>
      <c r="G388" s="41">
        <v>44204</v>
      </c>
      <c r="H388" s="43">
        <v>8958923.8100000005</v>
      </c>
      <c r="I388" s="40" t="s">
        <v>38</v>
      </c>
      <c r="J388" s="40">
        <v>30</v>
      </c>
      <c r="K388" s="40">
        <v>-5.3200000000000001E-3</v>
      </c>
      <c r="L388" s="42">
        <v>3971.789555766667</v>
      </c>
      <c r="M388" s="51">
        <v>3.5000000000000003E-2</v>
      </c>
      <c r="N388" s="42">
        <v>-26130.194445833335</v>
      </c>
      <c r="O388" s="42">
        <v>-22158.404890066668</v>
      </c>
      <c r="P388" s="42" t="s">
        <v>20</v>
      </c>
      <c r="Q388" s="42">
        <v>-17726.723912053334</v>
      </c>
      <c r="R388" s="42">
        <v>-5170.2944743488888</v>
      </c>
    </row>
    <row r="389" spans="1:18" x14ac:dyDescent="0.25">
      <c r="A389" s="40" t="s">
        <v>19</v>
      </c>
      <c r="B389" s="40" t="s">
        <v>1159</v>
      </c>
      <c r="C389" s="40" t="s">
        <v>1160</v>
      </c>
      <c r="D389" s="40" t="s">
        <v>1161</v>
      </c>
      <c r="E389" s="40" t="s">
        <v>1148</v>
      </c>
      <c r="F389" s="41">
        <v>44166</v>
      </c>
      <c r="G389" s="41">
        <v>44197</v>
      </c>
      <c r="H389" s="43">
        <v>16980431.960000001</v>
      </c>
      <c r="I389" s="40" t="s">
        <v>38</v>
      </c>
      <c r="J389" s="40">
        <v>31</v>
      </c>
      <c r="K389" s="40">
        <v>1.3485E-2</v>
      </c>
      <c r="L389" s="42">
        <v>-19717.819095551669</v>
      </c>
      <c r="M389" s="51">
        <v>0</v>
      </c>
      <c r="N389" s="42">
        <v>0</v>
      </c>
      <c r="O389" s="42">
        <v>-19717.819095551669</v>
      </c>
      <c r="P389" s="42" t="s">
        <v>20</v>
      </c>
      <c r="Q389" s="42">
        <v>-19717.819095551669</v>
      </c>
      <c r="R389" s="42">
        <v>0</v>
      </c>
    </row>
    <row r="390" spans="1:18" x14ac:dyDescent="0.25">
      <c r="A390" s="40" t="s">
        <v>19</v>
      </c>
      <c r="B390" s="40" t="s">
        <v>1162</v>
      </c>
      <c r="C390" s="40" t="s">
        <v>1163</v>
      </c>
      <c r="D390" s="40" t="s">
        <v>1164</v>
      </c>
      <c r="E390" s="40" t="s">
        <v>1148</v>
      </c>
      <c r="F390" s="41">
        <v>44185</v>
      </c>
      <c r="G390" s="41">
        <v>44216</v>
      </c>
      <c r="H390" s="43">
        <v>7149004.7699999996</v>
      </c>
      <c r="I390" s="40" t="s">
        <v>38</v>
      </c>
      <c r="J390" s="40">
        <v>31</v>
      </c>
      <c r="K390" s="40">
        <v>1.6596E-2</v>
      </c>
      <c r="L390" s="42">
        <v>-10216.642716806999</v>
      </c>
      <c r="M390" s="51">
        <v>0</v>
      </c>
      <c r="N390" s="42">
        <v>0</v>
      </c>
      <c r="O390" s="42">
        <v>-10216.642716806999</v>
      </c>
      <c r="P390" s="42" t="s">
        <v>20</v>
      </c>
      <c r="Q390" s="42">
        <v>-3954.8294387639994</v>
      </c>
      <c r="R390" s="42">
        <v>-6261.8132780429996</v>
      </c>
    </row>
    <row r="391" spans="1:18" x14ac:dyDescent="0.25">
      <c r="A391" s="40" t="s">
        <v>19</v>
      </c>
      <c r="B391" s="40" t="s">
        <v>1165</v>
      </c>
      <c r="C391" s="40" t="s">
        <v>1166</v>
      </c>
      <c r="D391" s="40" t="s">
        <v>1167</v>
      </c>
      <c r="E391" s="40" t="s">
        <v>1148</v>
      </c>
      <c r="F391" s="41">
        <v>44166</v>
      </c>
      <c r="G391" s="41">
        <v>44197</v>
      </c>
      <c r="H391" s="43">
        <v>7904203.2599999998</v>
      </c>
      <c r="I391" s="40" t="s">
        <v>38</v>
      </c>
      <c r="J391" s="40">
        <v>31</v>
      </c>
      <c r="K391" s="40">
        <v>1.6596E-2</v>
      </c>
      <c r="L391" s="42">
        <v>-11295.896878866</v>
      </c>
      <c r="M391" s="51">
        <v>0</v>
      </c>
      <c r="N391" s="42">
        <v>0</v>
      </c>
      <c r="O391" s="42">
        <v>-11295.896878866</v>
      </c>
      <c r="P391" s="42" t="s">
        <v>20</v>
      </c>
      <c r="Q391" s="42">
        <v>-11295.896878866</v>
      </c>
      <c r="R391" s="42">
        <v>0</v>
      </c>
    </row>
    <row r="392" spans="1:18" x14ac:dyDescent="0.25">
      <c r="A392" s="40" t="s">
        <v>19</v>
      </c>
      <c r="B392" s="40" t="s">
        <v>1168</v>
      </c>
      <c r="C392" s="40" t="s">
        <v>1169</v>
      </c>
      <c r="D392" s="40" t="s">
        <v>1170</v>
      </c>
      <c r="E392" s="40" t="s">
        <v>1148</v>
      </c>
      <c r="F392" s="41">
        <v>44166</v>
      </c>
      <c r="G392" s="41">
        <v>44197</v>
      </c>
      <c r="H392" s="43">
        <v>18986426.149999999</v>
      </c>
      <c r="I392" s="40" t="s">
        <v>38</v>
      </c>
      <c r="J392" s="40">
        <v>30</v>
      </c>
      <c r="K392" s="40">
        <v>1.2499E-2</v>
      </c>
      <c r="L392" s="42">
        <v>-19775.945037404163</v>
      </c>
      <c r="M392" s="51">
        <v>0</v>
      </c>
      <c r="N392" s="42">
        <v>0</v>
      </c>
      <c r="O392" s="42">
        <v>-19775.945037404163</v>
      </c>
      <c r="P392" s="42" t="s">
        <v>20</v>
      </c>
      <c r="Q392" s="42">
        <v>-20435.143205317636</v>
      </c>
      <c r="R392" s="42">
        <v>0</v>
      </c>
    </row>
    <row r="393" spans="1:18" x14ac:dyDescent="0.25">
      <c r="A393" s="40" t="s">
        <v>19</v>
      </c>
      <c r="B393" s="40" t="s">
        <v>1168</v>
      </c>
      <c r="C393" s="40" t="s">
        <v>1171</v>
      </c>
      <c r="D393" s="40" t="s">
        <v>1172</v>
      </c>
      <c r="E393" s="40" t="s">
        <v>1173</v>
      </c>
      <c r="F393" s="41">
        <v>44187</v>
      </c>
      <c r="G393" s="41">
        <v>44277</v>
      </c>
      <c r="H393" s="43">
        <v>200000000</v>
      </c>
      <c r="I393" s="40" t="s">
        <v>38</v>
      </c>
      <c r="J393" s="40">
        <v>90</v>
      </c>
      <c r="K393" s="40">
        <v>0</v>
      </c>
      <c r="L393" s="42">
        <v>0</v>
      </c>
      <c r="M393" s="51">
        <v>1.6E-2</v>
      </c>
      <c r="N393" s="42">
        <v>-800000</v>
      </c>
      <c r="O393" s="42">
        <v>-800000</v>
      </c>
      <c r="P393" s="42" t="s">
        <v>20</v>
      </c>
      <c r="Q393" s="42">
        <v>-88888.888888888891</v>
      </c>
      <c r="R393" s="42">
        <v>-711111.11111111112</v>
      </c>
    </row>
    <row r="394" spans="1:18" x14ac:dyDescent="0.25">
      <c r="A394" s="40" t="s">
        <v>19</v>
      </c>
      <c r="B394" s="40" t="s">
        <v>1174</v>
      </c>
      <c r="C394" s="40" t="s">
        <v>1175</v>
      </c>
      <c r="D394" s="40" t="s">
        <v>1176</v>
      </c>
      <c r="E394" s="40" t="s">
        <v>1148</v>
      </c>
      <c r="F394" s="41">
        <v>44193</v>
      </c>
      <c r="G394" s="41">
        <v>44284</v>
      </c>
      <c r="H394" s="43">
        <v>1800000</v>
      </c>
      <c r="I394" s="40" t="s">
        <v>38</v>
      </c>
      <c r="J394" s="40">
        <v>91</v>
      </c>
      <c r="K394" s="40">
        <v>-5.4100000000000007E-3</v>
      </c>
      <c r="L394" s="42">
        <v>2461.5500000000002</v>
      </c>
      <c r="M394" s="51">
        <v>8.0000000000000002E-3</v>
      </c>
      <c r="N394" s="42">
        <v>-3640</v>
      </c>
      <c r="O394" s="42">
        <v>-1178.4499999999998</v>
      </c>
      <c r="P394" s="42" t="s">
        <v>20</v>
      </c>
      <c r="Q394" s="42">
        <v>-51.8</v>
      </c>
      <c r="R394" s="42">
        <v>-1126.6499999999999</v>
      </c>
    </row>
    <row r="395" spans="1:18" x14ac:dyDescent="0.25">
      <c r="A395" s="40" t="s">
        <v>19</v>
      </c>
      <c r="B395" s="40" t="s">
        <v>1177</v>
      </c>
      <c r="C395" s="40" t="s">
        <v>1178</v>
      </c>
      <c r="D395" s="40" t="s">
        <v>1179</v>
      </c>
      <c r="E395" s="40" t="s">
        <v>1180</v>
      </c>
      <c r="F395" s="41">
        <v>44105</v>
      </c>
      <c r="G395" s="41">
        <v>44197</v>
      </c>
      <c r="H395" s="43">
        <v>5294818.24</v>
      </c>
      <c r="I395" s="40" t="s">
        <v>38</v>
      </c>
      <c r="J395" s="40">
        <v>92</v>
      </c>
      <c r="K395" s="40">
        <v>0</v>
      </c>
      <c r="L395" s="42">
        <v>0</v>
      </c>
      <c r="M395" s="51">
        <v>1.6E-2</v>
      </c>
      <c r="N395" s="42">
        <v>-21649.923470222224</v>
      </c>
      <c r="O395" s="42">
        <v>-21649.923470222224</v>
      </c>
      <c r="P395" s="42" t="s">
        <v>20</v>
      </c>
      <c r="Q395" s="42">
        <v>-21649.923470222224</v>
      </c>
      <c r="R395" s="42">
        <v>0</v>
      </c>
    </row>
    <row r="396" spans="1:18" x14ac:dyDescent="0.25">
      <c r="A396" s="40" t="s">
        <v>19</v>
      </c>
      <c r="B396" s="40" t="s">
        <v>1177</v>
      </c>
      <c r="C396" s="40" t="s">
        <v>1181</v>
      </c>
      <c r="D396" s="40" t="s">
        <v>482</v>
      </c>
      <c r="E396" s="40" t="s">
        <v>1180</v>
      </c>
      <c r="F396" s="41">
        <v>44105</v>
      </c>
      <c r="G396" s="41">
        <v>44197</v>
      </c>
      <c r="H396" s="43">
        <v>5049707.8899999997</v>
      </c>
      <c r="I396" s="40" t="s">
        <v>38</v>
      </c>
      <c r="J396" s="40">
        <v>92</v>
      </c>
      <c r="K396" s="40">
        <v>0</v>
      </c>
      <c r="L396" s="42">
        <v>0</v>
      </c>
      <c r="M396" s="51">
        <v>1.4999999999999999E-2</v>
      </c>
      <c r="N396" s="42">
        <v>-19357.213578333329</v>
      </c>
      <c r="O396" s="42">
        <v>-19357.213578333329</v>
      </c>
      <c r="P396" s="42" t="s">
        <v>20</v>
      </c>
      <c r="Q396" s="42">
        <v>-19357.213578333329</v>
      </c>
      <c r="R396" s="42">
        <v>0</v>
      </c>
    </row>
    <row r="397" spans="1:18" x14ac:dyDescent="0.25">
      <c r="A397" s="40" t="s">
        <v>19</v>
      </c>
      <c r="B397" s="40" t="s">
        <v>1182</v>
      </c>
      <c r="C397" s="40" t="s">
        <v>1183</v>
      </c>
      <c r="D397" s="40" t="s">
        <v>1184</v>
      </c>
      <c r="E397" s="40" t="s">
        <v>1185</v>
      </c>
      <c r="F397" s="41">
        <v>44166</v>
      </c>
      <c r="G397" s="41">
        <v>44256</v>
      </c>
      <c r="H397" s="43">
        <v>1699445</v>
      </c>
      <c r="I397" s="40" t="s">
        <v>38</v>
      </c>
      <c r="J397" s="40">
        <v>90</v>
      </c>
      <c r="K397" s="40">
        <v>0</v>
      </c>
      <c r="L397" s="42">
        <v>0</v>
      </c>
      <c r="M397" s="51">
        <v>2.2124999999999999E-2</v>
      </c>
      <c r="N397" s="42">
        <v>-9400.0551562499986</v>
      </c>
      <c r="O397" s="42">
        <v>-9400.0551562499986</v>
      </c>
      <c r="P397" s="42" t="s">
        <v>20</v>
      </c>
      <c r="Q397" s="42">
        <v>-3237.7967760416664</v>
      </c>
      <c r="R397" s="42">
        <v>-6162.2583802083327</v>
      </c>
    </row>
    <row r="398" spans="1:18" x14ac:dyDescent="0.25">
      <c r="A398" s="40" t="s">
        <v>19</v>
      </c>
      <c r="B398" s="40" t="s">
        <v>1186</v>
      </c>
      <c r="C398" s="40" t="s">
        <v>1187</v>
      </c>
      <c r="D398" s="40" t="s">
        <v>1188</v>
      </c>
      <c r="E398" s="40" t="s">
        <v>1189</v>
      </c>
      <c r="F398" s="41">
        <v>44165.041666666701</v>
      </c>
      <c r="G398" s="41">
        <v>44196.041666666701</v>
      </c>
      <c r="H398" s="43">
        <v>845671.61</v>
      </c>
      <c r="I398" s="40" t="s">
        <v>38</v>
      </c>
      <c r="J398" s="40">
        <v>31</v>
      </c>
      <c r="K398" s="40">
        <v>1.6299999999999999E-2</v>
      </c>
      <c r="L398" s="42">
        <v>-1186.9940681472222</v>
      </c>
      <c r="M398" s="51">
        <v>0</v>
      </c>
      <c r="N398" s="42">
        <v>0</v>
      </c>
      <c r="O398" s="42">
        <v>-1186.9940681472222</v>
      </c>
      <c r="P398" s="42" t="s">
        <v>20</v>
      </c>
      <c r="Q398" s="42">
        <v>-1223.6887772418711</v>
      </c>
      <c r="R398" s="42">
        <v>36.69470909464895</v>
      </c>
    </row>
    <row r="399" spans="1:18" x14ac:dyDescent="0.25">
      <c r="A399" s="40" t="s">
        <v>19</v>
      </c>
      <c r="B399" s="40" t="s">
        <v>1190</v>
      </c>
      <c r="C399" s="40" t="s">
        <v>1191</v>
      </c>
      <c r="D399" s="40" t="s">
        <v>1192</v>
      </c>
      <c r="E399" s="40" t="s">
        <v>1189</v>
      </c>
      <c r="F399" s="41">
        <v>44104.083333333299</v>
      </c>
      <c r="G399" s="41">
        <v>44196.041666666701</v>
      </c>
      <c r="H399" s="43">
        <v>361917.76</v>
      </c>
      <c r="I399" s="40" t="s">
        <v>38</v>
      </c>
      <c r="J399" s="40">
        <v>92</v>
      </c>
      <c r="K399" s="40">
        <v>1.375E-2</v>
      </c>
      <c r="L399" s="42">
        <v>-1271.7387955555555</v>
      </c>
      <c r="M399" s="51">
        <v>0</v>
      </c>
      <c r="N399" s="42">
        <v>0</v>
      </c>
      <c r="O399" s="42">
        <v>-1271.7387955555555</v>
      </c>
      <c r="P399" s="42" t="s">
        <v>20</v>
      </c>
      <c r="Q399" s="42">
        <v>-1284.410106018988</v>
      </c>
      <c r="R399" s="42">
        <v>13.247279119901009</v>
      </c>
    </row>
    <row r="400" spans="1:18" x14ac:dyDescent="0.25">
      <c r="A400" s="40" t="s">
        <v>19</v>
      </c>
      <c r="B400" s="40" t="s">
        <v>1193</v>
      </c>
      <c r="C400" s="40" t="s">
        <v>1194</v>
      </c>
      <c r="D400" s="40" t="s">
        <v>1195</v>
      </c>
      <c r="E400" s="40" t="s">
        <v>1189</v>
      </c>
      <c r="F400" s="41">
        <v>44104.083333333299</v>
      </c>
      <c r="G400" s="41">
        <v>44196.041666666701</v>
      </c>
      <c r="H400" s="43">
        <v>325554</v>
      </c>
      <c r="I400" s="40" t="s">
        <v>38</v>
      </c>
      <c r="J400" s="40">
        <v>90</v>
      </c>
      <c r="K400" s="40">
        <v>1.375E-2</v>
      </c>
      <c r="L400" s="42">
        <v>-1119.0918750000001</v>
      </c>
      <c r="M400" s="51">
        <v>0</v>
      </c>
      <c r="N400" s="42">
        <v>0</v>
      </c>
      <c r="O400" s="42">
        <v>-1119.0918750000001</v>
      </c>
      <c r="P400" s="42" t="s">
        <v>20</v>
      </c>
      <c r="Q400" s="42">
        <v>-1155.3587413198668</v>
      </c>
      <c r="R400" s="42">
        <v>11.916256075966688</v>
      </c>
    </row>
    <row r="401" spans="1:18" x14ac:dyDescent="0.25">
      <c r="A401" s="40" t="s">
        <v>19</v>
      </c>
      <c r="B401" s="40" t="s">
        <v>1196</v>
      </c>
      <c r="C401" s="40" t="s">
        <v>1197</v>
      </c>
      <c r="D401" s="40" t="s">
        <v>1198</v>
      </c>
      <c r="E401" s="40" t="s">
        <v>1189</v>
      </c>
      <c r="F401" s="41">
        <v>44104.083333333299</v>
      </c>
      <c r="G401" s="41">
        <v>44196.041666666701</v>
      </c>
      <c r="H401" s="43">
        <v>421513.03</v>
      </c>
      <c r="I401" s="40" t="s">
        <v>38</v>
      </c>
      <c r="J401" s="40">
        <v>0</v>
      </c>
      <c r="K401" s="40">
        <v>3.2500000000000001E-2</v>
      </c>
      <c r="L401" s="42">
        <v>0</v>
      </c>
      <c r="M401" s="51">
        <v>0</v>
      </c>
      <c r="N401" s="42">
        <v>0</v>
      </c>
      <c r="O401" s="42">
        <v>0</v>
      </c>
      <c r="P401" s="42" t="s">
        <v>20</v>
      </c>
      <c r="Q401" s="42"/>
      <c r="R401" s="42"/>
    </row>
    <row r="402" spans="1:18" x14ac:dyDescent="0.25">
      <c r="A402" s="40" t="s">
        <v>19</v>
      </c>
      <c r="B402" s="40" t="s">
        <v>1199</v>
      </c>
      <c r="C402" s="40" t="s">
        <v>1200</v>
      </c>
      <c r="D402" s="40" t="s">
        <v>364</v>
      </c>
      <c r="E402" s="40" t="s">
        <v>1201</v>
      </c>
      <c r="F402" s="41">
        <v>44195</v>
      </c>
      <c r="G402" s="41">
        <v>44226</v>
      </c>
      <c r="H402" s="43">
        <v>2358793.89</v>
      </c>
      <c r="I402" s="40" t="s">
        <v>38</v>
      </c>
      <c r="J402" s="40">
        <v>31</v>
      </c>
      <c r="K402" s="40">
        <v>0</v>
      </c>
      <c r="L402" s="42">
        <v>0</v>
      </c>
      <c r="M402" s="51">
        <v>2.5000000000000001E-2</v>
      </c>
      <c r="N402" s="42">
        <v>-5077.9590687500004</v>
      </c>
      <c r="O402" s="42">
        <v>-5077.9590687500004</v>
      </c>
      <c r="P402" s="42" t="s">
        <v>20</v>
      </c>
      <c r="Q402" s="42">
        <v>-327.61026250000003</v>
      </c>
      <c r="R402" s="42">
        <v>-4750.3488062500001</v>
      </c>
    </row>
    <row r="403" spans="1:18" x14ac:dyDescent="0.25">
      <c r="A403" s="40" t="s">
        <v>19</v>
      </c>
      <c r="B403" s="40" t="s">
        <v>1202</v>
      </c>
      <c r="C403" s="40" t="s">
        <v>1203</v>
      </c>
      <c r="D403" s="40" t="s">
        <v>1204</v>
      </c>
      <c r="E403" s="40" t="s">
        <v>907</v>
      </c>
      <c r="F403" s="41">
        <v>43900</v>
      </c>
      <c r="G403" s="41">
        <v>44265</v>
      </c>
      <c r="H403" s="43">
        <v>400000000</v>
      </c>
      <c r="I403" s="40" t="s">
        <v>38</v>
      </c>
      <c r="J403" s="40">
        <v>365</v>
      </c>
      <c r="K403" s="40">
        <v>2.63E-2</v>
      </c>
      <c r="L403" s="42">
        <v>-10520000</v>
      </c>
      <c r="M403" s="51">
        <v>0</v>
      </c>
      <c r="N403" s="42">
        <v>0</v>
      </c>
      <c r="O403" s="42">
        <v>-10520000</v>
      </c>
      <c r="P403" s="42" t="s">
        <v>20</v>
      </c>
      <c r="Q403" s="42">
        <v>-8560109.5890410952</v>
      </c>
      <c r="R403" s="42">
        <v>-1959890.4109589043</v>
      </c>
    </row>
    <row r="404" spans="1:18" x14ac:dyDescent="0.25">
      <c r="A404" s="40" t="s">
        <v>19</v>
      </c>
      <c r="B404" s="40" t="s">
        <v>1205</v>
      </c>
      <c r="C404" s="40" t="s">
        <v>1206</v>
      </c>
      <c r="D404" s="40" t="s">
        <v>1207</v>
      </c>
      <c r="E404" s="40" t="s">
        <v>1208</v>
      </c>
      <c r="F404" s="41">
        <v>43968</v>
      </c>
      <c r="G404" s="41">
        <v>44333</v>
      </c>
      <c r="H404" s="43">
        <v>499999958.5</v>
      </c>
      <c r="I404" s="40" t="s">
        <v>38</v>
      </c>
      <c r="J404" s="40">
        <v>365</v>
      </c>
      <c r="K404" s="40">
        <v>3.7499999999999999E-3</v>
      </c>
      <c r="L404" s="42">
        <v>-1901041.508880208</v>
      </c>
      <c r="M404" s="51">
        <v>0</v>
      </c>
      <c r="N404" s="42">
        <v>0</v>
      </c>
      <c r="O404" s="42">
        <v>-1901041.508880208</v>
      </c>
      <c r="P404" s="42" t="s">
        <v>20</v>
      </c>
      <c r="Q404" s="42">
        <v>-1192708.2343385415</v>
      </c>
      <c r="R404" s="42">
        <v>-708333.27454166661</v>
      </c>
    </row>
    <row r="405" spans="1:18" x14ac:dyDescent="0.25">
      <c r="A405" s="40" t="s">
        <v>19</v>
      </c>
      <c r="B405" s="40" t="s">
        <v>1209</v>
      </c>
      <c r="C405" s="40" t="s">
        <v>1210</v>
      </c>
      <c r="D405" s="40" t="s">
        <v>97</v>
      </c>
      <c r="E405" s="40" t="s">
        <v>1211</v>
      </c>
      <c r="F405" s="41">
        <v>44196</v>
      </c>
      <c r="G405" s="41">
        <v>44286</v>
      </c>
      <c r="H405" s="43">
        <v>20000000</v>
      </c>
      <c r="I405" s="40" t="s">
        <v>38</v>
      </c>
      <c r="J405" s="40">
        <v>90</v>
      </c>
      <c r="K405" s="40">
        <v>0</v>
      </c>
      <c r="L405" s="42">
        <v>0</v>
      </c>
      <c r="M405" s="51">
        <v>1.7999999999999999E-2</v>
      </c>
      <c r="N405" s="42">
        <v>-90000</v>
      </c>
      <c r="O405" s="42">
        <v>-90000</v>
      </c>
      <c r="P405" s="42" t="s">
        <v>20</v>
      </c>
      <c r="Q405" s="42">
        <v>-1000</v>
      </c>
      <c r="R405" s="42">
        <v>-89000</v>
      </c>
    </row>
    <row r="406" spans="1:18" x14ac:dyDescent="0.25">
      <c r="A406" s="40" t="s">
        <v>19</v>
      </c>
      <c r="B406" s="40" t="s">
        <v>1212</v>
      </c>
      <c r="C406" s="40" t="s">
        <v>1213</v>
      </c>
      <c r="D406" s="40" t="s">
        <v>482</v>
      </c>
      <c r="E406" s="40" t="s">
        <v>1214</v>
      </c>
      <c r="F406" s="41">
        <v>44105</v>
      </c>
      <c r="G406" s="41">
        <v>44197</v>
      </c>
      <c r="H406" s="43">
        <v>9599845.1699999999</v>
      </c>
      <c r="I406" s="40" t="s">
        <v>38</v>
      </c>
      <c r="J406" s="40">
        <v>92</v>
      </c>
      <c r="K406" s="40">
        <v>-4.9399999999999999E-3</v>
      </c>
      <c r="L406" s="42">
        <v>12119.271202393331</v>
      </c>
      <c r="M406" s="51">
        <v>1.0999999999999999E-2</v>
      </c>
      <c r="N406" s="42">
        <v>-26986.231422333331</v>
      </c>
      <c r="O406" s="42">
        <v>-14866.96021994</v>
      </c>
      <c r="P406" s="42" t="s">
        <v>20</v>
      </c>
      <c r="Q406" s="42">
        <v>-14866.96021994</v>
      </c>
      <c r="R406" s="42">
        <v>0</v>
      </c>
    </row>
    <row r="407" spans="1:18" x14ac:dyDescent="0.25">
      <c r="A407" s="40" t="s">
        <v>19</v>
      </c>
      <c r="B407" s="40" t="s">
        <v>1215</v>
      </c>
      <c r="C407" s="40" t="s">
        <v>1216</v>
      </c>
      <c r="D407" s="40" t="s">
        <v>1217</v>
      </c>
      <c r="E407" s="40" t="s">
        <v>1214</v>
      </c>
      <c r="F407" s="41">
        <v>44105</v>
      </c>
      <c r="G407" s="41">
        <v>44197</v>
      </c>
      <c r="H407" s="43">
        <v>3220402.46</v>
      </c>
      <c r="I407" s="40" t="s">
        <v>38</v>
      </c>
      <c r="J407" s="40">
        <v>92</v>
      </c>
      <c r="K407" s="40">
        <v>-4.9399999999999999E-3</v>
      </c>
      <c r="L407" s="42">
        <v>4065.579194502222</v>
      </c>
      <c r="M407" s="51">
        <v>1.7000000000000001E-2</v>
      </c>
      <c r="N407" s="42">
        <v>-13990.859576222221</v>
      </c>
      <c r="O407" s="42">
        <v>-9925.2803817200002</v>
      </c>
      <c r="P407" s="42" t="s">
        <v>20</v>
      </c>
      <c r="Q407" s="42">
        <v>-9925.2803817200002</v>
      </c>
      <c r="R407" s="42">
        <v>0</v>
      </c>
    </row>
    <row r="408" spans="1:18" x14ac:dyDescent="0.25">
      <c r="A408" s="40" t="s">
        <v>19</v>
      </c>
      <c r="B408" s="40" t="s">
        <v>1218</v>
      </c>
      <c r="C408" s="40" t="s">
        <v>1219</v>
      </c>
      <c r="D408" s="40" t="s">
        <v>1220</v>
      </c>
      <c r="E408" s="40" t="s">
        <v>1214</v>
      </c>
      <c r="F408" s="41">
        <v>44110</v>
      </c>
      <c r="G408" s="41">
        <v>44202</v>
      </c>
      <c r="H408" s="43">
        <v>5931156.8200000003</v>
      </c>
      <c r="I408" s="40" t="s">
        <v>38</v>
      </c>
      <c r="J408" s="40">
        <v>92</v>
      </c>
      <c r="K408" s="40">
        <v>-5.24298071519961E-3</v>
      </c>
      <c r="L408" s="42">
        <v>7946.9959888882977</v>
      </c>
      <c r="M408" s="51">
        <v>1.4999999999999999E-2</v>
      </c>
      <c r="N408" s="42">
        <v>-22736.10114333333</v>
      </c>
      <c r="O408" s="42">
        <v>-14789.105154445031</v>
      </c>
      <c r="P408" s="42" t="s">
        <v>20</v>
      </c>
      <c r="Q408" s="42">
        <v>-13985.34943952954</v>
      </c>
      <c r="R408" s="42">
        <v>-803.75571491549078</v>
      </c>
    </row>
    <row r="409" spans="1:18" x14ac:dyDescent="0.25">
      <c r="A409" s="40" t="s">
        <v>19</v>
      </c>
      <c r="B409" s="40" t="s">
        <v>1221</v>
      </c>
      <c r="C409" s="40" t="s">
        <v>1222</v>
      </c>
      <c r="D409" s="40" t="s">
        <v>1223</v>
      </c>
      <c r="E409" s="40" t="s">
        <v>1214</v>
      </c>
      <c r="F409" s="41">
        <v>44105</v>
      </c>
      <c r="G409" s="41">
        <v>44197</v>
      </c>
      <c r="H409" s="43">
        <v>6309179.0199999996</v>
      </c>
      <c r="I409" s="40" t="s">
        <v>38</v>
      </c>
      <c r="J409" s="40">
        <v>92</v>
      </c>
      <c r="K409" s="40">
        <v>-4.9399999999999999E-3</v>
      </c>
      <c r="L409" s="42">
        <v>7964.9880028044436</v>
      </c>
      <c r="M409" s="51">
        <v>1.6500000000000001E-2</v>
      </c>
      <c r="N409" s="42">
        <v>-26603.704867666664</v>
      </c>
      <c r="O409" s="42">
        <v>-18638.716864862221</v>
      </c>
      <c r="P409" s="42" t="s">
        <v>20</v>
      </c>
      <c r="Q409" s="42">
        <v>-18638.716864862221</v>
      </c>
      <c r="R409" s="42">
        <v>0</v>
      </c>
    </row>
    <row r="410" spans="1:18" x14ac:dyDescent="0.25">
      <c r="A410" s="40" t="s">
        <v>19</v>
      </c>
      <c r="B410" s="40" t="s">
        <v>1224</v>
      </c>
      <c r="C410" s="40" t="s">
        <v>1225</v>
      </c>
      <c r="D410" s="40" t="s">
        <v>97</v>
      </c>
      <c r="E410" s="40" t="s">
        <v>1226</v>
      </c>
      <c r="F410" s="41">
        <v>44144</v>
      </c>
      <c r="G410" s="41">
        <v>44235</v>
      </c>
      <c r="H410" s="43">
        <v>3000000</v>
      </c>
      <c r="I410" s="40" t="s">
        <v>38</v>
      </c>
      <c r="J410" s="40">
        <v>89</v>
      </c>
      <c r="K410" s="40">
        <v>0</v>
      </c>
      <c r="L410" s="42">
        <v>0</v>
      </c>
      <c r="M410" s="51">
        <v>1.2E-2</v>
      </c>
      <c r="N410" s="42">
        <v>-8900</v>
      </c>
      <c r="O410" s="42">
        <v>-8900</v>
      </c>
      <c r="P410" s="42" t="s">
        <v>20</v>
      </c>
      <c r="Q410" s="42">
        <v>-5300</v>
      </c>
      <c r="R410" s="42">
        <v>-3800</v>
      </c>
    </row>
    <row r="411" spans="1:18" x14ac:dyDescent="0.25">
      <c r="A411" s="40" t="s">
        <v>19</v>
      </c>
      <c r="B411" s="40" t="s">
        <v>1227</v>
      </c>
      <c r="C411" s="40" t="s">
        <v>1228</v>
      </c>
      <c r="D411" s="40" t="s">
        <v>97</v>
      </c>
      <c r="E411" s="40" t="s">
        <v>1229</v>
      </c>
      <c r="F411" s="41">
        <v>44184</v>
      </c>
      <c r="G411" s="41">
        <v>44274</v>
      </c>
      <c r="H411" s="43">
        <v>6746220.2599999998</v>
      </c>
      <c r="I411" s="40" t="s">
        <v>38</v>
      </c>
      <c r="J411" s="40">
        <v>90</v>
      </c>
      <c r="K411" s="40">
        <v>0</v>
      </c>
      <c r="L411" s="42">
        <v>0</v>
      </c>
      <c r="M411" s="51">
        <v>1.2E-2</v>
      </c>
      <c r="N411" s="42">
        <v>-20238.660779999998</v>
      </c>
      <c r="O411" s="42">
        <v>-20238.660779999998</v>
      </c>
      <c r="P411" s="42" t="s">
        <v>20</v>
      </c>
      <c r="Q411" s="42">
        <v>-2923.3621126666662</v>
      </c>
      <c r="R411" s="42">
        <v>-17315.298667333333</v>
      </c>
    </row>
    <row r="412" spans="1:18" x14ac:dyDescent="0.25">
      <c r="A412" s="40" t="s">
        <v>19</v>
      </c>
      <c r="B412" s="40" t="s">
        <v>1230</v>
      </c>
      <c r="C412" s="40" t="s">
        <v>1231</v>
      </c>
      <c r="D412" s="40" t="s">
        <v>1232</v>
      </c>
      <c r="E412" s="40" t="s">
        <v>1229</v>
      </c>
      <c r="F412" s="41">
        <v>44125</v>
      </c>
      <c r="G412" s="41">
        <v>44217</v>
      </c>
      <c r="H412" s="43">
        <v>9309121.1699999999</v>
      </c>
      <c r="I412" s="40" t="s">
        <v>38</v>
      </c>
      <c r="J412" s="40">
        <v>92</v>
      </c>
      <c r="K412" s="40">
        <v>0</v>
      </c>
      <c r="L412" s="42">
        <v>0</v>
      </c>
      <c r="M412" s="51">
        <v>1.0200000000000001E-2</v>
      </c>
      <c r="N412" s="42">
        <v>-24265.775849799997</v>
      </c>
      <c r="O412" s="42">
        <v>-24265.775849799997</v>
      </c>
      <c r="P412" s="42" t="s">
        <v>20</v>
      </c>
      <c r="Q412" s="42">
        <v>-18990.6071868</v>
      </c>
      <c r="R412" s="42">
        <v>-5275.1686629999995</v>
      </c>
    </row>
    <row r="413" spans="1:18" x14ac:dyDescent="0.25">
      <c r="A413" s="40" t="s">
        <v>19</v>
      </c>
      <c r="B413" s="40" t="s">
        <v>1233</v>
      </c>
      <c r="C413" s="40" t="s">
        <v>1234</v>
      </c>
      <c r="D413" s="40" t="s">
        <v>1235</v>
      </c>
      <c r="E413" s="40" t="s">
        <v>1236</v>
      </c>
      <c r="F413" s="41">
        <v>44196</v>
      </c>
      <c r="G413" s="41">
        <v>44225</v>
      </c>
      <c r="H413" s="43">
        <v>1039920</v>
      </c>
      <c r="I413" s="40" t="s">
        <v>38</v>
      </c>
      <c r="J413" s="40">
        <v>29</v>
      </c>
      <c r="K413" s="40">
        <v>1E-3</v>
      </c>
      <c r="L413" s="42">
        <v>-83.771333333333345</v>
      </c>
      <c r="M413" s="51">
        <v>1.9E-2</v>
      </c>
      <c r="N413" s="42">
        <v>-1591.6553333333334</v>
      </c>
      <c r="O413" s="42">
        <v>-1675.4266666666667</v>
      </c>
      <c r="P413" s="42" t="s">
        <v>416</v>
      </c>
      <c r="Q413" s="42">
        <v>-57.773333333333333</v>
      </c>
      <c r="R413" s="42">
        <v>-1617.6533333333334</v>
      </c>
    </row>
    <row r="414" spans="1:18" x14ac:dyDescent="0.25">
      <c r="A414" s="40" t="s">
        <v>19</v>
      </c>
      <c r="B414" s="40" t="s">
        <v>1237</v>
      </c>
      <c r="C414" s="40" t="s">
        <v>1238</v>
      </c>
      <c r="D414" s="40" t="s">
        <v>97</v>
      </c>
      <c r="E414" s="40" t="s">
        <v>1239</v>
      </c>
      <c r="F414" s="41">
        <v>44135</v>
      </c>
      <c r="G414" s="41">
        <v>44227</v>
      </c>
      <c r="H414" s="43">
        <v>9037688</v>
      </c>
      <c r="I414" s="40" t="s">
        <v>38</v>
      </c>
      <c r="J414" s="40">
        <v>90</v>
      </c>
      <c r="K414" s="40">
        <v>0</v>
      </c>
      <c r="L414" s="42">
        <v>0</v>
      </c>
      <c r="M414" s="51">
        <v>0</v>
      </c>
      <c r="N414" s="42">
        <v>0</v>
      </c>
      <c r="O414" s="42">
        <v>0</v>
      </c>
      <c r="P414" s="42" t="s">
        <v>416</v>
      </c>
      <c r="Q414" s="42">
        <v>0</v>
      </c>
      <c r="R414" s="42">
        <v>0</v>
      </c>
    </row>
    <row r="415" spans="1:18" x14ac:dyDescent="0.25">
      <c r="A415" s="40" t="s">
        <v>19</v>
      </c>
      <c r="B415" s="40" t="s">
        <v>1240</v>
      </c>
      <c r="C415" s="40" t="s">
        <v>1241</v>
      </c>
      <c r="D415" s="40" t="s">
        <v>1023</v>
      </c>
      <c r="E415" s="40" t="s">
        <v>1242</v>
      </c>
      <c r="F415" s="41">
        <v>44134</v>
      </c>
      <c r="G415" s="41">
        <v>44225</v>
      </c>
      <c r="H415" s="43">
        <v>1224000</v>
      </c>
      <c r="I415" s="40" t="s">
        <v>38</v>
      </c>
      <c r="J415" s="40">
        <v>91</v>
      </c>
      <c r="K415" s="40">
        <v>0</v>
      </c>
      <c r="L415" s="42">
        <v>0</v>
      </c>
      <c r="M415" s="51">
        <v>1.95E-2</v>
      </c>
      <c r="N415" s="42">
        <v>-6033.3</v>
      </c>
      <c r="O415" s="42">
        <v>-6033.3</v>
      </c>
      <c r="P415" s="42" t="s">
        <v>20</v>
      </c>
      <c r="Q415" s="42">
        <v>-4176.8999999999996</v>
      </c>
      <c r="R415" s="42">
        <v>-1856.4</v>
      </c>
    </row>
    <row r="416" spans="1:18" x14ac:dyDescent="0.25">
      <c r="A416" s="40" t="s">
        <v>19</v>
      </c>
      <c r="B416" s="40" t="s">
        <v>1243</v>
      </c>
      <c r="C416" s="40" t="s">
        <v>1244</v>
      </c>
      <c r="D416" s="40" t="s">
        <v>1023</v>
      </c>
      <c r="E416" s="40" t="s">
        <v>1242</v>
      </c>
      <c r="F416" s="41">
        <v>44196</v>
      </c>
      <c r="G416" s="41">
        <v>44286</v>
      </c>
      <c r="H416" s="43">
        <v>2043237</v>
      </c>
      <c r="I416" s="40" t="s">
        <v>38</v>
      </c>
      <c r="J416" s="40">
        <v>90</v>
      </c>
      <c r="K416" s="40">
        <v>0</v>
      </c>
      <c r="L416" s="42">
        <v>0</v>
      </c>
      <c r="M416" s="51">
        <v>1.95E-2</v>
      </c>
      <c r="N416" s="42">
        <v>-9960.7803750000003</v>
      </c>
      <c r="O416" s="42">
        <v>-9960.7803750000003</v>
      </c>
      <c r="P416" s="42" t="s">
        <v>20</v>
      </c>
      <c r="Q416" s="42">
        <v>-110.67533750000001</v>
      </c>
      <c r="R416" s="42">
        <v>-9850.1050375000013</v>
      </c>
    </row>
    <row r="417" spans="1:18" x14ac:dyDescent="0.25">
      <c r="A417" s="40" t="s">
        <v>19</v>
      </c>
      <c r="B417" s="40" t="s">
        <v>1245</v>
      </c>
      <c r="C417" s="40" t="s">
        <v>1246</v>
      </c>
      <c r="D417" s="40" t="s">
        <v>1247</v>
      </c>
      <c r="E417" s="40" t="s">
        <v>1248</v>
      </c>
      <c r="F417" s="41">
        <v>44196</v>
      </c>
      <c r="G417" s="41">
        <v>44286</v>
      </c>
      <c r="H417" s="43">
        <v>842592.58</v>
      </c>
      <c r="I417" s="40" t="s">
        <v>38</v>
      </c>
      <c r="J417" s="40">
        <v>90</v>
      </c>
      <c r="K417" s="40">
        <v>0</v>
      </c>
      <c r="L417" s="42">
        <v>0</v>
      </c>
      <c r="M417" s="51">
        <v>0.02</v>
      </c>
      <c r="N417" s="42">
        <v>-4212.9628999999995</v>
      </c>
      <c r="O417" s="42">
        <v>-4212.9628999999995</v>
      </c>
      <c r="P417" s="42" t="s">
        <v>20</v>
      </c>
      <c r="Q417" s="42">
        <v>-46.810698888888886</v>
      </c>
      <c r="R417" s="42">
        <v>-4166.152201111111</v>
      </c>
    </row>
    <row r="418" spans="1:18" x14ac:dyDescent="0.25">
      <c r="A418" s="40" t="s">
        <v>19</v>
      </c>
      <c r="B418" s="40" t="s">
        <v>1249</v>
      </c>
      <c r="C418" s="40" t="s">
        <v>1250</v>
      </c>
      <c r="D418" s="40" t="s">
        <v>1251</v>
      </c>
      <c r="E418" s="40" t="s">
        <v>1252</v>
      </c>
      <c r="F418" s="41">
        <v>44196</v>
      </c>
      <c r="G418" s="41">
        <v>44286</v>
      </c>
      <c r="H418" s="43">
        <v>82136000</v>
      </c>
      <c r="I418" s="40" t="s">
        <v>38</v>
      </c>
      <c r="J418" s="40">
        <v>90</v>
      </c>
      <c r="K418" s="40">
        <v>3.5999999999999999E-3</v>
      </c>
      <c r="L418" s="42">
        <v>-73922.399999999994</v>
      </c>
      <c r="M418" s="51">
        <v>3.2500000000000001E-2</v>
      </c>
      <c r="N418" s="42">
        <v>-667355</v>
      </c>
      <c r="O418" s="42">
        <v>-741277.4</v>
      </c>
      <c r="P418" s="42" t="s">
        <v>768</v>
      </c>
      <c r="Q418" s="42">
        <v>-8236.4155555555553</v>
      </c>
      <c r="R418" s="42">
        <v>-733040.98444444453</v>
      </c>
    </row>
    <row r="419" spans="1:18" x14ac:dyDescent="0.25">
      <c r="A419" s="40" t="s">
        <v>19</v>
      </c>
      <c r="B419" s="40" t="s">
        <v>1253</v>
      </c>
      <c r="C419" s="40" t="s">
        <v>1254</v>
      </c>
      <c r="D419" s="40" t="s">
        <v>1023</v>
      </c>
      <c r="E419" s="40" t="s">
        <v>1255</v>
      </c>
      <c r="F419" s="41">
        <v>44196</v>
      </c>
      <c r="G419" s="41">
        <v>44286</v>
      </c>
      <c r="H419" s="43">
        <v>1315784</v>
      </c>
      <c r="I419" s="40" t="s">
        <v>38</v>
      </c>
      <c r="J419" s="40">
        <v>90</v>
      </c>
      <c r="K419" s="40">
        <v>0</v>
      </c>
      <c r="L419" s="42">
        <v>0</v>
      </c>
      <c r="M419" s="51">
        <v>0.02</v>
      </c>
      <c r="N419" s="42">
        <v>-6578.92</v>
      </c>
      <c r="O419" s="42">
        <v>-6578.92</v>
      </c>
      <c r="P419" s="42" t="s">
        <v>20</v>
      </c>
      <c r="Q419" s="42">
        <v>-73.099111111111114</v>
      </c>
      <c r="R419" s="42">
        <v>-6505.8208888888894</v>
      </c>
    </row>
    <row r="420" spans="1:18" x14ac:dyDescent="0.25">
      <c r="A420" s="40" t="s">
        <v>19</v>
      </c>
      <c r="B420" s="40" t="s">
        <v>1256</v>
      </c>
      <c r="C420" s="40" t="s">
        <v>1257</v>
      </c>
      <c r="D420" s="40" t="s">
        <v>1258</v>
      </c>
      <c r="E420" s="40" t="s">
        <v>1248</v>
      </c>
      <c r="F420" s="41">
        <v>44145</v>
      </c>
      <c r="G420" s="41">
        <v>44237</v>
      </c>
      <c r="H420" s="43">
        <v>88000</v>
      </c>
      <c r="I420" s="40" t="s">
        <v>38</v>
      </c>
      <c r="J420" s="40">
        <v>92</v>
      </c>
      <c r="K420" s="40">
        <v>0</v>
      </c>
      <c r="L420" s="42">
        <v>0</v>
      </c>
      <c r="M420" s="51">
        <v>1.4E-2</v>
      </c>
      <c r="N420" s="42">
        <v>-314.84444444444443</v>
      </c>
      <c r="O420" s="42">
        <v>-314.84444444444443</v>
      </c>
      <c r="P420" s="42" t="s">
        <v>20</v>
      </c>
      <c r="Q420" s="42">
        <v>-177.95555555555555</v>
      </c>
      <c r="R420" s="42">
        <v>-136.88888888888889</v>
      </c>
    </row>
    <row r="421" spans="1:18" x14ac:dyDescent="0.25">
      <c r="A421" s="40" t="s">
        <v>19</v>
      </c>
      <c r="B421" s="40" t="s">
        <v>1259</v>
      </c>
      <c r="C421" s="40" t="s">
        <v>1260</v>
      </c>
      <c r="D421" s="40" t="s">
        <v>1258</v>
      </c>
      <c r="E421" s="40" t="s">
        <v>1248</v>
      </c>
      <c r="F421" s="41">
        <v>44166</v>
      </c>
      <c r="G421" s="41">
        <v>44197</v>
      </c>
      <c r="H421" s="43">
        <v>4888228.18</v>
      </c>
      <c r="I421" s="40" t="s">
        <v>38</v>
      </c>
      <c r="J421" s="40">
        <v>31</v>
      </c>
      <c r="K421" s="40">
        <v>-5.28E-3</v>
      </c>
      <c r="L421" s="42">
        <v>2222.5144125066663</v>
      </c>
      <c r="M421" s="51">
        <v>1.2500000000000001E-2</v>
      </c>
      <c r="N421" s="42">
        <v>-5261.6344993055554</v>
      </c>
      <c r="O421" s="42">
        <v>-3039.1200867988891</v>
      </c>
      <c r="P421" s="42" t="s">
        <v>20</v>
      </c>
      <c r="Q421" s="42">
        <v>-3039.1200867988891</v>
      </c>
      <c r="R421" s="42">
        <v>0</v>
      </c>
    </row>
    <row r="422" spans="1:18" x14ac:dyDescent="0.25">
      <c r="A422" s="40" t="s">
        <v>19</v>
      </c>
      <c r="B422" s="40" t="s">
        <v>1261</v>
      </c>
      <c r="C422" s="40" t="s">
        <v>1262</v>
      </c>
      <c r="D422" s="40"/>
      <c r="E422" s="40" t="s">
        <v>1248</v>
      </c>
      <c r="F422" s="41">
        <v>44166</v>
      </c>
      <c r="G422" s="41">
        <v>44197</v>
      </c>
      <c r="H422" s="43">
        <v>4088152.49</v>
      </c>
      <c r="I422" s="40" t="s">
        <v>38</v>
      </c>
      <c r="J422" s="40">
        <v>31</v>
      </c>
      <c r="K422" s="40">
        <v>-5.28E-3</v>
      </c>
      <c r="L422" s="42">
        <v>1858.7466654533334</v>
      </c>
      <c r="M422" s="51">
        <v>1.9E-2</v>
      </c>
      <c r="N422" s="42">
        <v>-6688.6717128055552</v>
      </c>
      <c r="O422" s="42">
        <v>-4829.9250473522216</v>
      </c>
      <c r="P422" s="42" t="s">
        <v>20</v>
      </c>
      <c r="Q422" s="42">
        <v>-4829.9250473522216</v>
      </c>
      <c r="R422" s="42">
        <v>0</v>
      </c>
    </row>
    <row r="423" spans="1:18" x14ac:dyDescent="0.25">
      <c r="A423" s="40" t="s">
        <v>19</v>
      </c>
      <c r="B423" s="40" t="s">
        <v>1263</v>
      </c>
      <c r="C423" s="40" t="s">
        <v>1264</v>
      </c>
      <c r="D423" s="40" t="s">
        <v>97</v>
      </c>
      <c r="E423" s="40" t="s">
        <v>1242</v>
      </c>
      <c r="F423" s="41">
        <v>44165</v>
      </c>
      <c r="G423" s="41">
        <v>44255</v>
      </c>
      <c r="H423" s="43">
        <v>1306597.48</v>
      </c>
      <c r="I423" s="40" t="s">
        <v>38</v>
      </c>
      <c r="J423" s="40">
        <v>90</v>
      </c>
      <c r="K423" s="40">
        <v>-5.28E-3</v>
      </c>
      <c r="L423" s="42">
        <v>1724.7086735999999</v>
      </c>
      <c r="M423" s="51">
        <v>1.7999999999999999E-2</v>
      </c>
      <c r="N423" s="42">
        <v>-5879.6886599999998</v>
      </c>
      <c r="O423" s="42">
        <v>-4154.9799863999997</v>
      </c>
      <c r="P423" s="42" t="s">
        <v>20</v>
      </c>
      <c r="Q423" s="42">
        <v>-1477.3262173866667</v>
      </c>
      <c r="R423" s="42">
        <v>-2677.6537690133332</v>
      </c>
    </row>
    <row r="424" spans="1:18" x14ac:dyDescent="0.25">
      <c r="A424" s="40" t="s">
        <v>19</v>
      </c>
      <c r="B424" s="40" t="s">
        <v>1265</v>
      </c>
      <c r="C424" s="40" t="s">
        <v>1266</v>
      </c>
      <c r="D424" s="40" t="s">
        <v>97</v>
      </c>
      <c r="E424" s="40" t="s">
        <v>1242</v>
      </c>
      <c r="F424" s="41">
        <v>44165</v>
      </c>
      <c r="G424" s="41">
        <v>44255</v>
      </c>
      <c r="H424" s="43">
        <v>1464378.52</v>
      </c>
      <c r="I424" s="40" t="s">
        <v>38</v>
      </c>
      <c r="J424" s="40">
        <v>90</v>
      </c>
      <c r="K424" s="40">
        <v>-5.28E-3</v>
      </c>
      <c r="L424" s="42">
        <v>1932.9796464000001</v>
      </c>
      <c r="M424" s="51">
        <v>1.7999999999999999E-2</v>
      </c>
      <c r="N424" s="42">
        <v>-6589.70334</v>
      </c>
      <c r="O424" s="42">
        <v>-4656.7236935999999</v>
      </c>
      <c r="P424" s="42" t="s">
        <v>20</v>
      </c>
      <c r="Q424" s="42">
        <v>-1655.7239799466668</v>
      </c>
      <c r="R424" s="42">
        <v>-3000.9997136533334</v>
      </c>
    </row>
    <row r="425" spans="1:18" x14ac:dyDescent="0.25">
      <c r="A425" s="40" t="s">
        <v>19</v>
      </c>
      <c r="B425" s="40" t="s">
        <v>1267</v>
      </c>
      <c r="C425" s="40" t="s">
        <v>1268</v>
      </c>
      <c r="D425" s="40" t="s">
        <v>97</v>
      </c>
      <c r="E425" s="40" t="s">
        <v>1242</v>
      </c>
      <c r="F425" s="41">
        <v>44196</v>
      </c>
      <c r="G425" s="41">
        <v>44197</v>
      </c>
      <c r="H425" s="43">
        <v>1666668.16</v>
      </c>
      <c r="I425" s="40" t="s">
        <v>38</v>
      </c>
      <c r="J425" s="40">
        <v>1</v>
      </c>
      <c r="K425" s="40">
        <v>-5.3800000000000002E-3</v>
      </c>
      <c r="L425" s="42">
        <v>24.907429724444444</v>
      </c>
      <c r="M425" s="51">
        <v>1.2500000000000001E-2</v>
      </c>
      <c r="N425" s="42">
        <v>-57.870422222222224</v>
      </c>
      <c r="O425" s="42">
        <v>-32.962992497777776</v>
      </c>
      <c r="P425" s="42" t="s">
        <v>20</v>
      </c>
      <c r="Q425" s="42">
        <v>-32.962992497777776</v>
      </c>
      <c r="R425" s="42">
        <v>0</v>
      </c>
    </row>
    <row r="426" spans="1:18" x14ac:dyDescent="0.25">
      <c r="A426" s="40" t="s">
        <v>19</v>
      </c>
      <c r="B426" s="40" t="s">
        <v>1269</v>
      </c>
      <c r="C426" s="40" t="s">
        <v>1270</v>
      </c>
      <c r="D426" s="40" t="s">
        <v>482</v>
      </c>
      <c r="E426" s="40" t="s">
        <v>1242</v>
      </c>
      <c r="F426" s="41">
        <v>44196</v>
      </c>
      <c r="G426" s="41">
        <v>44227</v>
      </c>
      <c r="H426" s="43">
        <v>959908.12</v>
      </c>
      <c r="I426" s="40" t="s">
        <v>38</v>
      </c>
      <c r="J426" s="40">
        <v>31</v>
      </c>
      <c r="K426" s="40">
        <v>0</v>
      </c>
      <c r="L426" s="42">
        <v>0</v>
      </c>
      <c r="M426" s="51">
        <v>1.2500000000000001E-2</v>
      </c>
      <c r="N426" s="42">
        <v>-1033.2344347222222</v>
      </c>
      <c r="O426" s="42">
        <v>-1033.2344347222222</v>
      </c>
      <c r="P426" s="42" t="s">
        <v>20</v>
      </c>
      <c r="Q426" s="42">
        <v>-33.330143055555553</v>
      </c>
      <c r="R426" s="42">
        <v>-999.90429166666672</v>
      </c>
    </row>
    <row r="427" spans="1:18" x14ac:dyDescent="0.25">
      <c r="A427" s="40" t="s">
        <v>19</v>
      </c>
      <c r="B427" s="40" t="s">
        <v>1271</v>
      </c>
      <c r="C427" s="40" t="s">
        <v>1272</v>
      </c>
      <c r="D427" s="40" t="s">
        <v>1273</v>
      </c>
      <c r="E427" s="40" t="s">
        <v>1242</v>
      </c>
      <c r="F427" s="41">
        <v>44166</v>
      </c>
      <c r="G427" s="41">
        <v>44197</v>
      </c>
      <c r="H427" s="43">
        <v>7731961.71</v>
      </c>
      <c r="I427" s="40" t="s">
        <v>38</v>
      </c>
      <c r="J427" s="40">
        <v>31</v>
      </c>
      <c r="K427" s="40">
        <v>2.4948000000000001E-2</v>
      </c>
      <c r="L427" s="42">
        <v>-16610.573341593001</v>
      </c>
      <c r="M427" s="51">
        <v>0</v>
      </c>
      <c r="N427" s="42">
        <v>0</v>
      </c>
      <c r="O427" s="42">
        <v>-16610.573341593001</v>
      </c>
      <c r="P427" s="42" t="s">
        <v>20</v>
      </c>
      <c r="Q427" s="42">
        <v>-16610.573341593001</v>
      </c>
      <c r="R427" s="42">
        <v>0</v>
      </c>
    </row>
    <row r="428" spans="1:18" x14ac:dyDescent="0.25">
      <c r="A428" s="40" t="s">
        <v>19</v>
      </c>
      <c r="B428" s="40" t="s">
        <v>1274</v>
      </c>
      <c r="C428" s="40" t="s">
        <v>1275</v>
      </c>
      <c r="D428" s="40" t="s">
        <v>1276</v>
      </c>
      <c r="E428" s="40" t="s">
        <v>1242</v>
      </c>
      <c r="F428" s="41">
        <v>44166</v>
      </c>
      <c r="G428" s="41">
        <v>44197</v>
      </c>
      <c r="H428" s="43">
        <v>5145129.08</v>
      </c>
      <c r="I428" s="40" t="s">
        <v>38</v>
      </c>
      <c r="J428" s="40">
        <v>31</v>
      </c>
      <c r="K428" s="40">
        <v>1.8970000000000001E-2</v>
      </c>
      <c r="L428" s="42">
        <v>-8404.7112724322233</v>
      </c>
      <c r="M428" s="51">
        <v>0</v>
      </c>
      <c r="N428" s="42">
        <v>0</v>
      </c>
      <c r="O428" s="42">
        <v>-8404.7112724322233</v>
      </c>
      <c r="P428" s="42" t="s">
        <v>20</v>
      </c>
      <c r="Q428" s="42">
        <v>-8404.7112724322233</v>
      </c>
      <c r="R428" s="42">
        <v>0</v>
      </c>
    </row>
    <row r="429" spans="1:18" x14ac:dyDescent="0.25">
      <c r="A429" s="40" t="s">
        <v>19</v>
      </c>
      <c r="B429" s="40" t="s">
        <v>1277</v>
      </c>
      <c r="C429" s="40" t="s">
        <v>1278</v>
      </c>
      <c r="D429" s="40" t="s">
        <v>1279</v>
      </c>
      <c r="E429" s="40" t="s">
        <v>1242</v>
      </c>
      <c r="F429" s="41">
        <v>44166</v>
      </c>
      <c r="G429" s="41">
        <v>44197</v>
      </c>
      <c r="H429" s="43">
        <v>5061343.53</v>
      </c>
      <c r="I429" s="40" t="s">
        <v>38</v>
      </c>
      <c r="J429" s="40">
        <v>31</v>
      </c>
      <c r="K429" s="40">
        <v>2.7935000000000001E-2</v>
      </c>
      <c r="L429" s="42">
        <v>-12175.132157852917</v>
      </c>
      <c r="M429" s="51">
        <v>0</v>
      </c>
      <c r="N429" s="42">
        <v>0</v>
      </c>
      <c r="O429" s="42">
        <v>-12175.132157852917</v>
      </c>
      <c r="P429" s="42" t="s">
        <v>20</v>
      </c>
      <c r="Q429" s="42">
        <v>-12175.132157852917</v>
      </c>
      <c r="R429" s="42">
        <v>0</v>
      </c>
    </row>
    <row r="430" spans="1:18" x14ac:dyDescent="0.25">
      <c r="A430" s="40" t="s">
        <v>19</v>
      </c>
      <c r="B430" s="40" t="s">
        <v>1280</v>
      </c>
      <c r="C430" s="40" t="s">
        <v>1281</v>
      </c>
      <c r="D430" s="40" t="s">
        <v>1282</v>
      </c>
      <c r="E430" s="40" t="s">
        <v>1242</v>
      </c>
      <c r="F430" s="41">
        <v>44196</v>
      </c>
      <c r="G430" s="41">
        <v>44286</v>
      </c>
      <c r="H430" s="43">
        <v>2860000</v>
      </c>
      <c r="I430" s="40" t="s">
        <v>38</v>
      </c>
      <c r="J430" s="40">
        <v>90</v>
      </c>
      <c r="K430" s="40">
        <v>2.4799999999999999E-2</v>
      </c>
      <c r="L430" s="42">
        <v>-17732</v>
      </c>
      <c r="M430" s="51">
        <v>0</v>
      </c>
      <c r="N430" s="42">
        <v>0</v>
      </c>
      <c r="O430" s="42">
        <v>-17732</v>
      </c>
      <c r="P430" s="42" t="s">
        <v>20</v>
      </c>
      <c r="Q430" s="42">
        <v>-197.02222222222224</v>
      </c>
      <c r="R430" s="42">
        <v>-17534.977777777778</v>
      </c>
    </row>
    <row r="431" spans="1:18" x14ac:dyDescent="0.25">
      <c r="A431" s="40" t="s">
        <v>19</v>
      </c>
      <c r="B431" s="40" t="s">
        <v>1283</v>
      </c>
      <c r="C431" s="40" t="s">
        <v>1284</v>
      </c>
      <c r="D431" s="40" t="s">
        <v>1285</v>
      </c>
      <c r="E431" s="40" t="s">
        <v>1242</v>
      </c>
      <c r="F431" s="41">
        <v>44166</v>
      </c>
      <c r="G431" s="41">
        <v>44197</v>
      </c>
      <c r="H431" s="43">
        <v>3619347.24</v>
      </c>
      <c r="I431" s="40" t="s">
        <v>38</v>
      </c>
      <c r="J431" s="40">
        <v>31</v>
      </c>
      <c r="K431" s="40">
        <v>0.03</v>
      </c>
      <c r="L431" s="42">
        <v>-9349.9803699999993</v>
      </c>
      <c r="M431" s="51">
        <v>0</v>
      </c>
      <c r="N431" s="42">
        <v>0</v>
      </c>
      <c r="O431" s="42">
        <v>-9349.9803699999993</v>
      </c>
      <c r="P431" s="42" t="s">
        <v>20</v>
      </c>
      <c r="Q431" s="42">
        <v>-9349.9803699999993</v>
      </c>
      <c r="R431" s="42">
        <v>0</v>
      </c>
    </row>
    <row r="432" spans="1:18" x14ac:dyDescent="0.25">
      <c r="A432" s="40" t="s">
        <v>19</v>
      </c>
      <c r="B432" s="40" t="s">
        <v>1286</v>
      </c>
      <c r="C432" s="40" t="s">
        <v>1287</v>
      </c>
      <c r="D432" s="40" t="s">
        <v>1288</v>
      </c>
      <c r="E432" s="40" t="s">
        <v>1242</v>
      </c>
      <c r="F432" s="41">
        <v>44166</v>
      </c>
      <c r="G432" s="41">
        <v>44197</v>
      </c>
      <c r="H432" s="43">
        <v>1272932.6000000001</v>
      </c>
      <c r="I432" s="40" t="s">
        <v>38</v>
      </c>
      <c r="J432" s="40">
        <v>31</v>
      </c>
      <c r="K432" s="40">
        <v>1.9E-2</v>
      </c>
      <c r="L432" s="42">
        <v>-2082.6591705555556</v>
      </c>
      <c r="M432" s="51">
        <v>0</v>
      </c>
      <c r="N432" s="42">
        <v>0</v>
      </c>
      <c r="O432" s="42">
        <v>-2082.6591705555556</v>
      </c>
      <c r="P432" s="42" t="s">
        <v>20</v>
      </c>
      <c r="Q432" s="42">
        <v>-2082.6591705555556</v>
      </c>
      <c r="R432" s="42">
        <v>0</v>
      </c>
    </row>
    <row r="433" spans="1:18" x14ac:dyDescent="0.25">
      <c r="A433" s="40" t="s">
        <v>19</v>
      </c>
      <c r="B433" s="40" t="s">
        <v>1289</v>
      </c>
      <c r="C433" s="40" t="s">
        <v>1290</v>
      </c>
      <c r="D433" s="40" t="s">
        <v>1291</v>
      </c>
      <c r="E433" s="40" t="s">
        <v>1242</v>
      </c>
      <c r="F433" s="41">
        <v>44196</v>
      </c>
      <c r="G433" s="41">
        <v>44286</v>
      </c>
      <c r="H433" s="43">
        <v>808456.54</v>
      </c>
      <c r="I433" s="40" t="s">
        <v>38</v>
      </c>
      <c r="J433" s="40">
        <v>90</v>
      </c>
      <c r="K433" s="40">
        <v>9.9939999999999994E-3</v>
      </c>
      <c r="L433" s="42">
        <v>-2019.9286651899999</v>
      </c>
      <c r="M433" s="51">
        <v>0</v>
      </c>
      <c r="N433" s="42">
        <v>0</v>
      </c>
      <c r="O433" s="42">
        <v>-2019.9286651899999</v>
      </c>
      <c r="P433" s="42" t="s">
        <v>257</v>
      </c>
      <c r="Q433" s="42">
        <v>-22.443651835444445</v>
      </c>
      <c r="R433" s="42">
        <v>-1997.4850133545556</v>
      </c>
    </row>
    <row r="434" spans="1:18" x14ac:dyDescent="0.25">
      <c r="A434" s="40" t="s">
        <v>19</v>
      </c>
      <c r="B434" s="40" t="s">
        <v>1292</v>
      </c>
      <c r="C434" s="40" t="s">
        <v>1293</v>
      </c>
      <c r="D434" s="40" t="s">
        <v>1294</v>
      </c>
      <c r="E434" s="40" t="s">
        <v>1242</v>
      </c>
      <c r="F434" s="41">
        <v>44166</v>
      </c>
      <c r="G434" s="41">
        <v>44197</v>
      </c>
      <c r="H434" s="43">
        <v>961993.44</v>
      </c>
      <c r="I434" s="40" t="s">
        <v>38</v>
      </c>
      <c r="J434" s="40">
        <v>30</v>
      </c>
      <c r="K434" s="40">
        <v>1.2803999999999999E-2</v>
      </c>
      <c r="L434" s="42">
        <v>-1026.4470004799998</v>
      </c>
      <c r="M434" s="51">
        <v>0</v>
      </c>
      <c r="N434" s="42">
        <v>0</v>
      </c>
      <c r="O434" s="42">
        <v>-1026.4470004799998</v>
      </c>
      <c r="P434" s="42" t="s">
        <v>257</v>
      </c>
      <c r="Q434" s="42">
        <v>-1060.6619004959998</v>
      </c>
      <c r="R434" s="42">
        <v>0</v>
      </c>
    </row>
    <row r="435" spans="1:18" x14ac:dyDescent="0.25">
      <c r="A435" s="40" t="s">
        <v>19</v>
      </c>
      <c r="B435" s="40" t="s">
        <v>1295</v>
      </c>
      <c r="C435" s="40" t="s">
        <v>1296</v>
      </c>
      <c r="D435" s="40" t="s">
        <v>1297</v>
      </c>
      <c r="E435" s="40" t="s">
        <v>1298</v>
      </c>
      <c r="F435" s="41">
        <v>44194</v>
      </c>
      <c r="G435" s="41">
        <v>44284</v>
      </c>
      <c r="H435" s="43">
        <v>1408957.01</v>
      </c>
      <c r="I435" s="40" t="s">
        <v>38</v>
      </c>
      <c r="J435" s="40">
        <v>90</v>
      </c>
      <c r="K435" s="40">
        <v>7.4999999999999997E-3</v>
      </c>
      <c r="L435" s="42">
        <v>-2641.7943937499999</v>
      </c>
      <c r="M435" s="51">
        <v>0</v>
      </c>
      <c r="N435" s="42">
        <v>0</v>
      </c>
      <c r="O435" s="42">
        <v>-2641.7943937499999</v>
      </c>
      <c r="P435" s="42" t="s">
        <v>257</v>
      </c>
      <c r="Q435" s="42">
        <v>-88.059813124999991</v>
      </c>
      <c r="R435" s="42">
        <v>-2553.734580625</v>
      </c>
    </row>
    <row r="436" spans="1:18" x14ac:dyDescent="0.25">
      <c r="A436" s="40" t="s">
        <v>19</v>
      </c>
      <c r="B436" s="40" t="s">
        <v>1299</v>
      </c>
      <c r="C436" s="40" t="s">
        <v>1300</v>
      </c>
      <c r="D436" s="40" t="s">
        <v>1301</v>
      </c>
      <c r="E436" s="40" t="s">
        <v>1242</v>
      </c>
      <c r="F436" s="41">
        <v>44196</v>
      </c>
      <c r="G436" s="41">
        <v>44286</v>
      </c>
      <c r="H436" s="43">
        <v>8150000</v>
      </c>
      <c r="I436" s="40" t="s">
        <v>38</v>
      </c>
      <c r="J436" s="40">
        <v>90</v>
      </c>
      <c r="K436" s="40">
        <v>1.4250000000000001E-2</v>
      </c>
      <c r="L436" s="42">
        <v>-29034.375</v>
      </c>
      <c r="M436" s="51">
        <v>0</v>
      </c>
      <c r="N436" s="42">
        <v>0</v>
      </c>
      <c r="O436" s="42">
        <v>-29034.375</v>
      </c>
      <c r="P436" s="42" t="s">
        <v>257</v>
      </c>
      <c r="Q436" s="42">
        <v>-322.60416666666669</v>
      </c>
      <c r="R436" s="42">
        <v>-28711.770833333336</v>
      </c>
    </row>
    <row r="437" spans="1:18" x14ac:dyDescent="0.25">
      <c r="A437" s="40" t="s">
        <v>19</v>
      </c>
      <c r="B437" s="40" t="s">
        <v>1302</v>
      </c>
      <c r="C437" s="40" t="s">
        <v>1303</v>
      </c>
      <c r="D437" s="40" t="s">
        <v>1304</v>
      </c>
      <c r="E437" s="40" t="s">
        <v>1242</v>
      </c>
      <c r="F437" s="41">
        <v>44196</v>
      </c>
      <c r="G437" s="41">
        <v>44286</v>
      </c>
      <c r="H437" s="43">
        <v>7026250</v>
      </c>
      <c r="I437" s="40" t="s">
        <v>38</v>
      </c>
      <c r="J437" s="40">
        <v>90</v>
      </c>
      <c r="K437" s="40">
        <v>0</v>
      </c>
      <c r="L437" s="42">
        <v>0</v>
      </c>
      <c r="M437" s="51">
        <v>8.9999999999999993E-3</v>
      </c>
      <c r="N437" s="42">
        <v>-15809.062499999998</v>
      </c>
      <c r="O437" s="42">
        <v>-15809.062499999998</v>
      </c>
      <c r="P437" s="42" t="s">
        <v>20</v>
      </c>
      <c r="Q437" s="42">
        <v>-175.65625</v>
      </c>
      <c r="R437" s="42">
        <v>-15633.406249999998</v>
      </c>
    </row>
    <row r="438" spans="1:18" x14ac:dyDescent="0.25">
      <c r="A438" s="40" t="s">
        <v>19</v>
      </c>
      <c r="B438" s="40" t="s">
        <v>1305</v>
      </c>
      <c r="C438" s="40" t="s">
        <v>1306</v>
      </c>
      <c r="D438" s="40" t="s">
        <v>1307</v>
      </c>
      <c r="E438" s="40" t="s">
        <v>1242</v>
      </c>
      <c r="F438" s="41">
        <v>44196</v>
      </c>
      <c r="G438" s="41">
        <v>44286</v>
      </c>
      <c r="H438" s="43">
        <v>9307500</v>
      </c>
      <c r="I438" s="40" t="s">
        <v>38</v>
      </c>
      <c r="J438" s="40">
        <v>90</v>
      </c>
      <c r="K438" s="40">
        <v>0</v>
      </c>
      <c r="L438" s="42">
        <v>0</v>
      </c>
      <c r="M438" s="51">
        <v>8.9999999999999993E-3</v>
      </c>
      <c r="N438" s="42">
        <v>-20941.875</v>
      </c>
      <c r="O438" s="42">
        <v>-20941.875</v>
      </c>
      <c r="P438" s="42" t="s">
        <v>20</v>
      </c>
      <c r="Q438" s="42">
        <v>-232.6875</v>
      </c>
      <c r="R438" s="42">
        <v>-20709.1875</v>
      </c>
    </row>
    <row r="439" spans="1:18" x14ac:dyDescent="0.25">
      <c r="A439" s="40" t="s">
        <v>19</v>
      </c>
      <c r="B439" s="40" t="s">
        <v>1308</v>
      </c>
      <c r="C439" s="40" t="s">
        <v>1309</v>
      </c>
      <c r="D439" s="40" t="s">
        <v>174</v>
      </c>
      <c r="E439" s="40" t="s">
        <v>1255</v>
      </c>
      <c r="F439" s="41">
        <v>44104.083333333299</v>
      </c>
      <c r="G439" s="41">
        <v>44196.041666666701</v>
      </c>
      <c r="H439" s="43">
        <v>689488.9</v>
      </c>
      <c r="I439" s="40" t="s">
        <v>38</v>
      </c>
      <c r="J439" s="40">
        <v>90</v>
      </c>
      <c r="K439" s="40">
        <v>0.04</v>
      </c>
      <c r="L439" s="42">
        <v>-6894.8890000000001</v>
      </c>
      <c r="M439" s="51">
        <v>0</v>
      </c>
      <c r="N439" s="42">
        <v>0</v>
      </c>
      <c r="O439" s="42">
        <v>-6894.8890000000001</v>
      </c>
      <c r="P439" s="42" t="s">
        <v>20</v>
      </c>
      <c r="Q439" s="42">
        <v>-7118.334476854453</v>
      </c>
      <c r="R439" s="42">
        <v>73.417799534435801</v>
      </c>
    </row>
    <row r="440" spans="1:18" x14ac:dyDescent="0.25">
      <c r="A440" s="40" t="s">
        <v>19</v>
      </c>
      <c r="B440" s="40" t="s">
        <v>1310</v>
      </c>
      <c r="C440" s="40" t="s">
        <v>1311</v>
      </c>
      <c r="D440" s="40" t="s">
        <v>1312</v>
      </c>
      <c r="E440" s="40" t="s">
        <v>1313</v>
      </c>
      <c r="F440" s="41">
        <v>44166.041666666701</v>
      </c>
      <c r="G440" s="41">
        <v>44196.041666666701</v>
      </c>
      <c r="H440" s="43">
        <v>3936519.56</v>
      </c>
      <c r="I440" s="40" t="s">
        <v>38</v>
      </c>
      <c r="J440" s="40">
        <v>30</v>
      </c>
      <c r="K440" s="40">
        <v>-5.28E-3</v>
      </c>
      <c r="L440" s="42">
        <v>1732.0686064000001</v>
      </c>
      <c r="M440" s="51">
        <v>1.7999999999999999E-2</v>
      </c>
      <c r="N440" s="42">
        <v>-5904.7793399999991</v>
      </c>
      <c r="O440" s="42">
        <v>-4172.710733599999</v>
      </c>
      <c r="P440" s="42" t="s">
        <v>20</v>
      </c>
      <c r="Q440" s="42">
        <v>-4306.005659807498</v>
      </c>
      <c r="R440" s="42">
        <v>133.29492620749946</v>
      </c>
    </row>
    <row r="441" spans="1:18" x14ac:dyDescent="0.25">
      <c r="A441" s="40" t="s">
        <v>19</v>
      </c>
      <c r="B441" s="40" t="s">
        <v>1314</v>
      </c>
      <c r="C441" s="40" t="s">
        <v>1315</v>
      </c>
      <c r="D441" s="40" t="s">
        <v>1316</v>
      </c>
      <c r="E441" s="40" t="s">
        <v>1313</v>
      </c>
      <c r="F441" s="41">
        <v>44104.083333333299</v>
      </c>
      <c r="G441" s="41">
        <v>44196.041666666701</v>
      </c>
      <c r="H441" s="43">
        <v>2454657.5699999998</v>
      </c>
      <c r="I441" s="40" t="s">
        <v>38</v>
      </c>
      <c r="J441" s="40">
        <v>90</v>
      </c>
      <c r="K441" s="40">
        <v>2.3699999999999999E-2</v>
      </c>
      <c r="L441" s="42">
        <v>-14543.846102249998</v>
      </c>
      <c r="M441" s="51">
        <v>0</v>
      </c>
      <c r="N441" s="42">
        <v>0</v>
      </c>
      <c r="O441" s="42">
        <v>-14543.846102249998</v>
      </c>
      <c r="P441" s="42" t="s">
        <v>20</v>
      </c>
      <c r="Q441" s="42">
        <v>-15015.174448161735</v>
      </c>
      <c r="R441" s="42">
        <v>154.86502793513799</v>
      </c>
    </row>
    <row r="442" spans="1:18" x14ac:dyDescent="0.25">
      <c r="A442" s="40" t="s">
        <v>19</v>
      </c>
      <c r="B442" s="40" t="s">
        <v>1317</v>
      </c>
      <c r="C442" s="40" t="s">
        <v>1318</v>
      </c>
      <c r="D442" s="40" t="s">
        <v>1319</v>
      </c>
      <c r="E442" s="40" t="s">
        <v>1320</v>
      </c>
      <c r="F442" s="41">
        <v>44165.041666666701</v>
      </c>
      <c r="G442" s="41">
        <v>44196.041666666701</v>
      </c>
      <c r="H442" s="43">
        <v>342778.78</v>
      </c>
      <c r="I442" s="40" t="s">
        <v>38</v>
      </c>
      <c r="J442" s="40">
        <v>30</v>
      </c>
      <c r="K442" s="40">
        <v>-5.3900000000000007E-3</v>
      </c>
      <c r="L442" s="42">
        <v>153.96480201666668</v>
      </c>
      <c r="M442" s="51">
        <v>1.9E-2</v>
      </c>
      <c r="N442" s="42">
        <v>-542.73306833333334</v>
      </c>
      <c r="O442" s="42">
        <v>-388.76826631666665</v>
      </c>
      <c r="P442" s="42" t="s">
        <v>20</v>
      </c>
      <c r="Q442" s="42">
        <v>-414.14619481189794</v>
      </c>
      <c r="R442" s="42">
        <v>12.418986284675727</v>
      </c>
    </row>
    <row r="443" spans="1:18" x14ac:dyDescent="0.25">
      <c r="A443" s="40" t="s">
        <v>19</v>
      </c>
      <c r="B443" s="40" t="s">
        <v>1321</v>
      </c>
      <c r="C443" s="40" t="s">
        <v>1322</v>
      </c>
      <c r="D443" s="40" t="s">
        <v>1323</v>
      </c>
      <c r="E443" s="40" t="s">
        <v>1324</v>
      </c>
      <c r="F443" s="41">
        <v>44196</v>
      </c>
      <c r="G443" s="41">
        <v>44286</v>
      </c>
      <c r="H443" s="43">
        <v>1253114.75</v>
      </c>
      <c r="I443" s="40" t="s">
        <v>38</v>
      </c>
      <c r="J443" s="40">
        <v>90</v>
      </c>
      <c r="K443" s="40">
        <v>0</v>
      </c>
      <c r="L443" s="42">
        <v>0</v>
      </c>
      <c r="M443" s="51">
        <v>1.35E-2</v>
      </c>
      <c r="N443" s="42">
        <v>-4229.2622812500003</v>
      </c>
      <c r="O443" s="42">
        <v>-4229.2622812500003</v>
      </c>
      <c r="P443" s="42" t="s">
        <v>20</v>
      </c>
      <c r="Q443" s="42">
        <v>-46.991803125000004</v>
      </c>
      <c r="R443" s="42">
        <v>-4182.2704781250004</v>
      </c>
    </row>
    <row r="444" spans="1:18" x14ac:dyDescent="0.25">
      <c r="A444" s="40" t="s">
        <v>19</v>
      </c>
      <c r="B444" s="40" t="s">
        <v>1325</v>
      </c>
      <c r="C444" s="40" t="s">
        <v>1326</v>
      </c>
      <c r="D444" s="40" t="s">
        <v>1327</v>
      </c>
      <c r="E444" s="40" t="s">
        <v>1328</v>
      </c>
      <c r="F444" s="41">
        <v>44104</v>
      </c>
      <c r="G444" s="41">
        <v>44286</v>
      </c>
      <c r="H444" s="43">
        <v>8661052.6400000006</v>
      </c>
      <c r="I444" s="40" t="s">
        <v>38</v>
      </c>
      <c r="J444" s="40">
        <v>182</v>
      </c>
      <c r="K444" s="40">
        <v>0</v>
      </c>
      <c r="L444" s="42">
        <v>0</v>
      </c>
      <c r="M444" s="51">
        <v>9.4999999999999998E-3</v>
      </c>
      <c r="N444" s="42">
        <v>-41597.111151555553</v>
      </c>
      <c r="O444" s="42">
        <v>-41597.111151555553</v>
      </c>
      <c r="P444" s="42" t="s">
        <v>20</v>
      </c>
      <c r="Q444" s="42">
        <v>-21255.666687333331</v>
      </c>
      <c r="R444" s="42">
        <v>-20341.444464222219</v>
      </c>
    </row>
    <row r="445" spans="1:18" x14ac:dyDescent="0.25">
      <c r="A445" s="40" t="s">
        <v>19</v>
      </c>
      <c r="B445" s="40" t="s">
        <v>1329</v>
      </c>
      <c r="C445" s="40" t="s">
        <v>1330</v>
      </c>
      <c r="D445" s="40" t="s">
        <v>1331</v>
      </c>
      <c r="E445" s="40" t="s">
        <v>1255</v>
      </c>
      <c r="F445" s="41">
        <v>44196</v>
      </c>
      <c r="G445" s="41">
        <v>44286</v>
      </c>
      <c r="H445" s="43">
        <v>4635784.55</v>
      </c>
      <c r="I445" s="40" t="s">
        <v>38</v>
      </c>
      <c r="J445" s="40">
        <v>90</v>
      </c>
      <c r="K445" s="40">
        <v>0</v>
      </c>
      <c r="L445" s="42">
        <v>0</v>
      </c>
      <c r="M445" s="51">
        <v>1.5699999999999999E-2</v>
      </c>
      <c r="N445" s="42">
        <v>-18195.454358749997</v>
      </c>
      <c r="O445" s="42">
        <v>-18195.454358749997</v>
      </c>
      <c r="P445" s="42" t="s">
        <v>20</v>
      </c>
      <c r="Q445" s="42">
        <v>-202.1717150972222</v>
      </c>
      <c r="R445" s="42">
        <v>-17993.282643652776</v>
      </c>
    </row>
    <row r="446" spans="1:18" x14ac:dyDescent="0.25">
      <c r="A446" s="40" t="s">
        <v>19</v>
      </c>
      <c r="B446" s="40" t="s">
        <v>1332</v>
      </c>
      <c r="C446" s="40" t="s">
        <v>1333</v>
      </c>
      <c r="D446" s="40" t="s">
        <v>1334</v>
      </c>
      <c r="E446" s="40" t="s">
        <v>1320</v>
      </c>
      <c r="F446" s="41">
        <v>44196</v>
      </c>
      <c r="G446" s="41">
        <v>44286</v>
      </c>
      <c r="H446" s="43">
        <v>6743333.3700000001</v>
      </c>
      <c r="I446" s="40" t="s">
        <v>38</v>
      </c>
      <c r="J446" s="40">
        <v>90</v>
      </c>
      <c r="K446" s="40">
        <v>0</v>
      </c>
      <c r="L446" s="42">
        <v>0</v>
      </c>
      <c r="M446" s="51">
        <v>1.375E-2</v>
      </c>
      <c r="N446" s="42">
        <v>-23180.208459375001</v>
      </c>
      <c r="O446" s="42">
        <v>-23180.208459375001</v>
      </c>
      <c r="P446" s="42" t="s">
        <v>20</v>
      </c>
      <c r="Q446" s="42">
        <v>-257.55787177083334</v>
      </c>
      <c r="R446" s="42">
        <v>-22922.650587604167</v>
      </c>
    </row>
    <row r="447" spans="1:18" x14ac:dyDescent="0.25">
      <c r="A447" s="40" t="s">
        <v>19</v>
      </c>
      <c r="B447" s="40" t="s">
        <v>1335</v>
      </c>
      <c r="C447" s="40" t="s">
        <v>1336</v>
      </c>
      <c r="D447" s="40" t="s">
        <v>1337</v>
      </c>
      <c r="E447" s="40" t="s">
        <v>1338</v>
      </c>
      <c r="F447" s="41">
        <v>44195</v>
      </c>
      <c r="G447" s="41">
        <v>44285</v>
      </c>
      <c r="H447" s="43">
        <v>15531799</v>
      </c>
      <c r="I447" s="40" t="s">
        <v>38</v>
      </c>
      <c r="J447" s="40">
        <v>90</v>
      </c>
      <c r="K447" s="40">
        <v>0</v>
      </c>
      <c r="L447" s="42">
        <v>0</v>
      </c>
      <c r="M447" s="51">
        <v>1.1900000000000001E-2</v>
      </c>
      <c r="N447" s="42">
        <v>-46207.102025</v>
      </c>
      <c r="O447" s="42">
        <v>-46207.102025</v>
      </c>
      <c r="P447" s="42" t="s">
        <v>20</v>
      </c>
      <c r="Q447" s="42">
        <v>-1026.8244894444445</v>
      </c>
      <c r="R447" s="42">
        <v>-45180.277535555557</v>
      </c>
    </row>
    <row r="448" spans="1:18" x14ac:dyDescent="0.25">
      <c r="A448" s="40" t="s">
        <v>19</v>
      </c>
      <c r="B448" s="40" t="s">
        <v>1339</v>
      </c>
      <c r="C448" s="40" t="s">
        <v>1340</v>
      </c>
      <c r="D448" s="40" t="s">
        <v>1341</v>
      </c>
      <c r="E448" s="40" t="s">
        <v>1242</v>
      </c>
      <c r="F448" s="41">
        <v>44195</v>
      </c>
      <c r="G448" s="41">
        <v>44285</v>
      </c>
      <c r="H448" s="43">
        <v>6644067.79</v>
      </c>
      <c r="I448" s="40" t="s">
        <v>38</v>
      </c>
      <c r="J448" s="40">
        <v>90</v>
      </c>
      <c r="K448" s="40">
        <v>0</v>
      </c>
      <c r="L448" s="42">
        <v>0</v>
      </c>
      <c r="M448" s="51">
        <v>1.4E-2</v>
      </c>
      <c r="N448" s="42">
        <v>-23254.237265</v>
      </c>
      <c r="O448" s="42">
        <v>-23254.237265</v>
      </c>
      <c r="P448" s="42" t="s">
        <v>20</v>
      </c>
      <c r="Q448" s="42">
        <v>-516.7608281111111</v>
      </c>
      <c r="R448" s="42">
        <v>-22737.476436888886</v>
      </c>
    </row>
    <row r="449" spans="1:18" x14ac:dyDescent="0.25">
      <c r="A449" s="40" t="s">
        <v>19</v>
      </c>
      <c r="B449" s="40" t="s">
        <v>1339</v>
      </c>
      <c r="C449" s="40" t="s">
        <v>1342</v>
      </c>
      <c r="D449" s="40" t="s">
        <v>1343</v>
      </c>
      <c r="E449" s="40" t="s">
        <v>1344</v>
      </c>
      <c r="F449" s="41">
        <v>44194</v>
      </c>
      <c r="G449" s="41">
        <v>44284</v>
      </c>
      <c r="H449" s="43">
        <v>1018374.27</v>
      </c>
      <c r="I449" s="40" t="s">
        <v>38</v>
      </c>
      <c r="J449" s="40">
        <v>90</v>
      </c>
      <c r="K449" s="40">
        <v>7.4999999999999997E-3</v>
      </c>
      <c r="L449" s="42">
        <v>-1909.45175625</v>
      </c>
      <c r="M449" s="51">
        <v>0</v>
      </c>
      <c r="N449" s="42">
        <v>0</v>
      </c>
      <c r="O449" s="42">
        <v>-1909.45175625</v>
      </c>
      <c r="P449" s="42" t="s">
        <v>257</v>
      </c>
      <c r="Q449" s="42">
        <v>-63.648391875000002</v>
      </c>
      <c r="R449" s="42">
        <v>-1845.803364375</v>
      </c>
    </row>
    <row r="450" spans="1:18" x14ac:dyDescent="0.25">
      <c r="A450" s="40" t="s">
        <v>19</v>
      </c>
      <c r="B450" s="40" t="s">
        <v>1345</v>
      </c>
      <c r="C450" s="40" t="s">
        <v>1346</v>
      </c>
      <c r="D450" s="40" t="s">
        <v>1347</v>
      </c>
      <c r="E450" s="40" t="s">
        <v>1348</v>
      </c>
      <c r="F450" s="41">
        <v>44196</v>
      </c>
      <c r="G450" s="41">
        <v>44286</v>
      </c>
      <c r="H450" s="43">
        <v>54999085</v>
      </c>
      <c r="I450" s="40" t="s">
        <v>38</v>
      </c>
      <c r="J450" s="40">
        <v>90</v>
      </c>
      <c r="K450" s="40">
        <v>3.5999999999999999E-3</v>
      </c>
      <c r="L450" s="42">
        <v>-49499.176500000001</v>
      </c>
      <c r="M450" s="51">
        <v>1.8499999999999999E-2</v>
      </c>
      <c r="N450" s="42">
        <v>-254370.76812499997</v>
      </c>
      <c r="O450" s="42">
        <v>-303869.944625</v>
      </c>
      <c r="P450" s="42" t="s">
        <v>768</v>
      </c>
      <c r="Q450" s="42">
        <v>-3376.3327180555557</v>
      </c>
      <c r="R450" s="42">
        <v>-300493.61190694448</v>
      </c>
    </row>
    <row r="451" spans="1:18" x14ac:dyDescent="0.25">
      <c r="A451" s="40" t="s">
        <v>19</v>
      </c>
      <c r="B451" s="40" t="s">
        <v>1349</v>
      </c>
      <c r="C451" s="40" t="s">
        <v>1350</v>
      </c>
      <c r="D451" s="40" t="s">
        <v>1351</v>
      </c>
      <c r="E451" s="40" t="s">
        <v>1348</v>
      </c>
      <c r="F451" s="41">
        <v>44196</v>
      </c>
      <c r="G451" s="41">
        <v>44286</v>
      </c>
      <c r="H451" s="43">
        <v>568000000</v>
      </c>
      <c r="I451" s="40" t="s">
        <v>38</v>
      </c>
      <c r="J451" s="40">
        <v>90</v>
      </c>
      <c r="K451" s="40">
        <v>3.5999999999999999E-3</v>
      </c>
      <c r="L451" s="42">
        <v>-511200</v>
      </c>
      <c r="M451" s="51">
        <v>2.2499999999999999E-2</v>
      </c>
      <c r="N451" s="42">
        <v>-3195000</v>
      </c>
      <c r="O451" s="42">
        <v>-3706200</v>
      </c>
      <c r="P451" s="42" t="s">
        <v>768</v>
      </c>
      <c r="Q451" s="42">
        <v>-41180</v>
      </c>
      <c r="R451" s="42">
        <v>-3665020</v>
      </c>
    </row>
    <row r="452" spans="1:18" x14ac:dyDescent="0.25">
      <c r="A452" s="40" t="s">
        <v>19</v>
      </c>
      <c r="B452" s="40" t="s">
        <v>1352</v>
      </c>
      <c r="C452" s="40" t="s">
        <v>1353</v>
      </c>
      <c r="D452" s="40" t="s">
        <v>1354</v>
      </c>
      <c r="E452" s="40" t="s">
        <v>1348</v>
      </c>
      <c r="F452" s="41">
        <v>44168</v>
      </c>
      <c r="G452" s="41">
        <v>44200</v>
      </c>
      <c r="H452" s="43">
        <v>100000000</v>
      </c>
      <c r="I452" s="40" t="s">
        <v>38</v>
      </c>
      <c r="J452" s="40">
        <v>32</v>
      </c>
      <c r="K452" s="40">
        <v>3.2000000000000002E-3</v>
      </c>
      <c r="L452" s="42">
        <v>-28444.444444444445</v>
      </c>
      <c r="M452" s="51">
        <v>9.4999999999999998E-3</v>
      </c>
      <c r="N452" s="42">
        <v>-84444.444444444453</v>
      </c>
      <c r="O452" s="42">
        <v>-112888.88888888891</v>
      </c>
      <c r="P452" s="42" t="s">
        <v>768</v>
      </c>
      <c r="Q452" s="42">
        <v>-102305.55555555558</v>
      </c>
      <c r="R452" s="42">
        <v>-10583.333333333336</v>
      </c>
    </row>
    <row r="453" spans="1:18" x14ac:dyDescent="0.25">
      <c r="A453" s="40" t="s">
        <v>19</v>
      </c>
      <c r="B453" s="40" t="s">
        <v>1355</v>
      </c>
      <c r="C453" s="40" t="s">
        <v>1356</v>
      </c>
      <c r="D453" s="40" t="s">
        <v>1357</v>
      </c>
      <c r="E453" s="40" t="s">
        <v>1358</v>
      </c>
      <c r="F453" s="41">
        <v>44195</v>
      </c>
      <c r="G453" s="41">
        <v>44226</v>
      </c>
      <c r="H453" s="43">
        <v>5034347</v>
      </c>
      <c r="I453" s="40" t="s">
        <v>38</v>
      </c>
      <c r="J453" s="40">
        <v>31</v>
      </c>
      <c r="K453" s="40">
        <v>0</v>
      </c>
      <c r="L453" s="42">
        <v>0</v>
      </c>
      <c r="M453" s="51">
        <v>1.9E-2</v>
      </c>
      <c r="N453" s="42">
        <v>-8236.7510638888889</v>
      </c>
      <c r="O453" s="42">
        <v>-8236.7510638888889</v>
      </c>
      <c r="P453" s="42" t="s">
        <v>20</v>
      </c>
      <c r="Q453" s="42">
        <v>-531.40329444444444</v>
      </c>
      <c r="R453" s="42">
        <v>-7705.3477694444437</v>
      </c>
    </row>
    <row r="454" spans="1:18" x14ac:dyDescent="0.25">
      <c r="A454" s="40" t="s">
        <v>19</v>
      </c>
      <c r="B454" s="40" t="s">
        <v>1359</v>
      </c>
      <c r="C454" s="40" t="s">
        <v>1360</v>
      </c>
      <c r="D454" s="40" t="s">
        <v>1361</v>
      </c>
      <c r="E454" s="40" t="s">
        <v>1362</v>
      </c>
      <c r="F454" s="41">
        <v>44196</v>
      </c>
      <c r="G454" s="41">
        <v>44286</v>
      </c>
      <c r="H454" s="43">
        <v>13440000</v>
      </c>
      <c r="I454" s="40" t="s">
        <v>38</v>
      </c>
      <c r="J454" s="40">
        <v>90</v>
      </c>
      <c r="K454" s="40">
        <v>0</v>
      </c>
      <c r="L454" s="42">
        <v>0</v>
      </c>
      <c r="M454" s="51">
        <v>1.0999999999999999E-2</v>
      </c>
      <c r="N454" s="42">
        <v>-36960</v>
      </c>
      <c r="O454" s="42">
        <v>-36960</v>
      </c>
      <c r="P454" s="42" t="s">
        <v>20</v>
      </c>
      <c r="Q454" s="42">
        <v>-410.66666666666669</v>
      </c>
      <c r="R454" s="42">
        <v>-36549.333333333336</v>
      </c>
    </row>
    <row r="455" spans="1:18" x14ac:dyDescent="0.25">
      <c r="A455" s="40" t="s">
        <v>19</v>
      </c>
      <c r="B455" s="40" t="s">
        <v>1363</v>
      </c>
      <c r="C455" s="40" t="s">
        <v>1364</v>
      </c>
      <c r="D455" s="40" t="s">
        <v>1365</v>
      </c>
      <c r="E455" s="40" t="s">
        <v>1366</v>
      </c>
      <c r="F455" s="41">
        <v>44196</v>
      </c>
      <c r="G455" s="41">
        <v>44286</v>
      </c>
      <c r="H455" s="43">
        <v>3680000</v>
      </c>
      <c r="I455" s="40" t="s">
        <v>38</v>
      </c>
      <c r="J455" s="40">
        <v>90</v>
      </c>
      <c r="K455" s="40">
        <v>0</v>
      </c>
      <c r="L455" s="42">
        <v>0</v>
      </c>
      <c r="M455" s="51">
        <v>1.2500000000000001E-2</v>
      </c>
      <c r="N455" s="42">
        <v>-11500</v>
      </c>
      <c r="O455" s="42">
        <v>-11500</v>
      </c>
      <c r="P455" s="42" t="s">
        <v>20</v>
      </c>
      <c r="Q455" s="42">
        <v>-127.77777777777779</v>
      </c>
      <c r="R455" s="42">
        <v>-11372.222222222223</v>
      </c>
    </row>
    <row r="456" spans="1:18" x14ac:dyDescent="0.25">
      <c r="A456" s="40" t="s">
        <v>19</v>
      </c>
      <c r="B456" s="40" t="s">
        <v>1367</v>
      </c>
      <c r="C456" s="40" t="s">
        <v>1368</v>
      </c>
      <c r="D456" s="40" t="s">
        <v>295</v>
      </c>
      <c r="E456" s="40" t="s">
        <v>1369</v>
      </c>
      <c r="F456" s="41">
        <v>44162</v>
      </c>
      <c r="G456" s="41">
        <v>44253</v>
      </c>
      <c r="H456" s="43">
        <v>5236460.79</v>
      </c>
      <c r="I456" s="40" t="s">
        <v>38</v>
      </c>
      <c r="J456" s="40">
        <v>91</v>
      </c>
      <c r="K456" s="40">
        <v>1.49E-2</v>
      </c>
      <c r="L456" s="42">
        <v>-19722.547736558336</v>
      </c>
      <c r="M456" s="51">
        <v>0</v>
      </c>
      <c r="N456" s="42">
        <v>0</v>
      </c>
      <c r="O456" s="42">
        <v>-19722.547736558336</v>
      </c>
      <c r="P456" s="42" t="s">
        <v>20</v>
      </c>
      <c r="Q456" s="42">
        <v>-7585.5952832916682</v>
      </c>
      <c r="R456" s="42">
        <v>-12136.952453266669</v>
      </c>
    </row>
    <row r="457" spans="1:18" x14ac:dyDescent="0.25">
      <c r="A457" s="40" t="s">
        <v>19</v>
      </c>
      <c r="B457" s="40" t="s">
        <v>1370</v>
      </c>
      <c r="C457" s="40" t="s">
        <v>1371</v>
      </c>
      <c r="D457" s="40" t="s">
        <v>766</v>
      </c>
      <c r="E457" s="40" t="s">
        <v>1372</v>
      </c>
      <c r="F457" s="41">
        <v>44166</v>
      </c>
      <c r="G457" s="41">
        <v>44197</v>
      </c>
      <c r="H457" s="43">
        <v>37576719.600000001</v>
      </c>
      <c r="I457" s="40" t="s">
        <v>38</v>
      </c>
      <c r="J457" s="40">
        <v>31</v>
      </c>
      <c r="K457" s="40">
        <v>3.2000000000000002E-3</v>
      </c>
      <c r="L457" s="42">
        <v>-10354.473845333334</v>
      </c>
      <c r="M457" s="51">
        <v>1.6500000000000001E-2</v>
      </c>
      <c r="N457" s="42">
        <v>-53390.255765000002</v>
      </c>
      <c r="O457" s="42">
        <v>-63744.729610333336</v>
      </c>
      <c r="P457" s="42" t="s">
        <v>768</v>
      </c>
      <c r="Q457" s="42">
        <v>-63744.729610333336</v>
      </c>
      <c r="R457" s="42">
        <v>0</v>
      </c>
    </row>
    <row r="458" spans="1:18" x14ac:dyDescent="0.25">
      <c r="A458" s="40" t="s">
        <v>19</v>
      </c>
      <c r="B458" s="40" t="s">
        <v>1373</v>
      </c>
      <c r="C458" s="40" t="s">
        <v>1374</v>
      </c>
      <c r="D458" s="40" t="s">
        <v>1375</v>
      </c>
      <c r="E458" s="40" t="s">
        <v>1372</v>
      </c>
      <c r="F458" s="41">
        <v>44166</v>
      </c>
      <c r="G458" s="41">
        <v>44197</v>
      </c>
      <c r="H458" s="43">
        <v>56467685.759999998</v>
      </c>
      <c r="I458" s="40" t="s">
        <v>38</v>
      </c>
      <c r="J458" s="40">
        <v>31</v>
      </c>
      <c r="K458" s="40">
        <v>3.2000000000000002E-3</v>
      </c>
      <c r="L458" s="42">
        <v>-15559.984520533335</v>
      </c>
      <c r="M458" s="51">
        <v>1.6500000000000001E-2</v>
      </c>
      <c r="N458" s="42">
        <v>-80231.170184000002</v>
      </c>
      <c r="O458" s="42">
        <v>-95791.154704533343</v>
      </c>
      <c r="P458" s="42" t="s">
        <v>768</v>
      </c>
      <c r="Q458" s="42">
        <v>-95791.154704533343</v>
      </c>
      <c r="R458" s="42">
        <v>0</v>
      </c>
    </row>
    <row r="459" spans="1:18" x14ac:dyDescent="0.25">
      <c r="A459" s="40" t="s">
        <v>19</v>
      </c>
      <c r="B459" s="40" t="s">
        <v>1376</v>
      </c>
      <c r="C459" s="40" t="s">
        <v>1377</v>
      </c>
      <c r="D459" s="40" t="s">
        <v>766</v>
      </c>
      <c r="E459" s="40" t="s">
        <v>1372</v>
      </c>
      <c r="F459" s="41">
        <v>44166</v>
      </c>
      <c r="G459" s="41">
        <v>44197</v>
      </c>
      <c r="H459" s="43">
        <v>48715803</v>
      </c>
      <c r="I459" s="40" t="s">
        <v>38</v>
      </c>
      <c r="J459" s="40">
        <v>31</v>
      </c>
      <c r="K459" s="40">
        <v>3.2000000000000002E-3</v>
      </c>
      <c r="L459" s="42">
        <v>-13423.910160000001</v>
      </c>
      <c r="M459" s="51">
        <v>1.6500000000000001E-2</v>
      </c>
      <c r="N459" s="42">
        <v>-69217.036762500007</v>
      </c>
      <c r="O459" s="42">
        <v>-82640.946922500007</v>
      </c>
      <c r="P459" s="42" t="s">
        <v>768</v>
      </c>
      <c r="Q459" s="42">
        <v>-82640.946922500007</v>
      </c>
      <c r="R459" s="42">
        <v>0</v>
      </c>
    </row>
    <row r="460" spans="1:18" x14ac:dyDescent="0.25">
      <c r="A460" s="40" t="s">
        <v>19</v>
      </c>
      <c r="B460" s="40" t="s">
        <v>1378</v>
      </c>
      <c r="C460" s="40" t="s">
        <v>1379</v>
      </c>
      <c r="D460" s="40" t="s">
        <v>1375</v>
      </c>
      <c r="E460" s="40" t="s">
        <v>1372</v>
      </c>
      <c r="F460" s="41">
        <v>44196</v>
      </c>
      <c r="G460" s="41">
        <v>44225</v>
      </c>
      <c r="H460" s="43">
        <v>55206850</v>
      </c>
      <c r="I460" s="40" t="s">
        <v>38</v>
      </c>
      <c r="J460" s="40">
        <v>29</v>
      </c>
      <c r="K460" s="40">
        <v>3.2000000000000002E-3</v>
      </c>
      <c r="L460" s="42">
        <v>-14231.099111111113</v>
      </c>
      <c r="M460" s="51">
        <v>1.6500000000000001E-2</v>
      </c>
      <c r="N460" s="42">
        <v>-73379.104791666672</v>
      </c>
      <c r="O460" s="42">
        <v>-87610.203902777779</v>
      </c>
      <c r="P460" s="42" t="s">
        <v>768</v>
      </c>
      <c r="Q460" s="42">
        <v>-3021.0415138888889</v>
      </c>
      <c r="R460" s="42">
        <v>-84589.162388888901</v>
      </c>
    </row>
    <row r="461" spans="1:18" x14ac:dyDescent="0.25">
      <c r="A461" s="40" t="s">
        <v>19</v>
      </c>
      <c r="B461" s="40" t="s">
        <v>1380</v>
      </c>
      <c r="C461" s="40" t="s">
        <v>1381</v>
      </c>
      <c r="D461" s="40" t="s">
        <v>1375</v>
      </c>
      <c r="E461" s="40" t="s">
        <v>1372</v>
      </c>
      <c r="F461" s="41">
        <v>44196</v>
      </c>
      <c r="G461" s="41">
        <v>44227</v>
      </c>
      <c r="H461" s="43">
        <v>116610826.76000001</v>
      </c>
      <c r="I461" s="40" t="s">
        <v>38</v>
      </c>
      <c r="J461" s="40">
        <v>31</v>
      </c>
      <c r="K461" s="40">
        <v>3.5999999999999999E-3</v>
      </c>
      <c r="L461" s="42">
        <v>-36149.356295600002</v>
      </c>
      <c r="M461" s="51">
        <v>1.8499999999999999E-2</v>
      </c>
      <c r="N461" s="42">
        <v>-185767.52540794443</v>
      </c>
      <c r="O461" s="42">
        <v>-221916.88170354444</v>
      </c>
      <c r="P461" s="42" t="s">
        <v>768</v>
      </c>
      <c r="Q461" s="42">
        <v>-7158.6090872111108</v>
      </c>
      <c r="R461" s="42">
        <v>-214758.27261633333</v>
      </c>
    </row>
    <row r="462" spans="1:18" x14ac:dyDescent="0.25">
      <c r="A462" s="40" t="s">
        <v>19</v>
      </c>
      <c r="B462" s="40" t="s">
        <v>1382</v>
      </c>
      <c r="C462" s="40" t="s">
        <v>1383</v>
      </c>
      <c r="D462" s="40" t="s">
        <v>1384</v>
      </c>
      <c r="E462" s="40" t="s">
        <v>1385</v>
      </c>
      <c r="F462" s="41">
        <v>44196</v>
      </c>
      <c r="G462" s="41">
        <v>44286</v>
      </c>
      <c r="H462" s="43">
        <v>52254.27</v>
      </c>
      <c r="I462" s="40" t="s">
        <v>38</v>
      </c>
      <c r="J462" s="40">
        <v>90</v>
      </c>
      <c r="K462" s="40">
        <v>7.0039999999999998E-3</v>
      </c>
      <c r="L462" s="42">
        <v>-91.497226769999997</v>
      </c>
      <c r="M462" s="51">
        <v>0</v>
      </c>
      <c r="N462" s="42">
        <v>0</v>
      </c>
      <c r="O462" s="42">
        <v>-91.497226769999997</v>
      </c>
      <c r="P462" s="42" t="s">
        <v>20</v>
      </c>
      <c r="Q462" s="42">
        <v>-1.0166358529999999</v>
      </c>
      <c r="R462" s="42">
        <v>-90.480590917000001</v>
      </c>
    </row>
    <row r="463" spans="1:18" x14ac:dyDescent="0.25">
      <c r="A463" s="40" t="s">
        <v>19</v>
      </c>
      <c r="B463" s="40" t="s">
        <v>1386</v>
      </c>
      <c r="C463" s="40" t="s">
        <v>1387</v>
      </c>
      <c r="D463" s="40" t="s">
        <v>1388</v>
      </c>
      <c r="E463" s="40" t="s">
        <v>1385</v>
      </c>
      <c r="F463" s="41">
        <v>44196</v>
      </c>
      <c r="G463" s="41">
        <v>44286</v>
      </c>
      <c r="H463" s="43">
        <v>187294.83</v>
      </c>
      <c r="I463" s="40" t="s">
        <v>38</v>
      </c>
      <c r="J463" s="40">
        <v>90</v>
      </c>
      <c r="K463" s="40">
        <v>7.0060000000000001E-3</v>
      </c>
      <c r="L463" s="42">
        <v>-328.04689474499997</v>
      </c>
      <c r="M463" s="51">
        <v>0</v>
      </c>
      <c r="N463" s="42">
        <v>0</v>
      </c>
      <c r="O463" s="42">
        <v>-328.04689474499997</v>
      </c>
      <c r="P463" s="42" t="s">
        <v>20</v>
      </c>
      <c r="Q463" s="42">
        <v>-3.6449654971666665</v>
      </c>
      <c r="R463" s="42">
        <v>-324.40192924783332</v>
      </c>
    </row>
    <row r="464" spans="1:18" x14ac:dyDescent="0.25">
      <c r="A464" s="40" t="s">
        <v>19</v>
      </c>
      <c r="B464" s="40" t="s">
        <v>1389</v>
      </c>
      <c r="C464" s="40" t="s">
        <v>1390</v>
      </c>
      <c r="D464" s="40" t="s">
        <v>1391</v>
      </c>
      <c r="E464" s="40" t="s">
        <v>1385</v>
      </c>
      <c r="F464" s="41">
        <v>44196</v>
      </c>
      <c r="G464" s="41">
        <v>44286</v>
      </c>
      <c r="H464" s="43">
        <v>970733.35</v>
      </c>
      <c r="I464" s="40" t="s">
        <v>38</v>
      </c>
      <c r="J464" s="40">
        <v>90</v>
      </c>
      <c r="K464" s="40">
        <v>6.992E-3</v>
      </c>
      <c r="L464" s="42">
        <v>-1696.8418958</v>
      </c>
      <c r="M464" s="51">
        <v>0</v>
      </c>
      <c r="N464" s="42">
        <v>0</v>
      </c>
      <c r="O464" s="42">
        <v>-1696.8418958</v>
      </c>
      <c r="P464" s="42" t="s">
        <v>20</v>
      </c>
      <c r="Q464" s="42">
        <v>-18.853798842222222</v>
      </c>
      <c r="R464" s="42">
        <v>-1677.9880969577778</v>
      </c>
    </row>
    <row r="465" spans="1:18" x14ac:dyDescent="0.25">
      <c r="A465" s="40" t="s">
        <v>19</v>
      </c>
      <c r="B465" s="40" t="s">
        <v>1389</v>
      </c>
      <c r="C465" s="40" t="s">
        <v>1392</v>
      </c>
      <c r="D465" s="40" t="s">
        <v>1393</v>
      </c>
      <c r="E465" s="40" t="s">
        <v>1385</v>
      </c>
      <c r="F465" s="41">
        <v>44105</v>
      </c>
      <c r="G465" s="41">
        <v>44197</v>
      </c>
      <c r="H465" s="43">
        <v>2020580.8</v>
      </c>
      <c r="I465" s="40" t="s">
        <v>38</v>
      </c>
      <c r="J465" s="40">
        <v>92</v>
      </c>
      <c r="K465" s="40">
        <v>3.2000000000000001E-2</v>
      </c>
      <c r="L465" s="42">
        <v>-16523.860764444446</v>
      </c>
      <c r="M465" s="51">
        <v>0</v>
      </c>
      <c r="N465" s="42">
        <v>0</v>
      </c>
      <c r="O465" s="42">
        <v>-16523.860764444446</v>
      </c>
      <c r="P465" s="42" t="s">
        <v>20</v>
      </c>
      <c r="Q465" s="42">
        <v>-16523.860764444446</v>
      </c>
      <c r="R465" s="42">
        <v>0</v>
      </c>
    </row>
    <row r="466" spans="1:18" x14ac:dyDescent="0.25">
      <c r="A466" s="40" t="s">
        <v>19</v>
      </c>
      <c r="B466" s="40" t="s">
        <v>1394</v>
      </c>
      <c r="C466" s="40" t="s">
        <v>1395</v>
      </c>
      <c r="D466" s="40" t="s">
        <v>97</v>
      </c>
      <c r="E466" s="40" t="s">
        <v>29</v>
      </c>
      <c r="F466" s="41">
        <v>44144</v>
      </c>
      <c r="G466" s="41">
        <v>44235</v>
      </c>
      <c r="H466" s="43">
        <v>6000000</v>
      </c>
      <c r="I466" s="40" t="s">
        <v>38</v>
      </c>
      <c r="J466" s="40">
        <v>91</v>
      </c>
      <c r="K466" s="40">
        <v>1.1950000000000001E-2</v>
      </c>
      <c r="L466" s="42">
        <v>-18124.166666666664</v>
      </c>
      <c r="M466" s="51">
        <v>0</v>
      </c>
      <c r="N466" s="42">
        <v>0</v>
      </c>
      <c r="O466" s="42">
        <v>-18124.166666666664</v>
      </c>
      <c r="P466" s="42" t="s">
        <v>20</v>
      </c>
      <c r="Q466" s="42">
        <v>-10555.833333333332</v>
      </c>
      <c r="R466" s="42">
        <v>-7568.333333333333</v>
      </c>
    </row>
    <row r="467" spans="1:18" x14ac:dyDescent="0.25">
      <c r="A467" s="40" t="s">
        <v>19</v>
      </c>
      <c r="B467" s="40" t="s">
        <v>1396</v>
      </c>
      <c r="C467" s="40" t="s">
        <v>1397</v>
      </c>
      <c r="D467" s="40" t="s">
        <v>97</v>
      </c>
      <c r="E467" s="40" t="s">
        <v>29</v>
      </c>
      <c r="F467" s="41">
        <v>44194</v>
      </c>
      <c r="G467" s="41">
        <v>44284</v>
      </c>
      <c r="H467" s="43">
        <v>10000000</v>
      </c>
      <c r="I467" s="40" t="s">
        <v>38</v>
      </c>
      <c r="J467" s="40">
        <v>90</v>
      </c>
      <c r="K467" s="40">
        <v>1.4800000000000001E-2</v>
      </c>
      <c r="L467" s="42">
        <v>-37000</v>
      </c>
      <c r="M467" s="51">
        <v>0</v>
      </c>
      <c r="N467" s="42">
        <v>0</v>
      </c>
      <c r="O467" s="42">
        <v>-37000</v>
      </c>
      <c r="P467" s="42" t="s">
        <v>20</v>
      </c>
      <c r="Q467" s="42">
        <v>-1233.3333333333333</v>
      </c>
      <c r="R467" s="42">
        <v>-35766.666666666664</v>
      </c>
    </row>
    <row r="468" spans="1:18" x14ac:dyDescent="0.25">
      <c r="A468" s="40" t="s">
        <v>19</v>
      </c>
      <c r="B468" s="40" t="s">
        <v>1398</v>
      </c>
      <c r="C468" s="40" t="s">
        <v>1399</v>
      </c>
      <c r="D468" s="40" t="s">
        <v>1400</v>
      </c>
      <c r="E468" s="40" t="s">
        <v>29</v>
      </c>
      <c r="F468" s="41">
        <v>44186</v>
      </c>
      <c r="G468" s="41">
        <v>44215</v>
      </c>
      <c r="H468" s="43">
        <v>684197.69</v>
      </c>
      <c r="I468" s="40" t="s">
        <v>38</v>
      </c>
      <c r="J468" s="40">
        <v>28</v>
      </c>
      <c r="K468" s="40">
        <v>4.9000000000000002E-2</v>
      </c>
      <c r="L468" s="42">
        <v>-2607.5534185555557</v>
      </c>
      <c r="M468" s="51">
        <v>0</v>
      </c>
      <c r="N468" s="42">
        <v>0</v>
      </c>
      <c r="O468" s="42">
        <v>-2607.5534185555557</v>
      </c>
      <c r="P468" s="42" t="s">
        <v>20</v>
      </c>
      <c r="Q468" s="42">
        <v>-1024.3959858611111</v>
      </c>
      <c r="R468" s="42">
        <v>-1676.2843405000003</v>
      </c>
    </row>
    <row r="469" spans="1:18" x14ac:dyDescent="0.25">
      <c r="A469" s="40" t="s">
        <v>19</v>
      </c>
      <c r="B469" s="40" t="s">
        <v>1401</v>
      </c>
      <c r="C469" s="40" t="s">
        <v>1402</v>
      </c>
      <c r="D469" s="40" t="s">
        <v>1403</v>
      </c>
      <c r="E469" s="40" t="s">
        <v>1404</v>
      </c>
      <c r="F469" s="41">
        <v>44104.083333333299</v>
      </c>
      <c r="G469" s="41">
        <v>44196.041666666701</v>
      </c>
      <c r="H469" s="43">
        <v>616666.64</v>
      </c>
      <c r="I469" s="40" t="s">
        <v>38</v>
      </c>
      <c r="J469" s="40">
        <v>92</v>
      </c>
      <c r="K469" s="40">
        <v>0</v>
      </c>
      <c r="L469" s="42">
        <v>0</v>
      </c>
      <c r="M469" s="51">
        <v>3.2500000000000001E-2</v>
      </c>
      <c r="N469" s="42">
        <v>-5121.7590377777778</v>
      </c>
      <c r="O469" s="42">
        <v>-5121.7590377777778</v>
      </c>
      <c r="P469" s="42" t="s">
        <v>20</v>
      </c>
      <c r="Q469" s="42">
        <v>-5172.7910571778166</v>
      </c>
      <c r="R469" s="42">
        <v>53.351656641628232</v>
      </c>
    </row>
    <row r="470" spans="1:18" x14ac:dyDescent="0.25">
      <c r="A470" s="40" t="s">
        <v>19</v>
      </c>
      <c r="B470" s="40" t="s">
        <v>1405</v>
      </c>
      <c r="C470" s="40" t="s">
        <v>1406</v>
      </c>
      <c r="D470" s="40" t="s">
        <v>1407</v>
      </c>
      <c r="E470" s="40" t="s">
        <v>1404</v>
      </c>
      <c r="F470" s="41">
        <v>44165.041666666701</v>
      </c>
      <c r="G470" s="41">
        <v>44196.041666666701</v>
      </c>
      <c r="H470" s="43">
        <v>380921.94</v>
      </c>
      <c r="I470" s="40" t="s">
        <v>38</v>
      </c>
      <c r="J470" s="40">
        <v>31</v>
      </c>
      <c r="K470" s="40">
        <v>3.7499999999999999E-2</v>
      </c>
      <c r="L470" s="42">
        <v>-1230.06043125</v>
      </c>
      <c r="M470" s="51">
        <v>0</v>
      </c>
      <c r="N470" s="42">
        <v>0</v>
      </c>
      <c r="O470" s="42">
        <v>-1230.06043125</v>
      </c>
      <c r="P470" s="42" t="s">
        <v>20</v>
      </c>
      <c r="Q470" s="42">
        <v>-1268.0864929674028</v>
      </c>
      <c r="R470" s="42">
        <v>38.026061717402712</v>
      </c>
    </row>
    <row r="471" spans="1:18" x14ac:dyDescent="0.25">
      <c r="A471" s="40" t="s">
        <v>19</v>
      </c>
      <c r="B471" s="40" t="s">
        <v>1408</v>
      </c>
      <c r="C471" s="40" t="s">
        <v>1409</v>
      </c>
      <c r="D471" s="40" t="s">
        <v>1410</v>
      </c>
      <c r="E471" s="40" t="s">
        <v>1411</v>
      </c>
      <c r="F471" s="41">
        <v>44196</v>
      </c>
      <c r="G471" s="41">
        <v>44227</v>
      </c>
      <c r="H471" s="43">
        <v>6943457.1600000001</v>
      </c>
      <c r="I471" s="40" t="s">
        <v>38</v>
      </c>
      <c r="J471" s="40">
        <v>30</v>
      </c>
      <c r="K471" s="40">
        <v>3.9800000000000002E-2</v>
      </c>
      <c r="L471" s="42">
        <v>-23029.132914000002</v>
      </c>
      <c r="M471" s="51">
        <v>0</v>
      </c>
      <c r="N471" s="42">
        <v>0</v>
      </c>
      <c r="O471" s="42">
        <v>-23029.132914000002</v>
      </c>
      <c r="P471" s="42" t="s">
        <v>20</v>
      </c>
      <c r="Q471" s="42">
        <v>-767.63776380000002</v>
      </c>
      <c r="R471" s="42">
        <v>-23029.132914000002</v>
      </c>
    </row>
    <row r="472" spans="1:18" x14ac:dyDescent="0.25">
      <c r="A472" s="40" t="s">
        <v>19</v>
      </c>
      <c r="B472" s="40" t="s">
        <v>1408</v>
      </c>
      <c r="C472" s="40" t="s">
        <v>1412</v>
      </c>
      <c r="D472" s="40" t="s">
        <v>1413</v>
      </c>
      <c r="E472" s="40" t="s">
        <v>1414</v>
      </c>
      <c r="F472" s="41">
        <v>44166</v>
      </c>
      <c r="G472" s="41">
        <v>44197</v>
      </c>
      <c r="H472" s="43">
        <v>631772.09</v>
      </c>
      <c r="I472" s="40" t="s">
        <v>38</v>
      </c>
      <c r="J472" s="40">
        <v>30</v>
      </c>
      <c r="K472" s="40">
        <v>3.5000000000000003E-2</v>
      </c>
      <c r="L472" s="42">
        <v>-1842.6685958333333</v>
      </c>
      <c r="M472" s="51">
        <v>0</v>
      </c>
      <c r="N472" s="42">
        <v>0</v>
      </c>
      <c r="O472" s="42">
        <v>-1842.6685958333333</v>
      </c>
      <c r="P472" s="42" t="s">
        <v>20</v>
      </c>
      <c r="Q472" s="42">
        <v>-1904.0908823611112</v>
      </c>
      <c r="R472" s="42">
        <v>0</v>
      </c>
    </row>
    <row r="473" spans="1:18" x14ac:dyDescent="0.25">
      <c r="A473" s="40" t="s">
        <v>19</v>
      </c>
      <c r="B473" s="40" t="s">
        <v>1415</v>
      </c>
      <c r="C473" s="40" t="s">
        <v>1416</v>
      </c>
      <c r="D473" s="40" t="s">
        <v>1417</v>
      </c>
      <c r="E473" s="40" t="s">
        <v>1418</v>
      </c>
      <c r="F473" s="41">
        <v>44166</v>
      </c>
      <c r="G473" s="41">
        <v>44197</v>
      </c>
      <c r="H473" s="43">
        <v>1297377.3</v>
      </c>
      <c r="I473" s="40" t="s">
        <v>38</v>
      </c>
      <c r="J473" s="40">
        <v>30</v>
      </c>
      <c r="K473" s="40">
        <v>3.5000000000000003E-2</v>
      </c>
      <c r="L473" s="42">
        <v>-3784.0171250000003</v>
      </c>
      <c r="M473" s="51">
        <v>0</v>
      </c>
      <c r="N473" s="42">
        <v>0</v>
      </c>
      <c r="O473" s="42">
        <v>-3784.0171250000003</v>
      </c>
      <c r="P473" s="42" t="s">
        <v>20</v>
      </c>
      <c r="Q473" s="42">
        <v>-3910.1510291666673</v>
      </c>
      <c r="R473" s="42">
        <v>0</v>
      </c>
    </row>
    <row r="474" spans="1:18" x14ac:dyDescent="0.25">
      <c r="A474" s="40" t="s">
        <v>19</v>
      </c>
      <c r="B474" s="40" t="s">
        <v>1415</v>
      </c>
      <c r="C474" s="40" t="s">
        <v>1419</v>
      </c>
      <c r="D474" s="40" t="s">
        <v>1420</v>
      </c>
      <c r="E474" s="40" t="s">
        <v>1421</v>
      </c>
      <c r="F474" s="41">
        <v>44196</v>
      </c>
      <c r="G474" s="41">
        <v>44227</v>
      </c>
      <c r="H474" s="43">
        <v>576922.98</v>
      </c>
      <c r="I474" s="40" t="s">
        <v>38</v>
      </c>
      <c r="J474" s="40">
        <v>31</v>
      </c>
      <c r="K474" s="40">
        <v>0</v>
      </c>
      <c r="L474" s="42">
        <v>0</v>
      </c>
      <c r="M474" s="51">
        <v>3.2500000000000001E-2</v>
      </c>
      <c r="N474" s="42">
        <v>-1614.5830620833333</v>
      </c>
      <c r="O474" s="42">
        <v>-1614.5830620833333</v>
      </c>
      <c r="P474" s="42" t="s">
        <v>20</v>
      </c>
      <c r="Q474" s="42">
        <v>-52.083324583333329</v>
      </c>
      <c r="R474" s="42">
        <v>-1562.4997375</v>
      </c>
    </row>
    <row r="475" spans="1:18" x14ac:dyDescent="0.25">
      <c r="A475" s="40" t="s">
        <v>19</v>
      </c>
      <c r="B475" s="40" t="s">
        <v>1415</v>
      </c>
      <c r="C475" s="40" t="s">
        <v>1422</v>
      </c>
      <c r="D475" s="40" t="s">
        <v>1423</v>
      </c>
      <c r="E475" s="40" t="s">
        <v>1414</v>
      </c>
      <c r="F475" s="41">
        <v>44166</v>
      </c>
      <c r="G475" s="41">
        <v>44197</v>
      </c>
      <c r="H475" s="43">
        <v>717159.96</v>
      </c>
      <c r="I475" s="40" t="s">
        <v>38</v>
      </c>
      <c r="J475" s="40">
        <v>30</v>
      </c>
      <c r="K475" s="40">
        <v>3.9E-2</v>
      </c>
      <c r="L475" s="42">
        <v>-2330.7698699999996</v>
      </c>
      <c r="M475" s="51">
        <v>0</v>
      </c>
      <c r="N475" s="42">
        <v>0</v>
      </c>
      <c r="O475" s="42">
        <v>-2330.7698699999996</v>
      </c>
      <c r="P475" s="42" t="s">
        <v>20</v>
      </c>
      <c r="Q475" s="42">
        <v>-2408.4621990000001</v>
      </c>
      <c r="R475" s="42">
        <v>0</v>
      </c>
    </row>
    <row r="476" spans="1:18" x14ac:dyDescent="0.25">
      <c r="A476" s="40" t="s">
        <v>19</v>
      </c>
      <c r="B476" s="40" t="s">
        <v>1424</v>
      </c>
      <c r="C476" s="40" t="s">
        <v>1425</v>
      </c>
      <c r="D476" s="40" t="s">
        <v>1426</v>
      </c>
      <c r="E476" s="40" t="s">
        <v>1411</v>
      </c>
      <c r="F476" s="41">
        <v>44135</v>
      </c>
      <c r="G476" s="41">
        <v>44316</v>
      </c>
      <c r="H476" s="43">
        <v>2186008.2999999998</v>
      </c>
      <c r="I476" s="40" t="s">
        <v>38</v>
      </c>
      <c r="J476" s="40">
        <v>181</v>
      </c>
      <c r="K476" s="40">
        <v>-5.1500000000000001E-3</v>
      </c>
      <c r="L476" s="42">
        <v>5660.2434356805543</v>
      </c>
      <c r="M476" s="51">
        <v>1.4999999999999999E-2</v>
      </c>
      <c r="N476" s="42">
        <v>-16486.145929166665</v>
      </c>
      <c r="O476" s="42">
        <v>-10825.902493486112</v>
      </c>
      <c r="P476" s="42" t="s">
        <v>20</v>
      </c>
      <c r="Q476" s="42">
        <v>-3708.3201911388892</v>
      </c>
      <c r="R476" s="42">
        <v>-7117.5823023472221</v>
      </c>
    </row>
    <row r="477" spans="1:18" x14ac:dyDescent="0.25">
      <c r="A477" s="40" t="s">
        <v>19</v>
      </c>
      <c r="B477" s="40" t="s">
        <v>1427</v>
      </c>
      <c r="C477" s="40" t="s">
        <v>1428</v>
      </c>
      <c r="D477" s="40" t="s">
        <v>1429</v>
      </c>
      <c r="E477" s="40" t="s">
        <v>1411</v>
      </c>
      <c r="F477" s="41">
        <v>44166.041666666701</v>
      </c>
      <c r="G477" s="41">
        <v>44196.041666666701</v>
      </c>
      <c r="H477" s="43">
        <v>4656812.72</v>
      </c>
      <c r="I477" s="40" t="s">
        <v>38</v>
      </c>
      <c r="J477" s="40">
        <v>30</v>
      </c>
      <c r="K477" s="40">
        <v>5.0000000000000001E-4</v>
      </c>
      <c r="L477" s="42">
        <v>-194.03386333333333</v>
      </c>
      <c r="M477" s="51">
        <v>0</v>
      </c>
      <c r="N477" s="42">
        <v>0</v>
      </c>
      <c r="O477" s="42">
        <v>-194.03386333333333</v>
      </c>
      <c r="P477" s="42" t="s">
        <v>20</v>
      </c>
      <c r="Q477" s="42">
        <v>-200.23216730070629</v>
      </c>
      <c r="R477" s="42">
        <v>6.1983039673729827</v>
      </c>
    </row>
    <row r="478" spans="1:18" x14ac:dyDescent="0.25">
      <c r="A478" s="40" t="s">
        <v>19</v>
      </c>
      <c r="B478" s="40" t="s">
        <v>1430</v>
      </c>
      <c r="C478" s="40" t="s">
        <v>1431</v>
      </c>
      <c r="D478" s="40" t="s">
        <v>1432</v>
      </c>
      <c r="E478" s="40" t="s">
        <v>1411</v>
      </c>
      <c r="F478" s="41">
        <v>44196</v>
      </c>
      <c r="G478" s="41">
        <v>44316</v>
      </c>
      <c r="H478" s="43">
        <v>1146672.42</v>
      </c>
      <c r="I478" s="40" t="s">
        <v>38</v>
      </c>
      <c r="J478" s="40">
        <v>120</v>
      </c>
      <c r="K478" s="40">
        <v>5.5E-2</v>
      </c>
      <c r="L478" s="42">
        <v>-21022.327699999998</v>
      </c>
      <c r="M478" s="51">
        <v>0</v>
      </c>
      <c r="N478" s="42">
        <v>0</v>
      </c>
      <c r="O478" s="42">
        <v>-21022.327699999998</v>
      </c>
      <c r="P478" s="42" t="s">
        <v>20</v>
      </c>
      <c r="Q478" s="42">
        <v>-175.18606416666665</v>
      </c>
      <c r="R478" s="42">
        <v>-20847.141635833334</v>
      </c>
    </row>
    <row r="479" spans="1:18" x14ac:dyDescent="0.25">
      <c r="A479" s="40" t="s">
        <v>19</v>
      </c>
      <c r="B479" s="40" t="s">
        <v>1433</v>
      </c>
      <c r="C479" s="40" t="s">
        <v>1434</v>
      </c>
      <c r="D479" s="40" t="s">
        <v>1435</v>
      </c>
      <c r="E479" s="40" t="s">
        <v>1411</v>
      </c>
      <c r="F479" s="41">
        <v>44196</v>
      </c>
      <c r="G479" s="41">
        <v>44286</v>
      </c>
      <c r="H479" s="43">
        <v>1159103.94</v>
      </c>
      <c r="I479" s="40" t="s">
        <v>38</v>
      </c>
      <c r="J479" s="40">
        <v>0</v>
      </c>
      <c r="K479" s="40">
        <v>1.4999999999999999E-2</v>
      </c>
      <c r="L479" s="42">
        <v>0</v>
      </c>
      <c r="M479" s="51">
        <v>0</v>
      </c>
      <c r="N479" s="42">
        <v>0</v>
      </c>
      <c r="O479" s="42">
        <v>0</v>
      </c>
      <c r="P479" s="42" t="s">
        <v>20</v>
      </c>
      <c r="Q479" s="42"/>
      <c r="R479" s="42"/>
    </row>
    <row r="480" spans="1:18" x14ac:dyDescent="0.25">
      <c r="A480" s="40" t="s">
        <v>19</v>
      </c>
      <c r="B480" s="40" t="s">
        <v>1436</v>
      </c>
      <c r="C480" s="40" t="s">
        <v>1437</v>
      </c>
      <c r="D480" s="40" t="s">
        <v>1407</v>
      </c>
      <c r="E480" s="40" t="s">
        <v>1438</v>
      </c>
      <c r="F480" s="41">
        <v>44165.041666666701</v>
      </c>
      <c r="G480" s="41">
        <v>44196.041666666701</v>
      </c>
      <c r="H480" s="43">
        <v>392229.64</v>
      </c>
      <c r="I480" s="40" t="s">
        <v>38</v>
      </c>
      <c r="J480" s="40">
        <v>30</v>
      </c>
      <c r="K480" s="40">
        <v>3.7499999999999999E-2</v>
      </c>
      <c r="L480" s="42">
        <v>-1225.717625</v>
      </c>
      <c r="M480" s="51">
        <v>0</v>
      </c>
      <c r="N480" s="42">
        <v>0</v>
      </c>
      <c r="O480" s="42">
        <v>-1225.717625</v>
      </c>
      <c r="P480" s="42" t="s">
        <v>20</v>
      </c>
      <c r="Q480" s="42">
        <v>-1305.7297477416682</v>
      </c>
      <c r="R480" s="42">
        <v>39.154868575001608</v>
      </c>
    </row>
    <row r="481" spans="1:18" x14ac:dyDescent="0.25">
      <c r="A481" s="40" t="s">
        <v>19</v>
      </c>
      <c r="B481" s="40" t="s">
        <v>1436</v>
      </c>
      <c r="C481" s="40" t="s">
        <v>1439</v>
      </c>
      <c r="D481" s="40" t="s">
        <v>1440</v>
      </c>
      <c r="E481" s="40" t="s">
        <v>1414</v>
      </c>
      <c r="F481" s="41">
        <v>44166</v>
      </c>
      <c r="G481" s="41">
        <v>44197</v>
      </c>
      <c r="H481" s="43">
        <v>581022.68999999994</v>
      </c>
      <c r="I481" s="40" t="s">
        <v>38</v>
      </c>
      <c r="J481" s="40">
        <v>30</v>
      </c>
      <c r="K481" s="40">
        <v>3.9E-2</v>
      </c>
      <c r="L481" s="42">
        <v>-1888.3237424999998</v>
      </c>
      <c r="M481" s="51">
        <v>0</v>
      </c>
      <c r="N481" s="42">
        <v>0</v>
      </c>
      <c r="O481" s="42">
        <v>-1888.3237424999998</v>
      </c>
      <c r="P481" s="42" t="s">
        <v>20</v>
      </c>
      <c r="Q481" s="42">
        <v>-1951.2678672499999</v>
      </c>
      <c r="R481" s="42">
        <v>0</v>
      </c>
    </row>
    <row r="482" spans="1:18" x14ac:dyDescent="0.25">
      <c r="A482" s="40" t="s">
        <v>19</v>
      </c>
      <c r="B482" s="40" t="s">
        <v>1441</v>
      </c>
      <c r="C482" s="40" t="s">
        <v>1442</v>
      </c>
      <c r="D482" s="40" t="s">
        <v>562</v>
      </c>
      <c r="E482" s="40" t="s">
        <v>907</v>
      </c>
      <c r="F482" s="41">
        <v>44018</v>
      </c>
      <c r="G482" s="41">
        <v>44201</v>
      </c>
      <c r="H482" s="43">
        <v>18000000</v>
      </c>
      <c r="I482" s="40" t="s">
        <v>38</v>
      </c>
      <c r="J482" s="40">
        <v>183</v>
      </c>
      <c r="K482" s="40">
        <v>0</v>
      </c>
      <c r="L482" s="42">
        <v>0</v>
      </c>
      <c r="M482" s="51">
        <v>1.7999999999999999E-2</v>
      </c>
      <c r="N482" s="42">
        <v>-164700</v>
      </c>
      <c r="O482" s="42">
        <v>-164700</v>
      </c>
      <c r="P482" s="42" t="s">
        <v>20</v>
      </c>
      <c r="Q482" s="42">
        <v>-161100</v>
      </c>
      <c r="R482" s="42">
        <v>-3600</v>
      </c>
    </row>
    <row r="483" spans="1:18" x14ac:dyDescent="0.25">
      <c r="A483" s="40" t="s">
        <v>19</v>
      </c>
      <c r="B483" s="40" t="s">
        <v>1443</v>
      </c>
      <c r="C483" s="40" t="s">
        <v>1444</v>
      </c>
      <c r="D483" s="40" t="s">
        <v>562</v>
      </c>
      <c r="E483" s="40" t="s">
        <v>907</v>
      </c>
      <c r="F483" s="41">
        <v>44018</v>
      </c>
      <c r="G483" s="41">
        <v>44201</v>
      </c>
      <c r="H483" s="43">
        <v>15000000</v>
      </c>
      <c r="I483" s="40" t="s">
        <v>38</v>
      </c>
      <c r="J483" s="40">
        <v>183</v>
      </c>
      <c r="K483" s="40">
        <v>0</v>
      </c>
      <c r="L483" s="42">
        <v>0</v>
      </c>
      <c r="M483" s="51">
        <v>0.02</v>
      </c>
      <c r="N483" s="42">
        <v>-152500</v>
      </c>
      <c r="O483" s="42">
        <v>-152500</v>
      </c>
      <c r="P483" s="42" t="s">
        <v>20</v>
      </c>
      <c r="Q483" s="42">
        <v>-149166.66666666666</v>
      </c>
      <c r="R483" s="42">
        <v>-3333.3333333333335</v>
      </c>
    </row>
    <row r="484" spans="1:18" x14ac:dyDescent="0.25">
      <c r="A484" s="40" t="s">
        <v>19</v>
      </c>
      <c r="B484" s="40" t="s">
        <v>1445</v>
      </c>
      <c r="C484" s="40" t="s">
        <v>1446</v>
      </c>
      <c r="D484" s="40" t="s">
        <v>562</v>
      </c>
      <c r="E484" s="40" t="s">
        <v>907</v>
      </c>
      <c r="F484" s="41">
        <v>44018</v>
      </c>
      <c r="G484" s="41">
        <v>44382</v>
      </c>
      <c r="H484" s="43">
        <v>20000000</v>
      </c>
      <c r="I484" s="40" t="s">
        <v>38</v>
      </c>
      <c r="J484" s="40">
        <v>364</v>
      </c>
      <c r="K484" s="40">
        <v>2.793E-2</v>
      </c>
      <c r="L484" s="42">
        <v>-557069.58904109593</v>
      </c>
      <c r="M484" s="51">
        <v>0</v>
      </c>
      <c r="N484" s="42">
        <v>0</v>
      </c>
      <c r="O484" s="42">
        <v>-557069.58904109593</v>
      </c>
      <c r="P484" s="42" t="s">
        <v>20</v>
      </c>
      <c r="Q484" s="42">
        <v>-273943.56164383562</v>
      </c>
      <c r="R484" s="42">
        <v>-283126.0273972603</v>
      </c>
    </row>
    <row r="485" spans="1:18" x14ac:dyDescent="0.25">
      <c r="A485" s="40" t="s">
        <v>19</v>
      </c>
      <c r="B485" s="40" t="s">
        <v>1447</v>
      </c>
      <c r="C485" s="40" t="s">
        <v>1448</v>
      </c>
      <c r="D485" s="40" t="s">
        <v>1449</v>
      </c>
      <c r="E485" s="40" t="s">
        <v>907</v>
      </c>
      <c r="F485" s="41">
        <v>44015</v>
      </c>
      <c r="G485" s="41">
        <v>44382</v>
      </c>
      <c r="H485" s="43">
        <v>150000000</v>
      </c>
      <c r="I485" s="40" t="s">
        <v>38</v>
      </c>
      <c r="J485" s="40">
        <v>367</v>
      </c>
      <c r="K485" s="40">
        <v>2.1299999999999999E-2</v>
      </c>
      <c r="L485" s="42">
        <v>-3212506.8493150682</v>
      </c>
      <c r="M485" s="51">
        <v>0</v>
      </c>
      <c r="N485" s="42">
        <v>0</v>
      </c>
      <c r="O485" s="42">
        <v>-3212506.8493150682</v>
      </c>
      <c r="P485" s="42" t="s">
        <v>20</v>
      </c>
      <c r="Q485" s="42">
        <v>-1593123.2876712328</v>
      </c>
      <c r="R485" s="42">
        <v>-1619383.5616438354</v>
      </c>
    </row>
    <row r="486" spans="1:18" x14ac:dyDescent="0.25">
      <c r="A486" s="40" t="s">
        <v>19</v>
      </c>
      <c r="B486" s="40" t="s">
        <v>1450</v>
      </c>
      <c r="C486" s="40" t="s">
        <v>1451</v>
      </c>
      <c r="D486" s="40" t="s">
        <v>1452</v>
      </c>
      <c r="E486" s="40" t="s">
        <v>907</v>
      </c>
      <c r="F486" s="41">
        <v>44187</v>
      </c>
      <c r="G486" s="41">
        <v>44552</v>
      </c>
      <c r="H486" s="43">
        <v>13000000</v>
      </c>
      <c r="I486" s="40" t="s">
        <v>38</v>
      </c>
      <c r="J486" s="40">
        <v>365</v>
      </c>
      <c r="K486" s="40">
        <v>3.1440000000000003E-2</v>
      </c>
      <c r="L486" s="42">
        <v>-408720.00000000006</v>
      </c>
      <c r="M486" s="51">
        <v>0</v>
      </c>
      <c r="N486" s="42">
        <v>0</v>
      </c>
      <c r="O486" s="42">
        <v>-408720.00000000006</v>
      </c>
      <c r="P486" s="42" t="s">
        <v>20</v>
      </c>
      <c r="Q486" s="42">
        <v>-11197.808219178083</v>
      </c>
      <c r="R486" s="42">
        <v>-397522.191780822</v>
      </c>
    </row>
    <row r="487" spans="1:18" x14ac:dyDescent="0.25">
      <c r="A487" s="40" t="s">
        <v>19</v>
      </c>
      <c r="B487" s="40" t="s">
        <v>1453</v>
      </c>
      <c r="C487" s="40" t="s">
        <v>1454</v>
      </c>
      <c r="D487" s="40" t="s">
        <v>1455</v>
      </c>
      <c r="E487" s="40" t="s">
        <v>907</v>
      </c>
      <c r="F487" s="41">
        <v>44102</v>
      </c>
      <c r="G487" s="41">
        <v>44284</v>
      </c>
      <c r="H487" s="43">
        <v>20000000</v>
      </c>
      <c r="I487" s="40" t="s">
        <v>38</v>
      </c>
      <c r="J487" s="40">
        <v>182</v>
      </c>
      <c r="K487" s="40">
        <v>0</v>
      </c>
      <c r="L487" s="42">
        <v>0</v>
      </c>
      <c r="M487" s="51">
        <v>1.4E-2</v>
      </c>
      <c r="N487" s="42">
        <v>-141555.55555555556</v>
      </c>
      <c r="O487" s="42">
        <v>-141555.55555555556</v>
      </c>
      <c r="P487" s="42" t="s">
        <v>20</v>
      </c>
      <c r="Q487" s="42">
        <v>-73888.888888888891</v>
      </c>
      <c r="R487" s="42">
        <v>-67666.666666666672</v>
      </c>
    </row>
    <row r="488" spans="1:18" x14ac:dyDescent="0.25">
      <c r="A488" s="40" t="s">
        <v>19</v>
      </c>
      <c r="B488" s="40" t="s">
        <v>1456</v>
      </c>
      <c r="C488" s="40" t="s">
        <v>1457</v>
      </c>
      <c r="D488" s="40" t="s">
        <v>1458</v>
      </c>
      <c r="E488" s="40" t="s">
        <v>907</v>
      </c>
      <c r="F488" s="41">
        <v>44180</v>
      </c>
      <c r="G488" s="41">
        <v>44545</v>
      </c>
      <c r="H488" s="43">
        <v>63000000</v>
      </c>
      <c r="I488" s="40" t="s">
        <v>38</v>
      </c>
      <c r="J488" s="40">
        <v>365</v>
      </c>
      <c r="K488" s="40">
        <v>2.1999999999999999E-2</v>
      </c>
      <c r="L488" s="42">
        <v>-1405250</v>
      </c>
      <c r="M488" s="51">
        <v>0</v>
      </c>
      <c r="N488" s="42">
        <v>0</v>
      </c>
      <c r="O488" s="42">
        <v>-1405250</v>
      </c>
      <c r="P488" s="42" t="s">
        <v>20</v>
      </c>
      <c r="Q488" s="42">
        <v>-65450.000000000007</v>
      </c>
      <c r="R488" s="42">
        <v>-1339800</v>
      </c>
    </row>
    <row r="489" spans="1:18" x14ac:dyDescent="0.25">
      <c r="A489" s="40" t="s">
        <v>19</v>
      </c>
      <c r="B489" s="40" t="s">
        <v>1459</v>
      </c>
      <c r="C489" s="40" t="s">
        <v>1460</v>
      </c>
      <c r="D489" s="40" t="s">
        <v>1461</v>
      </c>
      <c r="E489" s="40" t="s">
        <v>907</v>
      </c>
      <c r="F489" s="41">
        <v>44018</v>
      </c>
      <c r="G489" s="41">
        <v>44201</v>
      </c>
      <c r="H489" s="43">
        <v>18000000</v>
      </c>
      <c r="I489" s="40" t="s">
        <v>38</v>
      </c>
      <c r="J489" s="40">
        <v>183</v>
      </c>
      <c r="K489" s="40">
        <v>0</v>
      </c>
      <c r="L489" s="42">
        <v>0</v>
      </c>
      <c r="M489" s="51">
        <v>1.4999999999999999E-2</v>
      </c>
      <c r="N489" s="42">
        <v>-137250</v>
      </c>
      <c r="O489" s="42">
        <v>-137250</v>
      </c>
      <c r="P489" s="42" t="s">
        <v>20</v>
      </c>
      <c r="Q489" s="42">
        <v>-134250</v>
      </c>
      <c r="R489" s="42">
        <v>-3000</v>
      </c>
    </row>
    <row r="490" spans="1:18" x14ac:dyDescent="0.25">
      <c r="A490" s="40" t="s">
        <v>19</v>
      </c>
      <c r="B490" s="40" t="s">
        <v>1462</v>
      </c>
      <c r="C490" s="40" t="s">
        <v>1463</v>
      </c>
      <c r="D490" s="40" t="s">
        <v>1464</v>
      </c>
      <c r="E490" s="40" t="s">
        <v>907</v>
      </c>
      <c r="F490" s="41">
        <v>44037</v>
      </c>
      <c r="G490" s="41">
        <v>44404</v>
      </c>
      <c r="H490" s="43">
        <v>8000000</v>
      </c>
      <c r="I490" s="40" t="s">
        <v>38</v>
      </c>
      <c r="J490" s="40">
        <v>367</v>
      </c>
      <c r="K490" s="40">
        <v>3.3270000000000001E-2</v>
      </c>
      <c r="L490" s="42">
        <v>-267299.63260723109</v>
      </c>
      <c r="M490" s="51">
        <v>0</v>
      </c>
      <c r="N490" s="42">
        <v>0</v>
      </c>
      <c r="O490" s="42">
        <v>-267299.63260723109</v>
      </c>
      <c r="P490" s="42" t="s">
        <v>20</v>
      </c>
      <c r="Q490" s="42">
        <v>-116533.89977426968</v>
      </c>
      <c r="R490" s="42">
        <v>-150765.7328329614</v>
      </c>
    </row>
    <row r="491" spans="1:18" x14ac:dyDescent="0.25">
      <c r="A491" s="40" t="s">
        <v>19</v>
      </c>
      <c r="B491" s="40" t="s">
        <v>1462</v>
      </c>
      <c r="C491" s="40" t="s">
        <v>1465</v>
      </c>
      <c r="D491" s="40" t="s">
        <v>1466</v>
      </c>
      <c r="E491" s="40" t="s">
        <v>907</v>
      </c>
      <c r="F491" s="41">
        <v>44037</v>
      </c>
      <c r="G491" s="41">
        <v>44402</v>
      </c>
      <c r="H491" s="43">
        <v>6500000</v>
      </c>
      <c r="I491" s="40" t="s">
        <v>38</v>
      </c>
      <c r="J491" s="40">
        <v>365</v>
      </c>
      <c r="K491" s="40">
        <v>4.1480000000000003E-2</v>
      </c>
      <c r="L491" s="42">
        <v>-269297.07762557082</v>
      </c>
      <c r="M491" s="51">
        <v>0</v>
      </c>
      <c r="N491" s="42">
        <v>0</v>
      </c>
      <c r="O491" s="42">
        <v>-269297.07762557082</v>
      </c>
      <c r="P491" s="42" t="s">
        <v>20</v>
      </c>
      <c r="Q491" s="42">
        <v>-118048.03402764747</v>
      </c>
      <c r="R491" s="42">
        <v>-151249.04359792333</v>
      </c>
    </row>
    <row r="492" spans="1:18" x14ac:dyDescent="0.25">
      <c r="A492" s="40" t="s">
        <v>19</v>
      </c>
      <c r="B492" s="40" t="s">
        <v>1467</v>
      </c>
      <c r="C492" s="40" t="s">
        <v>1468</v>
      </c>
      <c r="D492" s="40" t="s">
        <v>1469</v>
      </c>
      <c r="E492" s="40" t="s">
        <v>1470</v>
      </c>
      <c r="F492" s="41">
        <v>44039</v>
      </c>
      <c r="G492" s="41">
        <v>44221</v>
      </c>
      <c r="H492" s="43">
        <v>40000000</v>
      </c>
      <c r="I492" s="40" t="s">
        <v>38</v>
      </c>
      <c r="J492" s="40">
        <v>182</v>
      </c>
      <c r="K492" s="40">
        <v>0</v>
      </c>
      <c r="L492" s="42">
        <v>0</v>
      </c>
      <c r="M492" s="51">
        <v>1.4999999999999999E-2</v>
      </c>
      <c r="N492" s="42">
        <v>-303333.33333333331</v>
      </c>
      <c r="O492" s="42">
        <v>-303333.33333333331</v>
      </c>
      <c r="P492" s="42" t="s">
        <v>20</v>
      </c>
      <c r="Q492" s="42">
        <v>-263333.33333333331</v>
      </c>
      <c r="R492" s="42">
        <v>-40000</v>
      </c>
    </row>
    <row r="493" spans="1:18" x14ac:dyDescent="0.25">
      <c r="A493" s="40" t="s">
        <v>19</v>
      </c>
      <c r="B493" s="40" t="s">
        <v>1471</v>
      </c>
      <c r="C493" s="40" t="s">
        <v>1472</v>
      </c>
      <c r="D493" s="40" t="s">
        <v>1473</v>
      </c>
      <c r="E493" s="40" t="s">
        <v>1470</v>
      </c>
      <c r="F493" s="41">
        <v>44039</v>
      </c>
      <c r="G493" s="41">
        <v>44403</v>
      </c>
      <c r="H493" s="43">
        <v>10000000</v>
      </c>
      <c r="I493" s="40" t="s">
        <v>38</v>
      </c>
      <c r="J493" s="40">
        <v>364</v>
      </c>
      <c r="K493" s="40">
        <v>1.9E-2</v>
      </c>
      <c r="L493" s="42">
        <v>-192111.11111111109</v>
      </c>
      <c r="M493" s="51">
        <v>0</v>
      </c>
      <c r="N493" s="42">
        <v>0</v>
      </c>
      <c r="O493" s="42">
        <v>-192111.11111111109</v>
      </c>
      <c r="P493" s="42" t="s">
        <v>20</v>
      </c>
      <c r="Q493" s="42">
        <v>-83388.888888888891</v>
      </c>
      <c r="R493" s="42">
        <v>-108722.2222222222</v>
      </c>
    </row>
    <row r="494" spans="1:18" x14ac:dyDescent="0.25">
      <c r="A494" s="40" t="s">
        <v>19</v>
      </c>
      <c r="B494" s="40" t="s">
        <v>1474</v>
      </c>
      <c r="C494" s="40" t="s">
        <v>1475</v>
      </c>
      <c r="D494" s="40" t="s">
        <v>1469</v>
      </c>
      <c r="E494" s="40" t="s">
        <v>1470</v>
      </c>
      <c r="F494" s="41">
        <v>44039</v>
      </c>
      <c r="G494" s="41">
        <v>44221</v>
      </c>
      <c r="H494" s="43">
        <v>48000000</v>
      </c>
      <c r="I494" s="40" t="s">
        <v>38</v>
      </c>
      <c r="J494" s="40">
        <v>182</v>
      </c>
      <c r="K494" s="40">
        <v>0</v>
      </c>
      <c r="L494" s="42">
        <v>0</v>
      </c>
      <c r="M494" s="51">
        <v>1.7000000000000001E-2</v>
      </c>
      <c r="N494" s="42">
        <v>-412533.33333333337</v>
      </c>
      <c r="O494" s="42">
        <v>-412533.33333333337</v>
      </c>
      <c r="P494" s="42" t="s">
        <v>20</v>
      </c>
      <c r="Q494" s="42">
        <v>-358133.33333333337</v>
      </c>
      <c r="R494" s="42">
        <v>-54400.000000000007</v>
      </c>
    </row>
    <row r="495" spans="1:18" x14ac:dyDescent="0.25">
      <c r="A495" s="40" t="s">
        <v>19</v>
      </c>
      <c r="B495" s="40" t="s">
        <v>1476</v>
      </c>
      <c r="C495" s="40" t="s">
        <v>1477</v>
      </c>
      <c r="D495" s="40" t="s">
        <v>1478</v>
      </c>
      <c r="E495" s="40" t="s">
        <v>1470</v>
      </c>
      <c r="F495" s="41">
        <v>44039</v>
      </c>
      <c r="G495" s="41">
        <v>44403</v>
      </c>
      <c r="H495" s="43">
        <v>35000000</v>
      </c>
      <c r="I495" s="40" t="s">
        <v>38</v>
      </c>
      <c r="J495" s="40">
        <v>364</v>
      </c>
      <c r="K495" s="40">
        <v>2.2290000000000001E-2</v>
      </c>
      <c r="L495" s="42">
        <v>-788818.33333333326</v>
      </c>
      <c r="M495" s="51">
        <v>0</v>
      </c>
      <c r="N495" s="42">
        <v>0</v>
      </c>
      <c r="O495" s="42">
        <v>-788818.33333333326</v>
      </c>
      <c r="P495" s="42" t="s">
        <v>20</v>
      </c>
      <c r="Q495" s="42">
        <v>-342399.16666666663</v>
      </c>
      <c r="R495" s="42">
        <v>-446419.16666666663</v>
      </c>
    </row>
    <row r="496" spans="1:18" x14ac:dyDescent="0.25">
      <c r="A496" s="40" t="s">
        <v>19</v>
      </c>
      <c r="B496" s="40" t="s">
        <v>1479</v>
      </c>
      <c r="C496" s="40" t="s">
        <v>1480</v>
      </c>
      <c r="D496" s="40" t="s">
        <v>1481</v>
      </c>
      <c r="E496" s="40" t="s">
        <v>1470</v>
      </c>
      <c r="F496" s="41">
        <v>44039</v>
      </c>
      <c r="G496" s="41">
        <v>44403</v>
      </c>
      <c r="H496" s="43">
        <v>37500000</v>
      </c>
      <c r="I496" s="40" t="s">
        <v>38</v>
      </c>
      <c r="J496" s="40">
        <v>364</v>
      </c>
      <c r="K496" s="40">
        <v>1.6330000000000001E-2</v>
      </c>
      <c r="L496" s="42">
        <v>-619179.16666666663</v>
      </c>
      <c r="M496" s="51">
        <v>0</v>
      </c>
      <c r="N496" s="42">
        <v>0</v>
      </c>
      <c r="O496" s="42">
        <v>-619179.16666666663</v>
      </c>
      <c r="P496" s="42" t="s">
        <v>20</v>
      </c>
      <c r="Q496" s="42">
        <v>-268764.58333333331</v>
      </c>
      <c r="R496" s="42">
        <v>-350414.58333333331</v>
      </c>
    </row>
    <row r="497" spans="1:18" x14ac:dyDescent="0.25">
      <c r="A497" s="40" t="s">
        <v>19</v>
      </c>
      <c r="B497" s="40" t="s">
        <v>1482</v>
      </c>
      <c r="C497" s="40" t="s">
        <v>1483</v>
      </c>
      <c r="D497" s="40" t="s">
        <v>1484</v>
      </c>
      <c r="E497" s="40" t="s">
        <v>907</v>
      </c>
      <c r="F497" s="41">
        <v>43938</v>
      </c>
      <c r="G497" s="41">
        <v>44303</v>
      </c>
      <c r="H497" s="43">
        <v>40000000</v>
      </c>
      <c r="I497" s="40" t="s">
        <v>38</v>
      </c>
      <c r="J497" s="40">
        <v>365</v>
      </c>
      <c r="K497" s="40">
        <v>2.5090000000000001E-2</v>
      </c>
      <c r="L497" s="42">
        <v>-1001654.2525638147</v>
      </c>
      <c r="M497" s="51">
        <v>0</v>
      </c>
      <c r="N497" s="42">
        <v>0</v>
      </c>
      <c r="O497" s="42">
        <v>-1001654.2525638147</v>
      </c>
      <c r="P497" s="42" t="s">
        <v>20</v>
      </c>
      <c r="Q497" s="42">
        <v>-710762.88058637816</v>
      </c>
      <c r="R497" s="42">
        <v>-290891.37197743659</v>
      </c>
    </row>
    <row r="498" spans="1:18" x14ac:dyDescent="0.25">
      <c r="A498" s="40" t="s">
        <v>19</v>
      </c>
      <c r="B498" s="40" t="s">
        <v>1485</v>
      </c>
      <c r="C498" s="40" t="s">
        <v>1486</v>
      </c>
      <c r="D498" s="40" t="s">
        <v>1469</v>
      </c>
      <c r="E498" s="40" t="s">
        <v>1470</v>
      </c>
      <c r="F498" s="41">
        <v>44039</v>
      </c>
      <c r="G498" s="41">
        <v>44221</v>
      </c>
      <c r="H498" s="43">
        <v>165000000</v>
      </c>
      <c r="I498" s="40" t="s">
        <v>38</v>
      </c>
      <c r="J498" s="40">
        <v>182</v>
      </c>
      <c r="K498" s="40">
        <v>0</v>
      </c>
      <c r="L498" s="42">
        <v>0</v>
      </c>
      <c r="M498" s="51">
        <v>1.4E-2</v>
      </c>
      <c r="N498" s="42">
        <v>-1167833.3333333333</v>
      </c>
      <c r="O498" s="42">
        <v>-1167833.3333333333</v>
      </c>
      <c r="P498" s="42" t="s">
        <v>20</v>
      </c>
      <c r="Q498" s="42">
        <v>-1013833.3333333333</v>
      </c>
      <c r="R498" s="42">
        <v>-154000</v>
      </c>
    </row>
    <row r="499" spans="1:18" x14ac:dyDescent="0.25">
      <c r="A499" s="40" t="s">
        <v>19</v>
      </c>
      <c r="B499" s="40" t="s">
        <v>1487</v>
      </c>
      <c r="C499" s="40" t="s">
        <v>1488</v>
      </c>
      <c r="D499" s="40" t="s">
        <v>1469</v>
      </c>
      <c r="E499" s="40" t="s">
        <v>1470</v>
      </c>
      <c r="F499" s="41">
        <v>44069</v>
      </c>
      <c r="G499" s="41">
        <v>44253</v>
      </c>
      <c r="H499" s="43">
        <v>25000000</v>
      </c>
      <c r="I499" s="40" t="s">
        <v>38</v>
      </c>
      <c r="J499" s="40">
        <v>184</v>
      </c>
      <c r="K499" s="40">
        <v>1.528E-2</v>
      </c>
      <c r="L499" s="42">
        <v>-195244.44444444444</v>
      </c>
      <c r="M499" s="51">
        <v>0</v>
      </c>
      <c r="N499" s="42">
        <v>0</v>
      </c>
      <c r="O499" s="42">
        <v>-195244.44444444444</v>
      </c>
      <c r="P499" s="42" t="s">
        <v>20</v>
      </c>
      <c r="Q499" s="42">
        <v>-135822.22222222222</v>
      </c>
      <c r="R499" s="42">
        <v>-59422.222222222226</v>
      </c>
    </row>
    <row r="500" spans="1:18" x14ac:dyDescent="0.25">
      <c r="A500" s="40" t="s">
        <v>19</v>
      </c>
      <c r="B500" s="40" t="s">
        <v>1489</v>
      </c>
      <c r="C500" s="40" t="s">
        <v>1490</v>
      </c>
      <c r="D500" s="40" t="s">
        <v>1469</v>
      </c>
      <c r="E500" s="40" t="s">
        <v>1470</v>
      </c>
      <c r="F500" s="41">
        <v>44069</v>
      </c>
      <c r="G500" s="41">
        <v>44253</v>
      </c>
      <c r="H500" s="43">
        <v>500000</v>
      </c>
      <c r="I500" s="40" t="s">
        <v>38</v>
      </c>
      <c r="J500" s="40">
        <v>184</v>
      </c>
      <c r="K500" s="40">
        <v>0</v>
      </c>
      <c r="L500" s="42">
        <v>0</v>
      </c>
      <c r="M500" s="51">
        <v>1.4E-2</v>
      </c>
      <c r="N500" s="42">
        <v>-3577.7777777777774</v>
      </c>
      <c r="O500" s="42">
        <v>-3577.7777777777774</v>
      </c>
      <c r="P500" s="42" t="s">
        <v>20</v>
      </c>
      <c r="Q500" s="42">
        <v>-2488.8888888888887</v>
      </c>
      <c r="R500" s="42">
        <v>-1088.8888888888889</v>
      </c>
    </row>
    <row r="501" spans="1:18" x14ac:dyDescent="0.25">
      <c r="A501" s="40" t="s">
        <v>19</v>
      </c>
      <c r="B501" s="40" t="s">
        <v>1491</v>
      </c>
      <c r="C501" s="40" t="s">
        <v>1492</v>
      </c>
      <c r="D501" s="40" t="s">
        <v>1469</v>
      </c>
      <c r="E501" s="40" t="s">
        <v>1470</v>
      </c>
      <c r="F501" s="41">
        <v>44161</v>
      </c>
      <c r="G501" s="41">
        <v>44253</v>
      </c>
      <c r="H501" s="43">
        <v>240000000</v>
      </c>
      <c r="I501" s="40" t="s">
        <v>38</v>
      </c>
      <c r="J501" s="40">
        <v>92</v>
      </c>
      <c r="K501" s="40">
        <v>3.5999999999999999E-3</v>
      </c>
      <c r="L501" s="42">
        <v>-220799.99999999997</v>
      </c>
      <c r="M501" s="51">
        <v>1.2E-2</v>
      </c>
      <c r="N501" s="42">
        <v>-736000</v>
      </c>
      <c r="O501" s="42">
        <v>-956800</v>
      </c>
      <c r="P501" s="42" t="s">
        <v>768</v>
      </c>
      <c r="Q501" s="42">
        <v>-374400</v>
      </c>
      <c r="R501" s="42">
        <v>-582400</v>
      </c>
    </row>
    <row r="502" spans="1:18" x14ac:dyDescent="0.25">
      <c r="A502" s="40" t="s">
        <v>19</v>
      </c>
      <c r="B502" s="40" t="s">
        <v>1493</v>
      </c>
      <c r="C502" s="40" t="s">
        <v>1494</v>
      </c>
      <c r="D502" s="40" t="s">
        <v>1469</v>
      </c>
      <c r="E502" s="40" t="s">
        <v>1470</v>
      </c>
      <c r="F502" s="41">
        <v>44069</v>
      </c>
      <c r="G502" s="41">
        <v>44253</v>
      </c>
      <c r="H502" s="43">
        <v>27000000</v>
      </c>
      <c r="I502" s="40" t="s">
        <v>38</v>
      </c>
      <c r="J502" s="40">
        <v>184</v>
      </c>
      <c r="K502" s="40">
        <v>0</v>
      </c>
      <c r="L502" s="42">
        <v>0</v>
      </c>
      <c r="M502" s="51">
        <v>1.7000000000000001E-2</v>
      </c>
      <c r="N502" s="42">
        <v>-234600</v>
      </c>
      <c r="O502" s="42">
        <v>-234600</v>
      </c>
      <c r="P502" s="42" t="s">
        <v>20</v>
      </c>
      <c r="Q502" s="42">
        <v>-163200</v>
      </c>
      <c r="R502" s="42">
        <v>-71400</v>
      </c>
    </row>
    <row r="503" spans="1:18" x14ac:dyDescent="0.25">
      <c r="A503" s="40" t="s">
        <v>19</v>
      </c>
      <c r="B503" s="40" t="s">
        <v>1495</v>
      </c>
      <c r="C503" s="40" t="s">
        <v>1496</v>
      </c>
      <c r="D503" s="40" t="s">
        <v>1469</v>
      </c>
      <c r="E503" s="40" t="s">
        <v>1470</v>
      </c>
      <c r="F503" s="41">
        <v>44069</v>
      </c>
      <c r="G503" s="41">
        <v>44253</v>
      </c>
      <c r="H503" s="43">
        <v>1000000</v>
      </c>
      <c r="I503" s="40" t="s">
        <v>38</v>
      </c>
      <c r="J503" s="40">
        <v>184</v>
      </c>
      <c r="K503" s="40">
        <v>0</v>
      </c>
      <c r="L503" s="42">
        <v>0</v>
      </c>
      <c r="M503" s="51">
        <v>0.02</v>
      </c>
      <c r="N503" s="42">
        <v>-10222.222222222221</v>
      </c>
      <c r="O503" s="42">
        <v>-10222.222222222221</v>
      </c>
      <c r="P503" s="42" t="s">
        <v>20</v>
      </c>
      <c r="Q503" s="42">
        <v>-7111.1111111111095</v>
      </c>
      <c r="R503" s="42">
        <v>-3111.1111111111109</v>
      </c>
    </row>
    <row r="504" spans="1:18" x14ac:dyDescent="0.25">
      <c r="A504" s="40" t="s">
        <v>19</v>
      </c>
      <c r="B504" s="40" t="s">
        <v>1497</v>
      </c>
      <c r="C504" s="40" t="s">
        <v>1498</v>
      </c>
      <c r="D504" s="40" t="s">
        <v>1499</v>
      </c>
      <c r="E504" s="40" t="s">
        <v>1470</v>
      </c>
      <c r="F504" s="41">
        <v>44034</v>
      </c>
      <c r="G504" s="41">
        <v>44218</v>
      </c>
      <c r="H504" s="43">
        <v>7000000</v>
      </c>
      <c r="I504" s="40" t="s">
        <v>38</v>
      </c>
      <c r="J504" s="40">
        <v>184</v>
      </c>
      <c r="K504" s="40">
        <v>0</v>
      </c>
      <c r="L504" s="42">
        <v>0</v>
      </c>
      <c r="M504" s="51">
        <v>1.4E-2</v>
      </c>
      <c r="N504" s="42">
        <v>-50088.888888888883</v>
      </c>
      <c r="O504" s="42">
        <v>-50088.888888888883</v>
      </c>
      <c r="P504" s="42" t="s">
        <v>20</v>
      </c>
      <c r="Q504" s="42">
        <v>-44372.222222222219</v>
      </c>
      <c r="R504" s="42">
        <v>-5716.6666666666661</v>
      </c>
    </row>
    <row r="505" spans="1:18" x14ac:dyDescent="0.25">
      <c r="A505" s="40" t="s">
        <v>19</v>
      </c>
      <c r="B505" s="40" t="s">
        <v>1500</v>
      </c>
      <c r="C505" s="40" t="s">
        <v>1501</v>
      </c>
      <c r="D505" s="40" t="s">
        <v>1502</v>
      </c>
      <c r="E505" s="40" t="s">
        <v>1503</v>
      </c>
      <c r="F505" s="41">
        <v>44034</v>
      </c>
      <c r="G505" s="41">
        <v>44399</v>
      </c>
      <c r="H505" s="43">
        <v>8000000</v>
      </c>
      <c r="I505" s="40" t="s">
        <v>38</v>
      </c>
      <c r="J505" s="40">
        <v>365</v>
      </c>
      <c r="K505" s="40">
        <v>1.4E-2</v>
      </c>
      <c r="L505" s="42">
        <v>-113555.55555555555</v>
      </c>
      <c r="M505" s="51">
        <v>0</v>
      </c>
      <c r="N505" s="42">
        <v>0</v>
      </c>
      <c r="O505" s="42">
        <v>-113555.55555555555</v>
      </c>
      <c r="P505" s="42" t="s">
        <v>20</v>
      </c>
      <c r="Q505" s="42">
        <v>-50711.111111111109</v>
      </c>
      <c r="R505" s="42">
        <v>-62844.444444444431</v>
      </c>
    </row>
    <row r="506" spans="1:18" x14ac:dyDescent="0.25">
      <c r="A506" s="40" t="s">
        <v>19</v>
      </c>
      <c r="B506" s="40" t="s">
        <v>1504</v>
      </c>
      <c r="C506" s="40" t="s">
        <v>1505</v>
      </c>
      <c r="D506" s="40" t="s">
        <v>1506</v>
      </c>
      <c r="E506" s="40" t="s">
        <v>1470</v>
      </c>
      <c r="F506" s="41">
        <v>44034</v>
      </c>
      <c r="G506" s="41">
        <v>44399</v>
      </c>
      <c r="H506" s="43">
        <v>8500000</v>
      </c>
      <c r="I506" s="40" t="s">
        <v>38</v>
      </c>
      <c r="J506" s="40">
        <v>365</v>
      </c>
      <c r="K506" s="40">
        <v>1.7000000000000001E-2</v>
      </c>
      <c r="L506" s="42">
        <v>-144500</v>
      </c>
      <c r="M506" s="51">
        <v>0</v>
      </c>
      <c r="N506" s="42">
        <v>0</v>
      </c>
      <c r="O506" s="42">
        <v>-144500</v>
      </c>
      <c r="P506" s="42" t="s">
        <v>20</v>
      </c>
      <c r="Q506" s="42">
        <v>-64530.136986301368</v>
      </c>
      <c r="R506" s="42">
        <v>-79969.863013698618</v>
      </c>
    </row>
    <row r="507" spans="1:18" x14ac:dyDescent="0.25">
      <c r="A507" s="40" t="s">
        <v>19</v>
      </c>
      <c r="B507" s="40" t="s">
        <v>1507</v>
      </c>
      <c r="C507" s="40" t="s">
        <v>1508</v>
      </c>
      <c r="D507" s="40" t="s">
        <v>1509</v>
      </c>
      <c r="E507" s="40" t="s">
        <v>1470</v>
      </c>
      <c r="F507" s="41">
        <v>44034.083333333299</v>
      </c>
      <c r="G507" s="41">
        <v>44218.041666666701</v>
      </c>
      <c r="H507" s="43">
        <v>10000000</v>
      </c>
      <c r="I507" s="40" t="s">
        <v>38</v>
      </c>
      <c r="J507" s="40">
        <v>184</v>
      </c>
      <c r="K507" s="40">
        <v>0</v>
      </c>
      <c r="L507" s="42">
        <v>0</v>
      </c>
      <c r="M507" s="51">
        <v>0.02</v>
      </c>
      <c r="N507" s="42">
        <v>-102222.22222222222</v>
      </c>
      <c r="O507" s="42">
        <v>-102222.22222222222</v>
      </c>
      <c r="P507" s="42" t="s">
        <v>20</v>
      </c>
      <c r="Q507" s="42">
        <v>-90509.259259278115</v>
      </c>
      <c r="R507" s="42">
        <v>-11689.814814833679</v>
      </c>
    </row>
    <row r="508" spans="1:18" x14ac:dyDescent="0.25">
      <c r="A508" s="40" t="s">
        <v>19</v>
      </c>
      <c r="B508" s="40" t="s">
        <v>1510</v>
      </c>
      <c r="C508" s="40" t="s">
        <v>1511</v>
      </c>
      <c r="D508" s="40" t="s">
        <v>1512</v>
      </c>
      <c r="E508" s="40" t="s">
        <v>907</v>
      </c>
      <c r="F508" s="41">
        <v>44033</v>
      </c>
      <c r="G508" s="41">
        <v>44217</v>
      </c>
      <c r="H508" s="43">
        <v>45500000</v>
      </c>
      <c r="I508" s="40" t="s">
        <v>38</v>
      </c>
      <c r="J508" s="40">
        <v>184</v>
      </c>
      <c r="K508" s="40">
        <v>0</v>
      </c>
      <c r="L508" s="42">
        <v>0</v>
      </c>
      <c r="M508" s="51">
        <v>1.7500000000000002E-2</v>
      </c>
      <c r="N508" s="42">
        <v>-406972.22222222225</v>
      </c>
      <c r="O508" s="42">
        <v>-406972.22222222225</v>
      </c>
      <c r="P508" s="42" t="s">
        <v>20</v>
      </c>
      <c r="Q508" s="42">
        <v>-362736.11111111112</v>
      </c>
      <c r="R508" s="42">
        <v>-44236.111111111109</v>
      </c>
    </row>
    <row r="509" spans="1:18" x14ac:dyDescent="0.25">
      <c r="A509" s="40" t="s">
        <v>19</v>
      </c>
      <c r="B509" s="40" t="s">
        <v>1510</v>
      </c>
      <c r="C509" s="40" t="s">
        <v>1513</v>
      </c>
      <c r="D509" s="40" t="s">
        <v>1514</v>
      </c>
      <c r="E509" s="40" t="s">
        <v>907</v>
      </c>
      <c r="F509" s="41">
        <v>44033</v>
      </c>
      <c r="G509" s="41">
        <v>44398</v>
      </c>
      <c r="H509" s="43">
        <v>25000000</v>
      </c>
      <c r="I509" s="40" t="s">
        <v>38</v>
      </c>
      <c r="J509" s="40">
        <v>365</v>
      </c>
      <c r="K509" s="40">
        <v>2.4799999999999999E-2</v>
      </c>
      <c r="L509" s="42">
        <v>-619238.86518451979</v>
      </c>
      <c r="M509" s="51">
        <v>0</v>
      </c>
      <c r="N509" s="42">
        <v>0</v>
      </c>
      <c r="O509" s="42">
        <v>-619238.86518451979</v>
      </c>
      <c r="P509" s="42" t="s">
        <v>20</v>
      </c>
      <c r="Q509" s="42">
        <v>-278233.35312400339</v>
      </c>
      <c r="R509" s="42">
        <v>-341005.51206051634</v>
      </c>
    </row>
    <row r="510" spans="1:18" x14ac:dyDescent="0.25">
      <c r="A510" s="40" t="s">
        <v>19</v>
      </c>
      <c r="B510" s="40" t="s">
        <v>1510</v>
      </c>
      <c r="C510" s="40" t="s">
        <v>1515</v>
      </c>
      <c r="D510" s="40" t="s">
        <v>1516</v>
      </c>
      <c r="E510" s="40" t="s">
        <v>907</v>
      </c>
      <c r="F510" s="41">
        <v>44033</v>
      </c>
      <c r="G510" s="41">
        <v>44217</v>
      </c>
      <c r="H510" s="43">
        <v>24000000</v>
      </c>
      <c r="I510" s="40" t="s">
        <v>38</v>
      </c>
      <c r="J510" s="40">
        <v>184</v>
      </c>
      <c r="K510" s="40">
        <v>0</v>
      </c>
      <c r="L510" s="42">
        <v>0</v>
      </c>
      <c r="M510" s="51">
        <v>1.9E-2</v>
      </c>
      <c r="N510" s="42">
        <v>-233066.66666666666</v>
      </c>
      <c r="O510" s="42">
        <v>-233066.66666666666</v>
      </c>
      <c r="P510" s="42" t="s">
        <v>20</v>
      </c>
      <c r="Q510" s="42">
        <v>-207733.33333333331</v>
      </c>
      <c r="R510" s="42">
        <v>-25333.333333333332</v>
      </c>
    </row>
    <row r="511" spans="1:18" x14ac:dyDescent="0.25">
      <c r="A511" s="40" t="s">
        <v>19</v>
      </c>
      <c r="B511" s="40" t="s">
        <v>1510</v>
      </c>
      <c r="C511" s="40" t="s">
        <v>1517</v>
      </c>
      <c r="D511" s="40" t="s">
        <v>1518</v>
      </c>
      <c r="E511" s="40" t="s">
        <v>907</v>
      </c>
      <c r="F511" s="41">
        <v>44033</v>
      </c>
      <c r="G511" s="41">
        <v>44398</v>
      </c>
      <c r="H511" s="43">
        <v>67500000</v>
      </c>
      <c r="I511" s="40" t="s">
        <v>38</v>
      </c>
      <c r="J511" s="40">
        <v>365</v>
      </c>
      <c r="K511" s="40">
        <v>2.7890000000000002E-2</v>
      </c>
      <c r="L511" s="42">
        <v>-1880263.8816528183</v>
      </c>
      <c r="M511" s="51">
        <v>0</v>
      </c>
      <c r="N511" s="42">
        <v>0</v>
      </c>
      <c r="O511" s="42">
        <v>-1880263.8816528183</v>
      </c>
      <c r="P511" s="42" t="s">
        <v>20</v>
      </c>
      <c r="Q511" s="42">
        <v>-844830.89477003342</v>
      </c>
      <c r="R511" s="42">
        <v>-1035432.9868827848</v>
      </c>
    </row>
    <row r="512" spans="1:18" x14ac:dyDescent="0.25">
      <c r="A512" s="40" t="s">
        <v>19</v>
      </c>
      <c r="B512" s="40" t="s">
        <v>1510</v>
      </c>
      <c r="C512" s="40" t="s">
        <v>1519</v>
      </c>
      <c r="D512" s="40" t="s">
        <v>1520</v>
      </c>
      <c r="E512" s="40" t="s">
        <v>907</v>
      </c>
      <c r="F512" s="41">
        <v>44033</v>
      </c>
      <c r="G512" s="41">
        <v>44217</v>
      </c>
      <c r="H512" s="43">
        <v>2000000</v>
      </c>
      <c r="I512" s="40" t="s">
        <v>38</v>
      </c>
      <c r="J512" s="40">
        <v>184</v>
      </c>
      <c r="K512" s="40">
        <v>0</v>
      </c>
      <c r="L512" s="42">
        <v>0</v>
      </c>
      <c r="M512" s="51">
        <v>0.02</v>
      </c>
      <c r="N512" s="42">
        <v>-20444.444444444442</v>
      </c>
      <c r="O512" s="42">
        <v>-20444.444444444442</v>
      </c>
      <c r="P512" s="42" t="s">
        <v>20</v>
      </c>
      <c r="Q512" s="42">
        <v>-18222.222222222219</v>
      </c>
      <c r="R512" s="42">
        <v>-2222.2222222222217</v>
      </c>
    </row>
    <row r="513" spans="1:18" x14ac:dyDescent="0.25">
      <c r="A513" s="40" t="s">
        <v>19</v>
      </c>
      <c r="B513" s="40" t="s">
        <v>1521</v>
      </c>
      <c r="C513" s="40" t="s">
        <v>1522</v>
      </c>
      <c r="D513" s="40" t="s">
        <v>1523</v>
      </c>
      <c r="E513" s="40" t="s">
        <v>1470</v>
      </c>
      <c r="F513" s="41">
        <v>44034.083333333299</v>
      </c>
      <c r="G513" s="41">
        <v>44218.041666666701</v>
      </c>
      <c r="H513" s="43">
        <v>20000000</v>
      </c>
      <c r="I513" s="40" t="s">
        <v>38</v>
      </c>
      <c r="J513" s="40">
        <v>184</v>
      </c>
      <c r="K513" s="40">
        <v>0</v>
      </c>
      <c r="L513" s="42">
        <v>0</v>
      </c>
      <c r="M513" s="51">
        <v>1.7000000000000001E-2</v>
      </c>
      <c r="N513" s="42">
        <v>-173777.77777777775</v>
      </c>
      <c r="O513" s="42">
        <v>-173777.77777777775</v>
      </c>
      <c r="P513" s="42" t="s">
        <v>20</v>
      </c>
      <c r="Q513" s="42">
        <v>-153865.74074077277</v>
      </c>
      <c r="R513" s="42">
        <v>-19872.685185217251</v>
      </c>
    </row>
    <row r="514" spans="1:18" x14ac:dyDescent="0.25">
      <c r="A514" s="40" t="s">
        <v>19</v>
      </c>
      <c r="B514" s="40" t="s">
        <v>1524</v>
      </c>
      <c r="C514" s="40" t="s">
        <v>1525</v>
      </c>
      <c r="D514" s="40" t="s">
        <v>1526</v>
      </c>
      <c r="E514" s="40" t="s">
        <v>1470</v>
      </c>
      <c r="F514" s="41">
        <v>44034.083333333299</v>
      </c>
      <c r="G514" s="41">
        <v>44218.041666666701</v>
      </c>
      <c r="H514" s="43">
        <v>115500000</v>
      </c>
      <c r="I514" s="40" t="s">
        <v>38</v>
      </c>
      <c r="J514" s="40">
        <v>184</v>
      </c>
      <c r="K514" s="40">
        <v>0</v>
      </c>
      <c r="L514" s="42">
        <v>0</v>
      </c>
      <c r="M514" s="51">
        <v>1.4E-2</v>
      </c>
      <c r="N514" s="42">
        <v>-826466.66666666663</v>
      </c>
      <c r="O514" s="42">
        <v>-826466.66666666663</v>
      </c>
      <c r="P514" s="42" t="s">
        <v>20</v>
      </c>
      <c r="Q514" s="42">
        <v>-731767.36111126351</v>
      </c>
      <c r="R514" s="42">
        <v>-94512.152777930285</v>
      </c>
    </row>
    <row r="515" spans="1:18" x14ac:dyDescent="0.25">
      <c r="A515" s="40" t="s">
        <v>19</v>
      </c>
      <c r="B515" s="40" t="s">
        <v>1527</v>
      </c>
      <c r="C515" s="40" t="s">
        <v>1528</v>
      </c>
      <c r="D515" s="40" t="s">
        <v>1529</v>
      </c>
      <c r="E515" s="40" t="s">
        <v>1470</v>
      </c>
      <c r="F515" s="41">
        <v>44034</v>
      </c>
      <c r="G515" s="41">
        <v>44399</v>
      </c>
      <c r="H515" s="43">
        <v>4500000</v>
      </c>
      <c r="I515" s="40" t="s">
        <v>38</v>
      </c>
      <c r="J515" s="40">
        <v>365</v>
      </c>
      <c r="K515" s="40">
        <v>1.4E-2</v>
      </c>
      <c r="L515" s="42">
        <v>-63000</v>
      </c>
      <c r="M515" s="51">
        <v>0</v>
      </c>
      <c r="N515" s="42">
        <v>0</v>
      </c>
      <c r="O515" s="42">
        <v>-63000</v>
      </c>
      <c r="P515" s="42" t="s">
        <v>20</v>
      </c>
      <c r="Q515" s="42">
        <v>-28134.246575342466</v>
      </c>
      <c r="R515" s="42">
        <v>-34865.753424657531</v>
      </c>
    </row>
    <row r="516" spans="1:18" x14ac:dyDescent="0.25">
      <c r="A516" s="40" t="s">
        <v>19</v>
      </c>
      <c r="B516" s="40" t="s">
        <v>1530</v>
      </c>
      <c r="C516" s="40" t="s">
        <v>1531</v>
      </c>
      <c r="D516" s="40" t="s">
        <v>1509</v>
      </c>
      <c r="E516" s="40" t="s">
        <v>1470</v>
      </c>
      <c r="F516" s="41">
        <v>44034</v>
      </c>
      <c r="G516" s="41">
        <v>44218</v>
      </c>
      <c r="H516" s="43">
        <v>10000000</v>
      </c>
      <c r="I516" s="40" t="s">
        <v>38</v>
      </c>
      <c r="J516" s="40">
        <v>184</v>
      </c>
      <c r="K516" s="40">
        <v>0</v>
      </c>
      <c r="L516" s="42">
        <v>0</v>
      </c>
      <c r="M516" s="51">
        <v>1.7999999999999999E-2</v>
      </c>
      <c r="N516" s="42">
        <v>-92000</v>
      </c>
      <c r="O516" s="42">
        <v>-92000</v>
      </c>
      <c r="P516" s="42" t="s">
        <v>20</v>
      </c>
      <c r="Q516" s="42">
        <v>-81500</v>
      </c>
      <c r="R516" s="42">
        <v>-10500</v>
      </c>
    </row>
    <row r="517" spans="1:18" x14ac:dyDescent="0.25">
      <c r="A517" s="40" t="s">
        <v>19</v>
      </c>
      <c r="B517" s="40" t="s">
        <v>1532</v>
      </c>
      <c r="C517" s="40" t="s">
        <v>1533</v>
      </c>
      <c r="D517" s="40" t="s">
        <v>1534</v>
      </c>
      <c r="E517" s="40" t="s">
        <v>907</v>
      </c>
      <c r="F517" s="41">
        <v>44018</v>
      </c>
      <c r="G517" s="41">
        <v>44201</v>
      </c>
      <c r="H517" s="43">
        <v>99000000</v>
      </c>
      <c r="I517" s="40" t="s">
        <v>38</v>
      </c>
      <c r="J517" s="40">
        <v>183</v>
      </c>
      <c r="K517" s="40">
        <v>0</v>
      </c>
      <c r="L517" s="42">
        <v>0</v>
      </c>
      <c r="M517" s="51">
        <v>1.4999999999999999E-2</v>
      </c>
      <c r="N517" s="42">
        <v>-754875</v>
      </c>
      <c r="O517" s="42">
        <v>-754875</v>
      </c>
      <c r="P517" s="42" t="s">
        <v>20</v>
      </c>
      <c r="Q517" s="42">
        <v>-738375</v>
      </c>
      <c r="R517" s="42">
        <v>-16500</v>
      </c>
    </row>
    <row r="518" spans="1:18" x14ac:dyDescent="0.25">
      <c r="A518" s="40" t="s">
        <v>19</v>
      </c>
      <c r="B518" s="40" t="s">
        <v>1532</v>
      </c>
      <c r="C518" s="40" t="s">
        <v>1535</v>
      </c>
      <c r="D518" s="40" t="s">
        <v>1536</v>
      </c>
      <c r="E518" s="40" t="s">
        <v>907</v>
      </c>
      <c r="F518" s="41">
        <v>44017</v>
      </c>
      <c r="G518" s="41">
        <v>44382</v>
      </c>
      <c r="H518" s="43">
        <v>20000000</v>
      </c>
      <c r="I518" s="40" t="s">
        <v>38</v>
      </c>
      <c r="J518" s="40">
        <v>365</v>
      </c>
      <c r="K518" s="40">
        <v>1.4999999999999999E-2</v>
      </c>
      <c r="L518" s="42">
        <v>-299595.77812710527</v>
      </c>
      <c r="M518" s="51">
        <v>0</v>
      </c>
      <c r="N518" s="42">
        <v>0</v>
      </c>
      <c r="O518" s="42">
        <v>-299595.77812710527</v>
      </c>
      <c r="P518" s="42" t="s">
        <v>20</v>
      </c>
      <c r="Q518" s="42">
        <v>-147745.86318596971</v>
      </c>
      <c r="R518" s="42">
        <v>-151849.91494113556</v>
      </c>
    </row>
    <row r="519" spans="1:18" x14ac:dyDescent="0.25">
      <c r="A519" s="40" t="s">
        <v>19</v>
      </c>
      <c r="B519" s="40" t="s">
        <v>1532</v>
      </c>
      <c r="C519" s="40" t="s">
        <v>1537</v>
      </c>
      <c r="D519" s="40" t="s">
        <v>1538</v>
      </c>
      <c r="E519" s="40" t="s">
        <v>907</v>
      </c>
      <c r="F519" s="41">
        <v>44018</v>
      </c>
      <c r="G519" s="41">
        <v>44201</v>
      </c>
      <c r="H519" s="43">
        <v>48000000</v>
      </c>
      <c r="I519" s="40" t="s">
        <v>38</v>
      </c>
      <c r="J519" s="40">
        <v>183</v>
      </c>
      <c r="K519" s="40">
        <v>0</v>
      </c>
      <c r="L519" s="42">
        <v>0</v>
      </c>
      <c r="M519" s="51">
        <v>1.6E-2</v>
      </c>
      <c r="N519" s="42">
        <v>-390400</v>
      </c>
      <c r="O519" s="42">
        <v>-390400</v>
      </c>
      <c r="P519" s="42" t="s">
        <v>20</v>
      </c>
      <c r="Q519" s="42">
        <v>-381866.66666666669</v>
      </c>
      <c r="R519" s="42">
        <v>-8533.3333333333339</v>
      </c>
    </row>
    <row r="520" spans="1:18" x14ac:dyDescent="0.25">
      <c r="A520" s="40" t="s">
        <v>19</v>
      </c>
      <c r="B520" s="40" t="s">
        <v>1532</v>
      </c>
      <c r="C520" s="40" t="s">
        <v>1539</v>
      </c>
      <c r="D520" s="40" t="s">
        <v>1540</v>
      </c>
      <c r="E520" s="40" t="s">
        <v>907</v>
      </c>
      <c r="F520" s="41">
        <v>44017</v>
      </c>
      <c r="G520" s="41">
        <v>44382</v>
      </c>
      <c r="H520" s="43">
        <v>10000000</v>
      </c>
      <c r="I520" s="40" t="s">
        <v>38</v>
      </c>
      <c r="J520" s="40">
        <v>365</v>
      </c>
      <c r="K520" s="40">
        <v>1.6E-2</v>
      </c>
      <c r="L520" s="42">
        <v>-159784.41500112283</v>
      </c>
      <c r="M520" s="51">
        <v>0</v>
      </c>
      <c r="N520" s="42">
        <v>0</v>
      </c>
      <c r="O520" s="42">
        <v>-159784.41500112283</v>
      </c>
      <c r="P520" s="42" t="s">
        <v>20</v>
      </c>
      <c r="Q520" s="42">
        <v>-78797.793699183865</v>
      </c>
      <c r="R520" s="42">
        <v>-80986.621301938969</v>
      </c>
    </row>
    <row r="521" spans="1:18" x14ac:dyDescent="0.25">
      <c r="A521" s="40" t="s">
        <v>19</v>
      </c>
      <c r="B521" s="40" t="s">
        <v>1532</v>
      </c>
      <c r="C521" s="40" t="s">
        <v>1541</v>
      </c>
      <c r="D521" s="40" t="s">
        <v>1542</v>
      </c>
      <c r="E521" s="40" t="s">
        <v>907</v>
      </c>
      <c r="F521" s="41">
        <v>44018</v>
      </c>
      <c r="G521" s="41">
        <v>44201</v>
      </c>
      <c r="H521" s="43">
        <v>79500000</v>
      </c>
      <c r="I521" s="40" t="s">
        <v>38</v>
      </c>
      <c r="J521" s="40">
        <v>183</v>
      </c>
      <c r="K521" s="40">
        <v>0</v>
      </c>
      <c r="L521" s="42">
        <v>0</v>
      </c>
      <c r="M521" s="51">
        <v>1.7000000000000001E-2</v>
      </c>
      <c r="N521" s="42">
        <v>-687012.5</v>
      </c>
      <c r="O521" s="42">
        <v>-687012.5</v>
      </c>
      <c r="P521" s="42" t="s">
        <v>20</v>
      </c>
      <c r="Q521" s="42">
        <v>-671995.83333333337</v>
      </c>
      <c r="R521" s="42">
        <v>-15016.666666666666</v>
      </c>
    </row>
    <row r="522" spans="1:18" x14ac:dyDescent="0.25">
      <c r="A522" s="40" t="s">
        <v>19</v>
      </c>
      <c r="B522" s="40" t="s">
        <v>1532</v>
      </c>
      <c r="C522" s="40" t="s">
        <v>1543</v>
      </c>
      <c r="D522" s="40" t="s">
        <v>1544</v>
      </c>
      <c r="E522" s="40" t="s">
        <v>907</v>
      </c>
      <c r="F522" s="41">
        <v>44017</v>
      </c>
      <c r="G522" s="41">
        <v>44382</v>
      </c>
      <c r="H522" s="43">
        <v>20000000</v>
      </c>
      <c r="I522" s="40" t="s">
        <v>38</v>
      </c>
      <c r="J522" s="40">
        <v>365</v>
      </c>
      <c r="K522" s="40">
        <v>1.779E-2</v>
      </c>
      <c r="L522" s="42">
        <v>-355320.59285874688</v>
      </c>
      <c r="M522" s="51">
        <v>0</v>
      </c>
      <c r="N522" s="42">
        <v>0</v>
      </c>
      <c r="O522" s="42">
        <v>-355320.59285874688</v>
      </c>
      <c r="P522" s="42" t="s">
        <v>20</v>
      </c>
      <c r="Q522" s="42">
        <v>-175226.5937385601</v>
      </c>
      <c r="R522" s="42">
        <v>-180093.99912018678</v>
      </c>
    </row>
    <row r="523" spans="1:18" x14ac:dyDescent="0.25">
      <c r="A523" s="40" t="s">
        <v>19</v>
      </c>
      <c r="B523" s="40" t="s">
        <v>1545</v>
      </c>
      <c r="C523" s="40" t="s">
        <v>1546</v>
      </c>
      <c r="D523" s="40" t="s">
        <v>1547</v>
      </c>
      <c r="E523" s="40" t="s">
        <v>907</v>
      </c>
      <c r="F523" s="41">
        <v>44144</v>
      </c>
      <c r="G523" s="41">
        <v>44236</v>
      </c>
      <c r="H523" s="43">
        <v>15000000</v>
      </c>
      <c r="I523" s="40" t="s">
        <v>38</v>
      </c>
      <c r="J523" s="40">
        <v>92</v>
      </c>
      <c r="K523" s="40">
        <v>0</v>
      </c>
      <c r="L523" s="42">
        <v>0</v>
      </c>
      <c r="M523" s="51">
        <v>1.4999999999999999E-2</v>
      </c>
      <c r="N523" s="42">
        <v>-57499.999999999993</v>
      </c>
      <c r="O523" s="42">
        <v>-57499.999999999993</v>
      </c>
      <c r="P523" s="42" t="s">
        <v>20</v>
      </c>
      <c r="Q523" s="42">
        <v>-33124.999999999993</v>
      </c>
      <c r="R523" s="42">
        <v>-24374.999999999996</v>
      </c>
    </row>
    <row r="524" spans="1:18" x14ac:dyDescent="0.25">
      <c r="A524" s="40" t="s">
        <v>19</v>
      </c>
      <c r="B524" s="40" t="s">
        <v>1548</v>
      </c>
      <c r="C524" s="40" t="s">
        <v>1549</v>
      </c>
      <c r="D524" s="40" t="s">
        <v>1550</v>
      </c>
      <c r="E524" s="40" t="s">
        <v>907</v>
      </c>
      <c r="F524" s="41">
        <v>44153</v>
      </c>
      <c r="G524" s="41">
        <v>44334</v>
      </c>
      <c r="H524" s="43">
        <v>15000000</v>
      </c>
      <c r="I524" s="40" t="s">
        <v>38</v>
      </c>
      <c r="J524" s="40">
        <v>181</v>
      </c>
      <c r="K524" s="40">
        <v>1.52E-2</v>
      </c>
      <c r="L524" s="42">
        <v>-112987.9182573546</v>
      </c>
      <c r="M524" s="51">
        <v>0</v>
      </c>
      <c r="N524" s="42">
        <v>0</v>
      </c>
      <c r="O524" s="42">
        <v>-112987.9182573546</v>
      </c>
      <c r="P524" s="42" t="s">
        <v>20</v>
      </c>
      <c r="Q524" s="42">
        <v>-27466.676261456367</v>
      </c>
      <c r="R524" s="42">
        <v>-85521.241995898221</v>
      </c>
    </row>
    <row r="525" spans="1:18" x14ac:dyDescent="0.25">
      <c r="A525" s="40" t="s">
        <v>19</v>
      </c>
      <c r="B525" s="40" t="s">
        <v>1548</v>
      </c>
      <c r="C525" s="40" t="s">
        <v>1551</v>
      </c>
      <c r="D525" s="40" t="s">
        <v>1552</v>
      </c>
      <c r="E525" s="40" t="s">
        <v>907</v>
      </c>
      <c r="F525" s="41">
        <v>44153</v>
      </c>
      <c r="G525" s="41">
        <v>44334</v>
      </c>
      <c r="H525" s="43">
        <v>15500000</v>
      </c>
      <c r="I525" s="40" t="s">
        <v>38</v>
      </c>
      <c r="J525" s="40">
        <v>181</v>
      </c>
      <c r="K525" s="40">
        <v>0</v>
      </c>
      <c r="L525" s="42">
        <v>0</v>
      </c>
      <c r="M525" s="51">
        <v>1.4999999999999999E-2</v>
      </c>
      <c r="N525" s="42">
        <v>-116895.83333333333</v>
      </c>
      <c r="O525" s="42">
        <v>-116895.83333333333</v>
      </c>
      <c r="P525" s="42" t="s">
        <v>20</v>
      </c>
      <c r="Q525" s="42">
        <v>-28416.666666666664</v>
      </c>
      <c r="R525" s="42">
        <v>-88479.166666666657</v>
      </c>
    </row>
    <row r="526" spans="1:18" x14ac:dyDescent="0.25">
      <c r="A526" s="40" t="s">
        <v>19</v>
      </c>
      <c r="B526" s="40" t="s">
        <v>1548</v>
      </c>
      <c r="C526" s="40" t="s">
        <v>1553</v>
      </c>
      <c r="D526" s="40" t="s">
        <v>1554</v>
      </c>
      <c r="E526" s="40" t="s">
        <v>907</v>
      </c>
      <c r="F526" s="41">
        <v>44153</v>
      </c>
      <c r="G526" s="41">
        <v>44334</v>
      </c>
      <c r="H526" s="43">
        <v>9000000</v>
      </c>
      <c r="I526" s="40" t="s">
        <v>38</v>
      </c>
      <c r="J526" s="40">
        <v>181</v>
      </c>
      <c r="K526" s="40">
        <v>0</v>
      </c>
      <c r="L526" s="42">
        <v>0</v>
      </c>
      <c r="M526" s="51">
        <v>1.6E-2</v>
      </c>
      <c r="N526" s="42">
        <v>-72400</v>
      </c>
      <c r="O526" s="42">
        <v>-72400</v>
      </c>
      <c r="P526" s="42" t="s">
        <v>20</v>
      </c>
      <c r="Q526" s="42">
        <v>-17600</v>
      </c>
      <c r="R526" s="42">
        <v>-54800</v>
      </c>
    </row>
    <row r="527" spans="1:18" x14ac:dyDescent="0.25">
      <c r="A527" s="40" t="s">
        <v>19</v>
      </c>
      <c r="B527" s="40" t="s">
        <v>1548</v>
      </c>
      <c r="C527" s="40" t="s">
        <v>1555</v>
      </c>
      <c r="D527" s="40" t="s">
        <v>1556</v>
      </c>
      <c r="E527" s="40" t="s">
        <v>907</v>
      </c>
      <c r="F527" s="41">
        <v>44153</v>
      </c>
      <c r="G527" s="41">
        <v>44334</v>
      </c>
      <c r="H527" s="43">
        <v>12000000</v>
      </c>
      <c r="I527" s="40" t="s">
        <v>38</v>
      </c>
      <c r="J527" s="40">
        <v>181</v>
      </c>
      <c r="K527" s="40">
        <v>1.917E-2</v>
      </c>
      <c r="L527" s="42">
        <v>-113998.86278913093</v>
      </c>
      <c r="M527" s="51">
        <v>0</v>
      </c>
      <c r="N527" s="42">
        <v>0</v>
      </c>
      <c r="O527" s="42">
        <v>-113998.86278913093</v>
      </c>
      <c r="P527" s="42" t="s">
        <v>20</v>
      </c>
      <c r="Q527" s="42">
        <v>-27712.430733269397</v>
      </c>
      <c r="R527" s="42">
        <v>-86286.432055861529</v>
      </c>
    </row>
    <row r="528" spans="1:18" x14ac:dyDescent="0.25">
      <c r="A528" s="40" t="s">
        <v>19</v>
      </c>
      <c r="B528" s="40" t="s">
        <v>1557</v>
      </c>
      <c r="C528" s="40" t="s">
        <v>1558</v>
      </c>
      <c r="D528" s="40" t="s">
        <v>562</v>
      </c>
      <c r="E528" s="40" t="s">
        <v>907</v>
      </c>
      <c r="F528" s="41">
        <v>44018</v>
      </c>
      <c r="G528" s="41">
        <v>44201</v>
      </c>
      <c r="H528" s="43">
        <v>140000000</v>
      </c>
      <c r="I528" s="40" t="s">
        <v>38</v>
      </c>
      <c r="J528" s="40">
        <v>183</v>
      </c>
      <c r="K528" s="40">
        <v>0</v>
      </c>
      <c r="L528" s="42">
        <v>0</v>
      </c>
      <c r="M528" s="51">
        <v>1.4E-2</v>
      </c>
      <c r="N528" s="42">
        <v>-996333.33333333326</v>
      </c>
      <c r="O528" s="42">
        <v>-996333.33333333326</v>
      </c>
      <c r="P528" s="42" t="s">
        <v>20</v>
      </c>
      <c r="Q528" s="42">
        <v>-974555.5555555555</v>
      </c>
      <c r="R528" s="42">
        <v>-21777.777777777777</v>
      </c>
    </row>
    <row r="529" spans="1:18" x14ac:dyDescent="0.25">
      <c r="A529" s="40" t="s">
        <v>19</v>
      </c>
      <c r="B529" s="40" t="s">
        <v>1559</v>
      </c>
      <c r="C529" s="40" t="s">
        <v>1560</v>
      </c>
      <c r="D529" s="40" t="s">
        <v>562</v>
      </c>
      <c r="E529" s="40" t="s">
        <v>907</v>
      </c>
      <c r="F529" s="41">
        <v>44018</v>
      </c>
      <c r="G529" s="41">
        <v>44382</v>
      </c>
      <c r="H529" s="43">
        <v>20000000</v>
      </c>
      <c r="I529" s="40" t="s">
        <v>38</v>
      </c>
      <c r="J529" s="40">
        <v>364</v>
      </c>
      <c r="K529" s="40">
        <v>1.5949999999999999E-2</v>
      </c>
      <c r="L529" s="42">
        <v>-318126.0273972603</v>
      </c>
      <c r="M529" s="51">
        <v>0</v>
      </c>
      <c r="N529" s="42">
        <v>0</v>
      </c>
      <c r="O529" s="42">
        <v>-318126.0273972603</v>
      </c>
      <c r="P529" s="42" t="s">
        <v>20</v>
      </c>
      <c r="Q529" s="42">
        <v>-156441.09589041097</v>
      </c>
      <c r="R529" s="42">
        <v>-161684.93150684933</v>
      </c>
    </row>
    <row r="530" spans="1:18" x14ac:dyDescent="0.25">
      <c r="A530" s="40" t="s">
        <v>19</v>
      </c>
      <c r="B530" s="40" t="s">
        <v>1561</v>
      </c>
      <c r="C530" s="40" t="s">
        <v>1562</v>
      </c>
      <c r="D530" s="40" t="s">
        <v>562</v>
      </c>
      <c r="E530" s="40" t="s">
        <v>907</v>
      </c>
      <c r="F530" s="41">
        <v>44018</v>
      </c>
      <c r="G530" s="41">
        <v>44201</v>
      </c>
      <c r="H530" s="43">
        <v>11000000</v>
      </c>
      <c r="I530" s="40" t="s">
        <v>38</v>
      </c>
      <c r="J530" s="40">
        <v>183</v>
      </c>
      <c r="K530" s="40">
        <v>0</v>
      </c>
      <c r="L530" s="42">
        <v>0</v>
      </c>
      <c r="M530" s="51">
        <v>1.7500000000000002E-2</v>
      </c>
      <c r="N530" s="42">
        <v>-97854.166666666672</v>
      </c>
      <c r="O530" s="42">
        <v>-97854.166666666672</v>
      </c>
      <c r="P530" s="42" t="s">
        <v>20</v>
      </c>
      <c r="Q530" s="42">
        <v>-95715.277777777781</v>
      </c>
      <c r="R530" s="42">
        <v>-2138.8888888888891</v>
      </c>
    </row>
    <row r="531" spans="1:18" x14ac:dyDescent="0.25">
      <c r="A531" s="40" t="s">
        <v>19</v>
      </c>
      <c r="B531" s="40" t="s">
        <v>1563</v>
      </c>
      <c r="C531" s="40" t="s">
        <v>1564</v>
      </c>
      <c r="D531" s="40" t="s">
        <v>1565</v>
      </c>
      <c r="E531" s="40" t="s">
        <v>1566</v>
      </c>
      <c r="F531" s="41">
        <v>44166</v>
      </c>
      <c r="G531" s="41">
        <v>44197</v>
      </c>
      <c r="H531" s="43">
        <v>8793483.2699999996</v>
      </c>
      <c r="I531" s="40" t="s">
        <v>38</v>
      </c>
      <c r="J531" s="40">
        <v>30</v>
      </c>
      <c r="K531" s="40">
        <v>0</v>
      </c>
      <c r="L531" s="42">
        <v>0</v>
      </c>
      <c r="M531" s="51">
        <v>1.2999999999999999E-2</v>
      </c>
      <c r="N531" s="42">
        <v>-9526.2735424999992</v>
      </c>
      <c r="O531" s="42">
        <v>-9526.2735424999992</v>
      </c>
      <c r="P531" s="42" t="s">
        <v>20</v>
      </c>
      <c r="Q531" s="42">
        <v>-9843.8159939166671</v>
      </c>
      <c r="R531" s="42">
        <v>0</v>
      </c>
    </row>
    <row r="532" spans="1:18" x14ac:dyDescent="0.25">
      <c r="A532" s="40" t="s">
        <v>19</v>
      </c>
      <c r="B532" s="40" t="s">
        <v>1563</v>
      </c>
      <c r="C532" s="40" t="s">
        <v>1567</v>
      </c>
      <c r="D532" s="40" t="s">
        <v>97</v>
      </c>
      <c r="E532" s="40" t="s">
        <v>1566</v>
      </c>
      <c r="F532" s="41">
        <v>44105</v>
      </c>
      <c r="G532" s="41">
        <v>44197</v>
      </c>
      <c r="H532" s="43">
        <v>9398019.0299999993</v>
      </c>
      <c r="I532" s="40" t="s">
        <v>38</v>
      </c>
      <c r="J532" s="40">
        <v>90</v>
      </c>
      <c r="K532" s="40">
        <v>2.29E-2</v>
      </c>
      <c r="L532" s="42">
        <v>-53803.658946749994</v>
      </c>
      <c r="M532" s="51">
        <v>0</v>
      </c>
      <c r="N532" s="42">
        <v>0</v>
      </c>
      <c r="O532" s="42">
        <v>-53803.658946749994</v>
      </c>
      <c r="P532" s="42" t="s">
        <v>20</v>
      </c>
      <c r="Q532" s="42">
        <v>-54999.295812233322</v>
      </c>
      <c r="R532" s="42">
        <v>0</v>
      </c>
    </row>
    <row r="533" spans="1:18" x14ac:dyDescent="0.25">
      <c r="A533" s="40" t="s">
        <v>19</v>
      </c>
      <c r="B533" s="40" t="s">
        <v>1568</v>
      </c>
      <c r="C533" s="40" t="s">
        <v>1569</v>
      </c>
      <c r="D533" s="40" t="s">
        <v>1060</v>
      </c>
      <c r="E533" s="40" t="s">
        <v>1566</v>
      </c>
      <c r="F533" s="41">
        <v>44144</v>
      </c>
      <c r="G533" s="41">
        <v>44235</v>
      </c>
      <c r="H533" s="43">
        <v>10119080.050000001</v>
      </c>
      <c r="I533" s="40" t="s">
        <v>38</v>
      </c>
      <c r="J533" s="40">
        <v>89</v>
      </c>
      <c r="K533" s="40">
        <v>2.1559999999999999E-2</v>
      </c>
      <c r="L533" s="42">
        <v>-53935.821008727784</v>
      </c>
      <c r="M533" s="51">
        <v>0</v>
      </c>
      <c r="N533" s="42">
        <v>0</v>
      </c>
      <c r="O533" s="42">
        <v>-53935.821008727784</v>
      </c>
      <c r="P533" s="42" t="s">
        <v>20</v>
      </c>
      <c r="Q533" s="42">
        <v>-32119.084420927782</v>
      </c>
      <c r="R533" s="42">
        <v>-23028.777509344447</v>
      </c>
    </row>
    <row r="534" spans="1:18" x14ac:dyDescent="0.25">
      <c r="A534" s="40" t="s">
        <v>19</v>
      </c>
      <c r="B534" s="40" t="s">
        <v>1570</v>
      </c>
      <c r="C534" s="40" t="s">
        <v>1571</v>
      </c>
      <c r="D534" s="40" t="s">
        <v>1572</v>
      </c>
      <c r="E534" s="40" t="s">
        <v>1566</v>
      </c>
      <c r="F534" s="41">
        <v>44166</v>
      </c>
      <c r="G534" s="41">
        <v>44197</v>
      </c>
      <c r="H534" s="43">
        <v>4750000</v>
      </c>
      <c r="I534" s="40" t="s">
        <v>38</v>
      </c>
      <c r="J534" s="40">
        <v>31</v>
      </c>
      <c r="K534" s="40">
        <v>1.35E-2</v>
      </c>
      <c r="L534" s="42">
        <v>-5521.875</v>
      </c>
      <c r="M534" s="51">
        <v>0</v>
      </c>
      <c r="N534" s="42">
        <v>0</v>
      </c>
      <c r="O534" s="42">
        <v>-5521.875</v>
      </c>
      <c r="P534" s="42" t="s">
        <v>20</v>
      </c>
      <c r="Q534" s="42">
        <v>-5521.875</v>
      </c>
      <c r="R534" s="42">
        <v>0</v>
      </c>
    </row>
    <row r="535" spans="1:18" x14ac:dyDescent="0.25">
      <c r="A535" s="40" t="s">
        <v>19</v>
      </c>
      <c r="B535" s="40" t="s">
        <v>1573</v>
      </c>
      <c r="C535" s="40" t="s">
        <v>1574</v>
      </c>
      <c r="D535" s="40" t="s">
        <v>1575</v>
      </c>
      <c r="E535" s="40" t="s">
        <v>1576</v>
      </c>
      <c r="F535" s="41">
        <v>44180</v>
      </c>
      <c r="G535" s="41">
        <v>44211</v>
      </c>
      <c r="H535" s="43">
        <v>4685957.9400000004</v>
      </c>
      <c r="I535" s="40" t="s">
        <v>38</v>
      </c>
      <c r="J535" s="40">
        <v>31</v>
      </c>
      <c r="K535" s="40">
        <v>4.5133E-2</v>
      </c>
      <c r="L535" s="42">
        <v>-18211.754252462833</v>
      </c>
      <c r="M535" s="51">
        <v>0</v>
      </c>
      <c r="N535" s="42">
        <v>0</v>
      </c>
      <c r="O535" s="42">
        <v>-18211.754252462833</v>
      </c>
      <c r="P535" s="42" t="s">
        <v>20</v>
      </c>
      <c r="Q535" s="42">
        <v>-9987.0910416731658</v>
      </c>
      <c r="R535" s="42">
        <v>-8224.6632107896658</v>
      </c>
    </row>
    <row r="536" spans="1:18" x14ac:dyDescent="0.25">
      <c r="A536" s="40" t="s">
        <v>19</v>
      </c>
      <c r="B536" s="40" t="s">
        <v>1577</v>
      </c>
      <c r="C536" s="40" t="s">
        <v>1578</v>
      </c>
      <c r="D536" s="40" t="s">
        <v>1579</v>
      </c>
      <c r="E536" s="40" t="s">
        <v>1576</v>
      </c>
      <c r="F536" s="41">
        <v>44166</v>
      </c>
      <c r="G536" s="41">
        <v>44197</v>
      </c>
      <c r="H536" s="43">
        <v>4102526.82</v>
      </c>
      <c r="I536" s="40" t="s">
        <v>38</v>
      </c>
      <c r="J536" s="40">
        <v>31</v>
      </c>
      <c r="K536" s="40">
        <v>4.4600000000000001E-2</v>
      </c>
      <c r="L536" s="42">
        <v>-15755.982170366666</v>
      </c>
      <c r="M536" s="51">
        <v>0</v>
      </c>
      <c r="N536" s="42">
        <v>0</v>
      </c>
      <c r="O536" s="42">
        <v>-15755.982170366666</v>
      </c>
      <c r="P536" s="42" t="s">
        <v>20</v>
      </c>
      <c r="Q536" s="42">
        <v>-15755.982170366666</v>
      </c>
      <c r="R536" s="42">
        <v>0</v>
      </c>
    </row>
    <row r="537" spans="1:18" x14ac:dyDescent="0.25">
      <c r="A537" s="40" t="s">
        <v>19</v>
      </c>
      <c r="B537" s="40" t="s">
        <v>1580</v>
      </c>
      <c r="C537" s="40" t="s">
        <v>1581</v>
      </c>
      <c r="D537" s="40" t="s">
        <v>1582</v>
      </c>
      <c r="E537" s="40" t="s">
        <v>1583</v>
      </c>
      <c r="F537" s="41">
        <v>44196</v>
      </c>
      <c r="G537" s="41">
        <v>44286</v>
      </c>
      <c r="H537" s="43">
        <v>903000</v>
      </c>
      <c r="I537" s="40" t="s">
        <v>38</v>
      </c>
      <c r="J537" s="40">
        <v>90</v>
      </c>
      <c r="K537" s="40">
        <v>-5.3800000000000002E-3</v>
      </c>
      <c r="L537" s="42">
        <v>1214.5350000000001</v>
      </c>
      <c r="M537" s="51">
        <v>2.75E-2</v>
      </c>
      <c r="N537" s="42">
        <v>-6208.125</v>
      </c>
      <c r="O537" s="42">
        <v>-4993.59</v>
      </c>
      <c r="P537" s="42" t="s">
        <v>20</v>
      </c>
      <c r="Q537" s="42">
        <v>-55.484333333333339</v>
      </c>
      <c r="R537" s="42">
        <v>-4938.1056666666673</v>
      </c>
    </row>
    <row r="538" spans="1:18" x14ac:dyDescent="0.25">
      <c r="A538" s="40" t="s">
        <v>19</v>
      </c>
      <c r="B538" s="40" t="s">
        <v>1584</v>
      </c>
      <c r="C538" s="40" t="s">
        <v>1585</v>
      </c>
      <c r="D538" s="40" t="s">
        <v>1586</v>
      </c>
      <c r="E538" s="40" t="s">
        <v>1583</v>
      </c>
      <c r="F538" s="41">
        <v>44196</v>
      </c>
      <c r="G538" s="41">
        <v>44286</v>
      </c>
      <c r="H538" s="43">
        <v>1900000</v>
      </c>
      <c r="I538" s="40" t="s">
        <v>38</v>
      </c>
      <c r="J538" s="40">
        <v>90</v>
      </c>
      <c r="K538" s="40">
        <v>-5.3800000000000002E-3</v>
      </c>
      <c r="L538" s="42">
        <v>2555.5</v>
      </c>
      <c r="M538" s="51">
        <v>2.75E-2</v>
      </c>
      <c r="N538" s="42">
        <v>-13062.5</v>
      </c>
      <c r="O538" s="42">
        <v>-10507</v>
      </c>
      <c r="P538" s="42" t="s">
        <v>20</v>
      </c>
      <c r="Q538" s="42">
        <v>-116.74444444444445</v>
      </c>
      <c r="R538" s="42">
        <v>-10390.255555555555</v>
      </c>
    </row>
    <row r="539" spans="1:18" x14ac:dyDescent="0.25">
      <c r="A539" s="40" t="s">
        <v>19</v>
      </c>
      <c r="B539" s="40" t="s">
        <v>1587</v>
      </c>
      <c r="C539" s="40" t="s">
        <v>1588</v>
      </c>
      <c r="D539" s="40" t="s">
        <v>1589</v>
      </c>
      <c r="E539" s="40" t="s">
        <v>1583</v>
      </c>
      <c r="F539" s="41">
        <v>44195</v>
      </c>
      <c r="G539" s="41">
        <v>44285</v>
      </c>
      <c r="H539" s="43">
        <v>704000</v>
      </c>
      <c r="I539" s="40" t="s">
        <v>38</v>
      </c>
      <c r="J539" s="40">
        <v>90</v>
      </c>
      <c r="K539" s="40">
        <v>0</v>
      </c>
      <c r="L539" s="42">
        <v>0</v>
      </c>
      <c r="M539" s="51">
        <v>2.2499999999999999E-2</v>
      </c>
      <c r="N539" s="42">
        <v>-3960</v>
      </c>
      <c r="O539" s="42">
        <v>-3960</v>
      </c>
      <c r="P539" s="42" t="s">
        <v>20</v>
      </c>
      <c r="Q539" s="42">
        <v>-88</v>
      </c>
      <c r="R539" s="42">
        <v>-3872</v>
      </c>
    </row>
    <row r="540" spans="1:18" x14ac:dyDescent="0.25">
      <c r="A540" s="40" t="s">
        <v>19</v>
      </c>
      <c r="B540" s="40" t="s">
        <v>1590</v>
      </c>
      <c r="C540" s="40" t="s">
        <v>1591</v>
      </c>
      <c r="D540" s="40" t="s">
        <v>1592</v>
      </c>
      <c r="E540" s="40" t="s">
        <v>1583</v>
      </c>
      <c r="F540" s="41">
        <v>44144</v>
      </c>
      <c r="G540" s="41">
        <v>44235</v>
      </c>
      <c r="H540" s="43">
        <v>5097000</v>
      </c>
      <c r="I540" s="40" t="s">
        <v>38</v>
      </c>
      <c r="J540" s="40">
        <v>91</v>
      </c>
      <c r="K540" s="40">
        <v>0</v>
      </c>
      <c r="L540" s="42">
        <v>0</v>
      </c>
      <c r="M540" s="51">
        <v>2.75E-2</v>
      </c>
      <c r="N540" s="42">
        <v>-35431.229166666664</v>
      </c>
      <c r="O540" s="42">
        <v>-35431.229166666664</v>
      </c>
      <c r="P540" s="42" t="s">
        <v>20</v>
      </c>
      <c r="Q540" s="42">
        <v>-20635.770833333332</v>
      </c>
      <c r="R540" s="42">
        <v>-14795.458333333332</v>
      </c>
    </row>
    <row r="541" spans="1:18" x14ac:dyDescent="0.25">
      <c r="A541" s="40" t="s">
        <v>19</v>
      </c>
      <c r="B541" s="40" t="s">
        <v>1593</v>
      </c>
      <c r="C541" s="40" t="s">
        <v>1594</v>
      </c>
      <c r="D541" s="40" t="s">
        <v>1595</v>
      </c>
      <c r="E541" s="40" t="s">
        <v>1583</v>
      </c>
      <c r="F541" s="41">
        <v>44193</v>
      </c>
      <c r="G541" s="41">
        <v>44284</v>
      </c>
      <c r="H541" s="43">
        <v>2242500</v>
      </c>
      <c r="I541" s="40" t="s">
        <v>38</v>
      </c>
      <c r="J541" s="40">
        <v>91</v>
      </c>
      <c r="K541" s="40">
        <v>0</v>
      </c>
      <c r="L541" s="42">
        <v>0</v>
      </c>
      <c r="M541" s="51">
        <v>2.75E-2</v>
      </c>
      <c r="N541" s="42">
        <v>-15588.489583333332</v>
      </c>
      <c r="O541" s="42">
        <v>-15588.489583333332</v>
      </c>
      <c r="P541" s="42" t="s">
        <v>20</v>
      </c>
      <c r="Q541" s="42">
        <v>-685.20833333333337</v>
      </c>
      <c r="R541" s="42">
        <v>-14903.28125</v>
      </c>
    </row>
    <row r="542" spans="1:18" x14ac:dyDescent="0.25">
      <c r="A542" s="40" t="s">
        <v>19</v>
      </c>
      <c r="B542" s="40" t="s">
        <v>1596</v>
      </c>
      <c r="C542" s="40" t="s">
        <v>1597</v>
      </c>
      <c r="D542" s="40" t="s">
        <v>1078</v>
      </c>
      <c r="E542" s="40" t="s">
        <v>1583</v>
      </c>
      <c r="F542" s="41">
        <v>44134</v>
      </c>
      <c r="G542" s="41">
        <v>44225</v>
      </c>
      <c r="H542" s="43">
        <v>15859998.880000001</v>
      </c>
      <c r="I542" s="40" t="s">
        <v>38</v>
      </c>
      <c r="J542" s="40">
        <v>91</v>
      </c>
      <c r="K542" s="40">
        <v>0</v>
      </c>
      <c r="L542" s="42">
        <v>0</v>
      </c>
      <c r="M542" s="51">
        <v>3.7499999999999999E-2</v>
      </c>
      <c r="N542" s="42">
        <v>-150339.57271666665</v>
      </c>
      <c r="O542" s="42">
        <v>-150339.57271666665</v>
      </c>
      <c r="P542" s="42" t="s">
        <v>20</v>
      </c>
      <c r="Q542" s="42">
        <v>-104081.24264999999</v>
      </c>
      <c r="R542" s="42">
        <v>-46258.330066666662</v>
      </c>
    </row>
    <row r="543" spans="1:18" x14ac:dyDescent="0.25">
      <c r="A543" s="40" t="s">
        <v>19</v>
      </c>
      <c r="B543" s="40" t="s">
        <v>1598</v>
      </c>
      <c r="C543" s="40" t="s">
        <v>1599</v>
      </c>
      <c r="D543" s="40" t="s">
        <v>1600</v>
      </c>
      <c r="E543" s="40" t="s">
        <v>1583</v>
      </c>
      <c r="F543" s="41">
        <v>44169</v>
      </c>
      <c r="G543" s="41">
        <v>44259</v>
      </c>
      <c r="H543" s="43">
        <v>1866629.11</v>
      </c>
      <c r="I543" s="40" t="s">
        <v>38</v>
      </c>
      <c r="J543" s="40">
        <v>90</v>
      </c>
      <c r="K543" s="40">
        <v>0</v>
      </c>
      <c r="L543" s="42">
        <v>0</v>
      </c>
      <c r="M543" s="51">
        <v>3.7499999999999999E-2</v>
      </c>
      <c r="N543" s="42">
        <v>-17499.64790625</v>
      </c>
      <c r="O543" s="42">
        <v>-17499.64790625</v>
      </c>
      <c r="P543" s="42" t="s">
        <v>20</v>
      </c>
      <c r="Q543" s="42">
        <v>-5444.334904166667</v>
      </c>
      <c r="R543" s="42">
        <v>-12055.313002083334</v>
      </c>
    </row>
    <row r="544" spans="1:18" x14ac:dyDescent="0.25">
      <c r="A544" s="40" t="s">
        <v>19</v>
      </c>
      <c r="B544" s="40" t="s">
        <v>1601</v>
      </c>
      <c r="C544" s="40" t="s">
        <v>1602</v>
      </c>
      <c r="D544" s="40" t="s">
        <v>1603</v>
      </c>
      <c r="E544" s="40" t="s">
        <v>1583</v>
      </c>
      <c r="F544" s="41">
        <v>44196</v>
      </c>
      <c r="G544" s="41">
        <v>44286</v>
      </c>
      <c r="H544" s="43">
        <v>7030000</v>
      </c>
      <c r="I544" s="40" t="s">
        <v>38</v>
      </c>
      <c r="J544" s="40">
        <v>90</v>
      </c>
      <c r="K544" s="40">
        <v>0</v>
      </c>
      <c r="L544" s="42">
        <v>0</v>
      </c>
      <c r="M544" s="51">
        <v>1.4999999999999999E-2</v>
      </c>
      <c r="N544" s="42">
        <v>-26362.5</v>
      </c>
      <c r="O544" s="42">
        <v>-26362.5</v>
      </c>
      <c r="P544" s="42" t="s">
        <v>20</v>
      </c>
      <c r="Q544" s="42">
        <v>-292.91666666666669</v>
      </c>
      <c r="R544" s="42">
        <v>-26069.583333333336</v>
      </c>
    </row>
    <row r="545" spans="1:18" x14ac:dyDescent="0.25">
      <c r="A545" s="40" t="s">
        <v>19</v>
      </c>
      <c r="B545" s="40" t="s">
        <v>1604</v>
      </c>
      <c r="C545" s="40" t="s">
        <v>1605</v>
      </c>
      <c r="D545" s="40" t="s">
        <v>1606</v>
      </c>
      <c r="E545" s="40" t="s">
        <v>1583</v>
      </c>
      <c r="F545" s="41">
        <v>44195</v>
      </c>
      <c r="G545" s="41">
        <v>44285</v>
      </c>
      <c r="H545" s="43">
        <v>17650000</v>
      </c>
      <c r="I545" s="40" t="s">
        <v>38</v>
      </c>
      <c r="J545" s="40">
        <v>90</v>
      </c>
      <c r="K545" s="40">
        <v>0</v>
      </c>
      <c r="L545" s="42">
        <v>0</v>
      </c>
      <c r="M545" s="51">
        <v>2.2499999999999999E-2</v>
      </c>
      <c r="N545" s="42">
        <v>-99281.25</v>
      </c>
      <c r="O545" s="42">
        <v>-99281.25</v>
      </c>
      <c r="P545" s="42" t="s">
        <v>20</v>
      </c>
      <c r="Q545" s="42">
        <v>-2206.25</v>
      </c>
      <c r="R545" s="42">
        <v>-97075</v>
      </c>
    </row>
    <row r="546" spans="1:18" x14ac:dyDescent="0.25">
      <c r="A546" s="40" t="s">
        <v>19</v>
      </c>
      <c r="B546" s="40" t="s">
        <v>1607</v>
      </c>
      <c r="C546" s="40" t="s">
        <v>1608</v>
      </c>
      <c r="D546" s="40" t="s">
        <v>1609</v>
      </c>
      <c r="E546" s="40" t="s">
        <v>1583</v>
      </c>
      <c r="F546" s="41">
        <v>44131</v>
      </c>
      <c r="G546" s="41">
        <v>44223</v>
      </c>
      <c r="H546" s="43">
        <v>8650000</v>
      </c>
      <c r="I546" s="40" t="s">
        <v>38</v>
      </c>
      <c r="J546" s="40">
        <v>92</v>
      </c>
      <c r="K546" s="40">
        <v>0</v>
      </c>
      <c r="L546" s="42">
        <v>0</v>
      </c>
      <c r="M546" s="51">
        <v>2.6499999999999999E-2</v>
      </c>
      <c r="N546" s="42">
        <v>-58579.722222222219</v>
      </c>
      <c r="O546" s="42">
        <v>-58579.722222222219</v>
      </c>
      <c r="P546" s="42" t="s">
        <v>20</v>
      </c>
      <c r="Q546" s="42">
        <v>-42024.583333333328</v>
      </c>
      <c r="R546" s="42">
        <v>-16555.138888888887</v>
      </c>
    </row>
    <row r="547" spans="1:18" x14ac:dyDescent="0.25">
      <c r="A547" s="40" t="s">
        <v>19</v>
      </c>
      <c r="B547" s="40" t="s">
        <v>1610</v>
      </c>
      <c r="C547" s="40" t="s">
        <v>1611</v>
      </c>
      <c r="D547" s="40" t="s">
        <v>1612</v>
      </c>
      <c r="E547" s="40" t="s">
        <v>1613</v>
      </c>
      <c r="F547" s="41">
        <v>44184</v>
      </c>
      <c r="G547" s="41">
        <v>44274</v>
      </c>
      <c r="H547" s="43">
        <v>22500000</v>
      </c>
      <c r="I547" s="40" t="s">
        <v>38</v>
      </c>
      <c r="J547" s="40">
        <v>90</v>
      </c>
      <c r="K547" s="40">
        <v>0</v>
      </c>
      <c r="L547" s="42">
        <v>0</v>
      </c>
      <c r="M547" s="51">
        <v>1.95E-2</v>
      </c>
      <c r="N547" s="42">
        <v>-109687.5</v>
      </c>
      <c r="O547" s="42">
        <v>-109687.5</v>
      </c>
      <c r="P547" s="42" t="s">
        <v>20</v>
      </c>
      <c r="Q547" s="42">
        <v>-15843.749999999998</v>
      </c>
      <c r="R547" s="42">
        <v>-93843.75</v>
      </c>
    </row>
    <row r="548" spans="1:18" x14ac:dyDescent="0.25">
      <c r="A548" s="40" t="s">
        <v>19</v>
      </c>
      <c r="B548" s="40" t="s">
        <v>1614</v>
      </c>
      <c r="C548" s="40" t="s">
        <v>1615</v>
      </c>
      <c r="D548" s="40" t="s">
        <v>1616</v>
      </c>
      <c r="E548" s="40" t="s">
        <v>1613</v>
      </c>
      <c r="F548" s="41">
        <v>44196</v>
      </c>
      <c r="G548" s="41">
        <v>44286</v>
      </c>
      <c r="H548" s="43">
        <v>6445544.5599999996</v>
      </c>
      <c r="I548" s="40" t="s">
        <v>38</v>
      </c>
      <c r="J548" s="40">
        <v>90</v>
      </c>
      <c r="K548" s="40">
        <v>-5.3800000000000002E-3</v>
      </c>
      <c r="L548" s="42">
        <v>8669.2574332000004</v>
      </c>
      <c r="M548" s="51">
        <v>9.5999999999999992E-3</v>
      </c>
      <c r="N548" s="42">
        <v>-15469.306943999998</v>
      </c>
      <c r="O548" s="42">
        <v>-6800.0495107999977</v>
      </c>
      <c r="P548" s="42" t="s">
        <v>20</v>
      </c>
      <c r="Q548" s="42">
        <v>-75.556105675555528</v>
      </c>
      <c r="R548" s="42">
        <v>-6724.4934051244427</v>
      </c>
    </row>
    <row r="549" spans="1:18" x14ac:dyDescent="0.25">
      <c r="A549" s="40" t="s">
        <v>19</v>
      </c>
      <c r="B549" s="40" t="s">
        <v>1617</v>
      </c>
      <c r="C549" s="40" t="s">
        <v>1618</v>
      </c>
      <c r="D549" s="40" t="s">
        <v>1619</v>
      </c>
      <c r="E549" s="40" t="s">
        <v>1613</v>
      </c>
      <c r="F549" s="41">
        <v>44196</v>
      </c>
      <c r="G549" s="41">
        <v>44377</v>
      </c>
      <c r="H549" s="43">
        <v>6175000</v>
      </c>
      <c r="I549" s="40" t="s">
        <v>38</v>
      </c>
      <c r="J549" s="40">
        <v>181</v>
      </c>
      <c r="K549" s="40">
        <v>0</v>
      </c>
      <c r="L549" s="42">
        <v>0</v>
      </c>
      <c r="M549" s="51">
        <v>1.1950000000000001E-2</v>
      </c>
      <c r="N549" s="42">
        <v>-37100.600694444445</v>
      </c>
      <c r="O549" s="42">
        <v>-37100.600694444445</v>
      </c>
      <c r="P549" s="42" t="s">
        <v>20</v>
      </c>
      <c r="Q549" s="42">
        <v>-204.97569444444443</v>
      </c>
      <c r="R549" s="42">
        <v>-36895.625</v>
      </c>
    </row>
    <row r="550" spans="1:18" x14ac:dyDescent="0.25">
      <c r="A550" s="40" t="s">
        <v>19</v>
      </c>
      <c r="B550" s="40" t="s">
        <v>1620</v>
      </c>
      <c r="C550" s="40" t="s">
        <v>1621</v>
      </c>
      <c r="D550" s="40" t="s">
        <v>848</v>
      </c>
      <c r="E550" s="40" t="s">
        <v>1622</v>
      </c>
      <c r="F550" s="41">
        <v>44196</v>
      </c>
      <c r="G550" s="41">
        <v>44286</v>
      </c>
      <c r="H550" s="43">
        <v>7200000</v>
      </c>
      <c r="I550" s="40" t="s">
        <v>38</v>
      </c>
      <c r="J550" s="40">
        <v>90</v>
      </c>
      <c r="K550" s="40">
        <v>1.35E-2</v>
      </c>
      <c r="L550" s="42">
        <v>-24300</v>
      </c>
      <c r="M550" s="51">
        <v>0</v>
      </c>
      <c r="N550" s="42">
        <v>0</v>
      </c>
      <c r="O550" s="42">
        <v>-24300</v>
      </c>
      <c r="P550" s="42" t="s">
        <v>257</v>
      </c>
      <c r="Q550" s="42">
        <v>-270</v>
      </c>
      <c r="R550" s="42">
        <v>-24030</v>
      </c>
    </row>
    <row r="551" spans="1:18" x14ac:dyDescent="0.25">
      <c r="A551" s="40" t="s">
        <v>19</v>
      </c>
      <c r="B551" s="40" t="s">
        <v>1623</v>
      </c>
      <c r="C551" s="40" t="s">
        <v>1624</v>
      </c>
      <c r="D551" s="40" t="s">
        <v>1625</v>
      </c>
      <c r="E551" s="40" t="s">
        <v>1626</v>
      </c>
      <c r="F551" s="41">
        <v>44196</v>
      </c>
      <c r="G551" s="41">
        <v>44286</v>
      </c>
      <c r="H551" s="43">
        <v>30985000</v>
      </c>
      <c r="I551" s="40" t="s">
        <v>38</v>
      </c>
      <c r="J551" s="40">
        <v>90</v>
      </c>
      <c r="K551" s="40">
        <v>1.35E-2</v>
      </c>
      <c r="L551" s="42">
        <v>-104574.375</v>
      </c>
      <c r="M551" s="51">
        <v>0</v>
      </c>
      <c r="N551" s="42">
        <v>0</v>
      </c>
      <c r="O551" s="42">
        <v>-104574.375</v>
      </c>
      <c r="P551" s="42" t="s">
        <v>257</v>
      </c>
      <c r="Q551" s="42">
        <v>-1161.9375</v>
      </c>
      <c r="R551" s="42">
        <v>-103412.4375</v>
      </c>
    </row>
    <row r="552" spans="1:18" x14ac:dyDescent="0.25">
      <c r="A552" s="40" t="s">
        <v>19</v>
      </c>
      <c r="B552" s="40" t="s">
        <v>1627</v>
      </c>
      <c r="C552" s="40" t="s">
        <v>1628</v>
      </c>
      <c r="D552" s="40" t="s">
        <v>1258</v>
      </c>
      <c r="E552" s="40" t="s">
        <v>1629</v>
      </c>
      <c r="F552" s="41">
        <v>44170</v>
      </c>
      <c r="G552" s="41">
        <v>44201</v>
      </c>
      <c r="H552" s="43">
        <v>9716666.5500000007</v>
      </c>
      <c r="I552" s="40" t="s">
        <v>38</v>
      </c>
      <c r="J552" s="40">
        <v>31</v>
      </c>
      <c r="K552" s="40">
        <v>0</v>
      </c>
      <c r="L552" s="42">
        <v>0</v>
      </c>
      <c r="M552" s="51">
        <v>1.8749999999999999E-2</v>
      </c>
      <c r="N552" s="42">
        <v>-15688.367867187502</v>
      </c>
      <c r="O552" s="42">
        <v>-15688.367867187502</v>
      </c>
      <c r="P552" s="42" t="s">
        <v>20</v>
      </c>
      <c r="Q552" s="42">
        <v>-13664.062335937502</v>
      </c>
      <c r="R552" s="42">
        <v>-2024.3055312500003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2012-08-17T14:13:45Z</cp:lastPrinted>
  <dcterms:created xsi:type="dcterms:W3CDTF">2012-06-01T09:25:17Z</dcterms:created>
  <dcterms:modified xsi:type="dcterms:W3CDTF">2021-01-25T11:01:27Z</dcterms:modified>
</cp:coreProperties>
</file>