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44B751E-EEA5-4399-A913-842CCD516DA4}" xr6:coauthVersionLast="47" xr6:coauthVersionMax="47" xr10:uidLastSave="{00000000-0000-0000-0000-000000000000}"/>
  <bookViews>
    <workbookView xWindow="-28410" yWindow="2130" windowWidth="15345" windowHeight="14745" firstSheet="1"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Glo'!$A$6:$M$99</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50" i="5" l="1"/>
  <c r="D50" i="5"/>
  <c r="C50"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<sst xmlns="http://schemas.openxmlformats.org/spreadsheetml/2006/main" count="788" uniqueCount="207">
  <si>
    <t>Strategy ID</t>
  </si>
  <si>
    <t>AVERTISSEMENT - DISCLAIMER</t>
  </si>
  <si>
    <t>Value Date: Xxxxx</t>
  </si>
  <si>
    <t>Grand Total</t>
  </si>
  <si>
    <t>Payment</t>
  </si>
  <si>
    <t>Currency</t>
  </si>
  <si>
    <t>Acc. Int prior to 31.12.2021</t>
  </si>
  <si>
    <t>Acc. Int after 31.12.2021</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</si>
  <si>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</si>
  <si>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</si>
  <si>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</si>
  <si>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</si>
  <si>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</si>
  <si>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</si>
  <si>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</si>
  <si>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</si>
  <si>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</si>
  <si>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</si>
  <si>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</si>
  <si>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</si>
  <si>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</si>
  <si>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</si>
  <si>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</si>
  <si>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</si>
  <si>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</si>
  <si>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</si>
  <si>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</si>
  <si>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</si>
  <si>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</si>
  <si>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</si>
  <si>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</si>
  <si>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</si>
  <si>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ARK1-D</t>
  </si>
  <si>
    <t>IRORPEA291P</t>
  </si>
  <si>
    <t>Arkea</t>
  </si>
  <si>
    <t>IRORPEA291R</t>
  </si>
  <si>
    <t>BNP22-D</t>
  </si>
  <si>
    <t>IRORPEA276P</t>
  </si>
  <si>
    <t>IRORPEA276R</t>
  </si>
  <si>
    <t>BNP26-D</t>
  </si>
  <si>
    <t>IRORPEA301P</t>
  </si>
  <si>
    <t>IRORPEA301R</t>
  </si>
  <si>
    <t>BNP28-D</t>
  </si>
  <si>
    <t>IRORPEA318P</t>
  </si>
  <si>
    <t>IRORPEA318R</t>
  </si>
  <si>
    <t>BNP29-D</t>
  </si>
  <si>
    <t>IRORPEA329P</t>
  </si>
  <si>
    <t>Swap 0.54% vs Euribor 6m</t>
  </si>
  <si>
    <t>IRORPEA329R</t>
  </si>
  <si>
    <t>BNP30-D</t>
  </si>
  <si>
    <t>IRORPEA332P</t>
  </si>
  <si>
    <t>IRORPEA332R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</si>
  <si>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</si>
  <si>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</si>
  <si>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</si>
  <si>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</si>
  <si>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</si>
  <si>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</si>
  <si>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</si>
  <si>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</si>
  <si>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</si>
  <si>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</si>
  <si>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</si>
  <si>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</si>
  <si>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</si>
  <si>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</si>
  <si>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</si>
  <si>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</si>
  <si>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</si>
  <si>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</si>
  <si>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</si>
  <si>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</si>
  <si>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</si>
  <si>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</si>
  <si>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CACIB10-D</t>
  </si>
  <si>
    <t>IRORPEA347P</t>
  </si>
  <si>
    <t>Swap 0.27% vs Euribor 3m</t>
  </si>
  <si>
    <t>CACIB</t>
  </si>
  <si>
    <t>IRORPEA347R</t>
  </si>
  <si>
    <t>CACIB11-D</t>
  </si>
  <si>
    <t>IRORPEA348P</t>
  </si>
  <si>
    <t>Swap 0.2675% vs Euribor 3m</t>
  </si>
  <si>
    <t>IRORPEA348R</t>
  </si>
  <si>
    <t>CACIB12-D</t>
  </si>
  <si>
    <t>IRORPEA358B</t>
  </si>
  <si>
    <t>IRORPEA358P</t>
  </si>
  <si>
    <t>CACIB5-D</t>
  </si>
  <si>
    <t>IRORPEA289P</t>
  </si>
  <si>
    <t>IRORPEA289R</t>
  </si>
  <si>
    <t>CACIB6-D</t>
  </si>
  <si>
    <t>IRORPEA310B</t>
  </si>
  <si>
    <t>IRORPEA311P</t>
  </si>
  <si>
    <t>CACIB7-D</t>
  </si>
  <si>
    <t>IRORPEA314B</t>
  </si>
  <si>
    <t>IRORPEA315P</t>
  </si>
  <si>
    <t>CACIB8-D</t>
  </si>
  <si>
    <t>IRORPEA325B</t>
  </si>
  <si>
    <t>IRORPEA326P</t>
  </si>
  <si>
    <t>CACIB9-D</t>
  </si>
  <si>
    <t>IRORPEA330B</t>
  </si>
  <si>
    <t>IRORPEA331P</t>
  </si>
  <si>
    <t>CAG13-D</t>
  </si>
  <si>
    <t>IRORPEA327B</t>
  </si>
  <si>
    <t>Cap 0.50% versus Euribor 6m</t>
  </si>
  <si>
    <t>CA</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</si>
  <si>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</si>
  <si>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</si>
  <si>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</si>
  <si>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</si>
  <si>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</si>
  <si>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</si>
  <si>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</si>
  <si>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</si>
  <si>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</si>
  <si>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</si>
  <si>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</si>
  <si>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</si>
  <si>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</si>
  <si>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</si>
  <si>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CAG4-D</t>
  </si>
  <si>
    <t>IRORPEA277P</t>
  </si>
  <si>
    <t>IRORPEA277R</t>
  </si>
  <si>
    <t>CAG8-D</t>
  </si>
  <si>
    <t>IRORPEA297P</t>
  </si>
  <si>
    <t>IRORPEA297R</t>
  </si>
  <si>
    <t>CAG9-D</t>
  </si>
  <si>
    <t>IRORPEA298P</t>
  </si>
  <si>
    <t>IRORPEA298R</t>
  </si>
  <si>
    <t>CB1-D</t>
  </si>
  <si>
    <t>IRORPEA305P</t>
  </si>
  <si>
    <t>Swap (Ex Verdello) - Italie</t>
  </si>
  <si>
    <t>CREDITO BERGAMASCO</t>
  </si>
  <si>
    <t>IRORPEA305R</t>
  </si>
  <si>
    <t>CIC23-D</t>
  </si>
  <si>
    <t>IRORPEA382B</t>
  </si>
  <si>
    <t>CIC</t>
  </si>
  <si>
    <t>IRORPEA382P</t>
  </si>
  <si>
    <t>CURAT01-D</t>
  </si>
  <si>
    <t>IRORPEA374B</t>
  </si>
  <si>
    <t>Cap 3% paye 0.17% versus Euribor 3m (premium 119,000EUR) - Autriche</t>
  </si>
  <si>
    <t>CURAT</t>
  </si>
  <si>
    <t>ING1-D</t>
  </si>
  <si>
    <t>IRORPEA308B</t>
  </si>
  <si>
    <t>ING</t>
  </si>
  <si>
    <t>IRORPEA309P</t>
  </si>
  <si>
    <t>ING4-D</t>
  </si>
  <si>
    <t>IRORPEA323B</t>
  </si>
  <si>
    <t>IRORPEA324P</t>
  </si>
  <si>
    <t>ING5-D</t>
  </si>
  <si>
    <t>IRORPEA389P</t>
  </si>
  <si>
    <t>Swap avec leasing du floor - Belgique</t>
  </si>
  <si>
    <t>IRORPEA389R</t>
  </si>
  <si>
    <t>KBC2-D</t>
  </si>
  <si>
    <t>IRORPEA383P</t>
  </si>
  <si>
    <t>Swap 4,56% vs Euribor 3m avec spread 2% - Belgique</t>
  </si>
  <si>
    <t>KBC</t>
  </si>
  <si>
    <t>IRORPEA383R</t>
  </si>
  <si>
    <t>KBC3-D</t>
  </si>
  <si>
    <t>IRORPEA384P</t>
  </si>
  <si>
    <t>IRORPEA384R</t>
  </si>
  <si>
    <t>LC34-D</t>
  </si>
  <si>
    <t>IRORPEA270P</t>
  </si>
  <si>
    <t>LCL</t>
  </si>
  <si>
    <t>IRORPEA270R</t>
  </si>
  <si>
    <t>LC35-D</t>
  </si>
  <si>
    <t>IRORPEA271P</t>
  </si>
  <si>
    <t>IRORPEA271R</t>
  </si>
  <si>
    <t>LC38-D</t>
  </si>
  <si>
    <t>IRORPEA290P</t>
  </si>
  <si>
    <t>IRORPEA290R</t>
  </si>
  <si>
    <t>LC39-D</t>
  </si>
  <si>
    <t>IRORPEA292P</t>
  </si>
  <si>
    <t>IRORPEA292R</t>
  </si>
  <si>
    <t>LC40-D</t>
  </si>
  <si>
    <t>IRORPEA293P</t>
  </si>
  <si>
    <t>IRORPEA293R</t>
  </si>
  <si>
    <t>LC50-D</t>
  </si>
  <si>
    <t>IRORPEA349P</t>
  </si>
  <si>
    <t>Swap 0.6420% vs Euribor 3m</t>
  </si>
  <si>
    <t>IRORPEA349R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</si>
  <si>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</si>
  <si>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</si>
  <si>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</si>
  <si>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</si>
  <si>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</si>
  <si>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</si>
  <si>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</si>
  <si>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</si>
  <si>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</si>
  <si>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</si>
  <si>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</si>
  <si>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</si>
  <si>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SOGE1-D</t>
  </si>
  <si>
    <t>IRORPEA294P</t>
  </si>
  <si>
    <t>SOCGEN</t>
  </si>
  <si>
    <t>IRORPEA294R</t>
  </si>
  <si>
    <t>SOGE2-D</t>
  </si>
  <si>
    <t>IRORPEA295P</t>
  </si>
  <si>
    <t>IRORPEA295R</t>
  </si>
  <si>
    <t>SOGE3-D</t>
  </si>
  <si>
    <t>IRORPEA296P</t>
  </si>
  <si>
    <t>IRORPEA296R</t>
  </si>
  <si>
    <t>Value Date: 31.12.2021</t>
  </si>
  <si>
    <t>Calculation Date: 21.01.2022</t>
  </si>
  <si>
    <t>IR Accrued Interests - Derivatives - Global - ORPEA</t>
  </si>
  <si>
    <t>Acc. after 31.12.2021</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</si>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</sst>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0BF321F5-4545-415B-8107-604FCEE8AE7D}"/>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51" sqref="A51:XFD51"/>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-45090.249729199997</v>
      </c>
      <c r="D2" s="33">
        <f ca="1">SUMIF('Cash Flows - Derivatives - Glo'!B:B,'Payments - Derivatives - Global'!B2,'Cash Flows - Derivatives - Glo'!O:O)</f>
        <v>-980.2228202</v>
      </c>
      <c r="E2" s="33">
        <f t="shared" ref="E2:E49" ca="1" si="0">C2+D2</f>
        <v>-46070.472549399994</v>
      </c>
      <c r="F2" s="36" t="s">
        <v>25</v>
      </c>
    </row>
    <row r="3" spans="1:6" ht="15" x14ac:dyDescent="0.25">
      <c r="A3" s="37" t="s">
        <v>26</v>
      </c>
      <c r="B3" s="37" t="s">
        <v>27</v>
      </c>
      <c r="C3" s="33">
        <f ca="1">SUMIF('Cash Flows - Derivatives - Glo'!B:B,'Payments - Derivatives - Global'!B3,'Cash Flows - Derivatives - Glo'!N:N)</f>
        <v>-53.604166666666671</v>
      </c>
      <c r="D3" s="33">
        <f ca="1">SUMIF('Cash Flows - Derivatives - Glo'!B:B,'Payments - Derivatives - Global'!B3,'Cash Flows - Derivatives - Glo'!O:O)</f>
        <v>-4770.770833333333</v>
      </c>
      <c r="E3" s="33">
        <f t="shared" ca="1" si="0"/>
        <v>-4824.375</v>
      </c>
      <c r="F3" s="36" t="s">
        <v>25</v>
      </c>
    </row>
    <row r="4" spans="1:6" ht="15" x14ac:dyDescent="0.25">
      <c r="A4" s="37" t="s">
        <v>26</v>
      </c>
      <c r="B4" s="37" t="s">
        <v>32</v>
      </c>
      <c r="C4" s="33">
        <f ca="1">SUMIF('Cash Flows - Derivatives - Glo'!B:B,'Payments - Derivatives - Global'!B4,'Cash Flows - Derivatives - Glo'!N:N)</f>
        <v>-4152.7777777777774</v>
      </c>
      <c r="D4" s="33">
        <f ca="1">SUMIF('Cash Flows - Derivatives - Glo'!B:B,'Payments - Derivatives - Global'!B4,'Cash Flows - Derivatives - Glo'!O:O)</f>
        <v>-182722.22222222219</v>
      </c>
      <c r="E4" s="33">
        <f t="shared" ca="1" si="0"/>
        <v>-186874.99999999997</v>
      </c>
      <c r="F4" s="36" t="s">
        <v>25</v>
      </c>
    </row>
    <row r="5" spans="1:6" ht="15" x14ac:dyDescent="0.25">
      <c r="A5" s="37" t="s">
        <v>26</v>
      </c>
      <c r="B5" s="37" t="s">
        <v>36</v>
      </c>
      <c r="C5" s="33">
        <f ca="1">SUMIF('Cash Flows - Derivatives - Glo'!B:B,'Payments - Derivatives - Global'!B5,'Cash Flows - Derivatives - Glo'!N:N)</f>
        <v>-290310.41666666663</v>
      </c>
      <c r="D5" s="33">
        <f ca="1">SUMIF('Cash Flows - Derivatives - Glo'!B:B,'Payments - Derivatives - Global'!B5,'Cash Flows - Derivatives - Glo'!O:O)</f>
        <v>-23907.916666666668</v>
      </c>
      <c r="E5" s="33">
        <f t="shared" ca="1" si="0"/>
        <v>-314218.33333333331</v>
      </c>
      <c r="F5" s="36" t="s">
        <v>25</v>
      </c>
    </row>
    <row r="6" spans="1:6" ht="15" x14ac:dyDescent="0.25">
      <c r="A6" s="37" t="s">
        <v>26</v>
      </c>
      <c r="B6" s="37" t="s">
        <v>39</v>
      </c>
      <c r="C6" s="33">
        <f ca="1">SUMIF('Cash Flows - Derivatives - Glo'!B:B,'Payments - Derivatives - Global'!B6,'Cash Flows - Derivatives - Glo'!N:N)</f>
        <v>-95830</v>
      </c>
      <c r="D6" s="33">
        <f ca="1">SUMIF('Cash Flows - Derivatives - Glo'!B:B,'Payments - Derivatives - Global'!B6,'Cash Flows - Derivatives - Glo'!O:O)</f>
        <v>-116365</v>
      </c>
      <c r="E6" s="33">
        <f t="shared" ca="1" si="0"/>
        <v>-212195</v>
      </c>
      <c r="F6" s="36" t="s">
        <v>25</v>
      </c>
    </row>
    <row r="7" spans="1:6" ht="15" x14ac:dyDescent="0.25">
      <c r="A7" s="37" t="s">
        <v>26</v>
      </c>
      <c r="B7" s="37" t="s">
        <v>42</v>
      </c>
      <c r="C7" s="33">
        <f ca="1">SUMIF('Cash Flows - Derivatives - Glo'!B:B,'Payments - Derivatives - Global'!B7,'Cash Flows - Derivatives - Glo'!N:N)</f>
        <v>-3412.5</v>
      </c>
      <c r="D7" s="33">
        <f ca="1">SUMIF('Cash Flows - Derivatives - Glo'!B:B,'Payments - Derivatives - Global'!B7,'Cash Flows - Derivatives - Glo'!O:O)</f>
        <v>-303712.5</v>
      </c>
      <c r="E7" s="33">
        <f t="shared" ca="1" si="0"/>
        <v>-307125</v>
      </c>
      <c r="F7" s="36" t="s">
        <v>25</v>
      </c>
    </row>
    <row r="8" spans="1:6" ht="15" x14ac:dyDescent="0.25">
      <c r="A8" s="37" t="s">
        <v>26</v>
      </c>
      <c r="B8" s="37" t="s">
        <v>45</v>
      </c>
      <c r="C8" s="33">
        <f ca="1">SUMIF('Cash Flows - Derivatives - Glo'!B:B,'Payments - Derivatives - Global'!B8,'Cash Flows - Derivatives - Glo'!N:N)</f>
        <v>-1505.5555555555557</v>
      </c>
      <c r="D8" s="33">
        <f ca="1">SUMIF('Cash Flows - Derivatives - Glo'!B:B,'Payments - Derivatives - Global'!B8,'Cash Flows - Derivatives - Glo'!O:O)</f>
        <v>-271000</v>
      </c>
      <c r="E8" s="33">
        <f t="shared" ca="1" si="0"/>
        <v>-272505.55555555556</v>
      </c>
      <c r="F8" s="36" t="s">
        <v>25</v>
      </c>
    </row>
    <row r="9" spans="1:6" ht="15" x14ac:dyDescent="0.25">
      <c r="A9" s="37" t="s">
        <v>26</v>
      </c>
      <c r="B9" s="37" t="s">
        <v>49</v>
      </c>
      <c r="C9" s="33">
        <f ca="1">SUMIF('Cash Flows - Derivatives - Glo'!B:B,'Payments - Derivatives - Global'!B9,'Cash Flows - Derivatives - Glo'!N:N)</f>
        <v>-16508.333333333332</v>
      </c>
      <c r="D9" s="33">
        <f ca="1">SUMIF('Cash Flows - Derivatives - Glo'!B:B,'Payments - Derivatives - Global'!B9,'Cash Flows - Derivatives - Glo'!O:O)</f>
        <v>-89616.666666666657</v>
      </c>
      <c r="E9" s="33">
        <f t="shared" ca="1" si="0"/>
        <v>-106124.99999999999</v>
      </c>
      <c r="F9" s="36" t="s">
        <v>25</v>
      </c>
    </row>
    <row r="10" spans="1:6" ht="15" x14ac:dyDescent="0.25">
      <c r="A10" s="37" t="s">
        <v>26</v>
      </c>
      <c r="B10" s="37" t="s">
        <v>52</v>
      </c>
      <c r="C10" s="33">
        <f ca="1">SUMIF('Cash Flows - Derivatives - Glo'!B:B,'Payments - Derivatives - Global'!B10,'Cash Flows - Derivatives - Glo'!N:N)</f>
        <v>-6016.6666666666661</v>
      </c>
      <c r="D10" s="33">
        <f ca="1">SUMIF('Cash Flows - Derivatives - Glo'!B:B,'Payments - Derivatives - Global'!B10,'Cash Flows - Derivatives - Glo'!O:O)</f>
        <v>-264733.33333333326</v>
      </c>
      <c r="E10" s="33">
        <f t="shared" ca="1" si="0"/>
        <v>-270749.99999999994</v>
      </c>
      <c r="F10" s="36" t="s">
        <v>25</v>
      </c>
    </row>
    <row r="11" spans="1:6" ht="15" x14ac:dyDescent="0.25">
      <c r="A11" s="37" t="s">
        <v>26</v>
      </c>
      <c r="B11" s="37" t="s">
        <v>56</v>
      </c>
      <c r="C11" s="33">
        <f ca="1">SUMIF('Cash Flows - Derivatives - Glo'!B:B,'Payments - Derivatives - Global'!B11,'Cash Flows - Derivatives - Glo'!N:N)</f>
        <v>-5905.5555555555547</v>
      </c>
      <c r="D11" s="33">
        <f ca="1">SUMIF('Cash Flows - Derivatives - Glo'!B:B,'Payments - Derivatives - Global'!B11,'Cash Flows - Derivatives - Glo'!O:O)</f>
        <v>-259844.44444444438</v>
      </c>
      <c r="E11" s="33">
        <f t="shared" ca="1" si="0"/>
        <v>-265749.99999999994</v>
      </c>
      <c r="F11" s="36" t="s">
        <v>25</v>
      </c>
    </row>
    <row r="12" spans="1:6" ht="15" x14ac:dyDescent="0.25">
      <c r="A12" s="37" t="s">
        <v>26</v>
      </c>
      <c r="B12" s="37" t="s">
        <v>60</v>
      </c>
      <c r="C12" s="33">
        <f ca="1">SUMIF('Cash Flows - Derivatives - Glo'!B:B,'Payments - Derivatives - Global'!B12,'Cash Flows - Derivatives - Glo'!N:N)</f>
        <v>-121571.52777777777</v>
      </c>
      <c r="D12" s="33">
        <f ca="1">SUMIF('Cash Flows - Derivatives - Glo'!B:B,'Payments - Derivatives - Global'!B12,'Cash Flows - Derivatives - Glo'!O:O)</f>
        <v>-2731.9444444444448</v>
      </c>
      <c r="E12" s="33">
        <f t="shared" ca="1" si="0"/>
        <v>-124303.4722222222</v>
      </c>
      <c r="F12" s="36" t="s">
        <v>25</v>
      </c>
    </row>
    <row r="13" spans="1:6" ht="15" x14ac:dyDescent="0.25">
      <c r="A13" s="37" t="s">
        <v>26</v>
      </c>
      <c r="B13" s="37" t="s">
        <v>66</v>
      </c>
      <c r="C13" s="33">
        <f ca="1">SUMIF('Cash Flows - Derivatives - Glo'!B:B,'Payments - Derivatives - Global'!B13,'Cash Flows - Derivatives - Glo'!N:N)</f>
        <v>-314590.27777777775</v>
      </c>
      <c r="D13" s="33">
        <f ca="1">SUMIF('Cash Flows - Derivatives - Glo'!B:B,'Payments - Derivatives - Global'!B13,'Cash Flows - Derivatives - Glo'!O:O)</f>
        <v>-7069.4444444444443</v>
      </c>
      <c r="E13" s="33">
        <f t="shared" ca="1" si="0"/>
        <v>-321659.72222222219</v>
      </c>
      <c r="F13" s="36" t="s">
        <v>25</v>
      </c>
    </row>
    <row r="14" spans="1:6" ht="15" x14ac:dyDescent="0.25">
      <c r="A14" s="37" t="s">
        <v>26</v>
      </c>
      <c r="B14" s="37" t="s">
        <v>70</v>
      </c>
      <c r="C14" s="33">
        <f ca="1">SUMIF('Cash Flows - Derivatives - Glo'!B:B,'Payments - Derivatives - Global'!B14,'Cash Flows - Derivatives - Glo'!N:N)</f>
        <v>-387891.66666666663</v>
      </c>
      <c r="D14" s="33">
        <f ca="1">SUMIF('Cash Flows - Derivatives - Glo'!B:B,'Payments - Derivatives - Global'!B14,'Cash Flows - Derivatives - Glo'!O:O)</f>
        <v>-8716.6666666666679</v>
      </c>
      <c r="E14" s="33">
        <f t="shared" ca="1" si="0"/>
        <v>-396608.33333333331</v>
      </c>
      <c r="F14" s="36" t="s">
        <v>25</v>
      </c>
    </row>
    <row r="15" spans="1:6" ht="15" x14ac:dyDescent="0.25">
      <c r="A15" s="37" t="s">
        <v>26</v>
      </c>
      <c r="B15" s="37" t="s">
        <v>74</v>
      </c>
      <c r="C15" s="33">
        <f ca="1">SUMIF('Cash Flows - Derivatives - Glo'!B:B,'Payments - Derivatives - Global'!B15,'Cash Flows - Derivatives - Glo'!N:N)</f>
        <v>-100743.05555555555</v>
      </c>
      <c r="D15" s="33">
        <f ca="1">SUMIF('Cash Flows - Derivatives - Glo'!B:B,'Payments - Derivatives - Global'!B15,'Cash Flows - Derivatives - Glo'!O:O)</f>
        <v>-2263.8888888888891</v>
      </c>
      <c r="E15" s="33">
        <f t="shared" ca="1" si="0"/>
        <v>-103006.94444444444</v>
      </c>
      <c r="F15" s="36" t="s">
        <v>25</v>
      </c>
    </row>
    <row r="16" spans="1:6" ht="15" x14ac:dyDescent="0.25">
      <c r="A16" s="37" t="s">
        <v>26</v>
      </c>
      <c r="B16" s="37" t="s">
        <v>79</v>
      </c>
      <c r="C16" s="33">
        <f ca="1">SUMIF('Cash Flows - Derivatives - Glo'!B:B,'Payments - Derivatives - Global'!B16,'Cash Flows - Derivatives - Glo'!N:N)</f>
        <v>-100434.02777777777</v>
      </c>
      <c r="D16" s="33">
        <f ca="1">SUMIF('Cash Flows - Derivatives - Glo'!B:B,'Payments - Derivatives - Global'!B16,'Cash Flows - Derivatives - Glo'!O:O)</f>
        <v>-2256.9444444444443</v>
      </c>
      <c r="E16" s="33">
        <f t="shared" ca="1" si="0"/>
        <v>-102690.9722222222</v>
      </c>
      <c r="F16" s="36" t="s">
        <v>25</v>
      </c>
    </row>
    <row r="17" spans="1:6" ht="15" x14ac:dyDescent="0.25">
      <c r="A17" s="37" t="s">
        <v>26</v>
      </c>
      <c r="B17" s="37" t="s">
        <v>83</v>
      </c>
      <c r="C17" s="33">
        <f ca="1">SUMIF('Cash Flows - Derivatives - Glo'!B:B,'Payments - Derivatives - Global'!B17,'Cash Flows - Derivatives - Glo'!N:N)</f>
        <v>-183686.11111111109</v>
      </c>
      <c r="D17" s="33">
        <f ca="1">SUMIF('Cash Flows - Derivatives - Glo'!B:B,'Payments - Derivatives - Global'!B17,'Cash Flows - Derivatives - Glo'!O:O)</f>
        <v>-4127.7777777777774</v>
      </c>
      <c r="E17" s="33">
        <f t="shared" ca="1" si="0"/>
        <v>-187813.88888888888</v>
      </c>
      <c r="F17" s="36" t="s">
        <v>25</v>
      </c>
    </row>
    <row r="18" spans="1:6" ht="15" x14ac:dyDescent="0.25">
      <c r="A18" s="37" t="s">
        <v>26</v>
      </c>
      <c r="B18" s="37" t="s">
        <v>86</v>
      </c>
      <c r="C18" s="33">
        <f ca="1">SUMIF('Cash Flows - Derivatives - Glo'!B:B,'Payments - Derivatives - Global'!B18,'Cash Flows - Derivatives - Glo'!N:N)</f>
        <v>-205968.75</v>
      </c>
      <c r="D18" s="33">
        <f ca="1">SUMIF('Cash Flows - Derivatives - Glo'!B:B,'Payments - Derivatives - Global'!B18,'Cash Flows - Derivatives - Glo'!O:O)</f>
        <v>-43940</v>
      </c>
      <c r="E18" s="33">
        <f t="shared" ca="1" si="0"/>
        <v>-249908.75</v>
      </c>
      <c r="F18" s="36" t="s">
        <v>25</v>
      </c>
    </row>
    <row r="19" spans="1:6" ht="15" x14ac:dyDescent="0.25">
      <c r="A19" s="37" t="s">
        <v>26</v>
      </c>
      <c r="B19" s="37" t="s">
        <v>89</v>
      </c>
      <c r="C19" s="33">
        <f ca="1">SUMIF('Cash Flows - Derivatives - Glo'!B:B,'Payments - Derivatives - Global'!B19,'Cash Flows - Derivatives - Glo'!N:N)</f>
        <v>-30555.555555555555</v>
      </c>
      <c r="D19" s="33">
        <f ca="1">SUMIF('Cash Flows - Derivatives - Glo'!B:B,'Payments - Derivatives - Global'!B19,'Cash Flows - Derivatives - Glo'!O:O)</f>
        <v>-26888.888888888891</v>
      </c>
      <c r="E19" s="33">
        <f t="shared" ca="1" si="0"/>
        <v>-57444.444444444445</v>
      </c>
      <c r="F19" s="36" t="s">
        <v>25</v>
      </c>
    </row>
    <row r="20" spans="1:6" ht="15" x14ac:dyDescent="0.25">
      <c r="A20" s="37" t="s">
        <v>26</v>
      </c>
      <c r="B20" s="37" t="s">
        <v>92</v>
      </c>
      <c r="C20" s="33">
        <f ca="1">SUMIF('Cash Flows - Derivatives - Glo'!B:B,'Payments - Derivatives - Global'!B20,'Cash Flows - Derivatives - Glo'!N:N)</f>
        <v>-17400</v>
      </c>
      <c r="D20" s="33">
        <f ca="1">SUMIF('Cash Flows - Derivatives - Glo'!B:B,'Payments - Derivatives - Global'!B20,'Cash Flows - Derivatives - Glo'!O:O)</f>
        <v>-36600</v>
      </c>
      <c r="E20" s="33">
        <f t="shared" ca="1" si="0"/>
        <v>-54000</v>
      </c>
      <c r="F20" s="36" t="s">
        <v>25</v>
      </c>
    </row>
    <row r="21" spans="1:6" ht="15" x14ac:dyDescent="0.25">
      <c r="A21" s="37" t="s">
        <v>26</v>
      </c>
      <c r="B21" s="37" t="s">
        <v>95</v>
      </c>
      <c r="C21" s="33">
        <f ca="1">SUMIF('Cash Flows - Derivatives - Glo'!B:B,'Payments - Derivatives - Global'!B21,'Cash Flows - Derivatives - Glo'!N:N)</f>
        <v>-57444.444444444438</v>
      </c>
      <c r="D21" s="33">
        <f ca="1">SUMIF('Cash Flows - Derivatives - Glo'!B:B,'Payments - Derivatives - Global'!B21,'Cash Flows - Derivatives - Glo'!O:O)</f>
        <v>-2611.1111111111109</v>
      </c>
      <c r="E21" s="33">
        <f t="shared" ca="1" si="0"/>
        <v>-60055.555555555547</v>
      </c>
      <c r="F21" s="36" t="s">
        <v>25</v>
      </c>
    </row>
    <row r="22" spans="1:6" ht="15" x14ac:dyDescent="0.25">
      <c r="A22" s="37" t="s">
        <v>26</v>
      </c>
      <c r="B22" s="37" t="s">
        <v>98</v>
      </c>
      <c r="C22" s="33">
        <f ca="1">SUMIF('Cash Flows - Derivatives - Glo'!B:B,'Payments - Derivatives - Global'!B22,'Cash Flows - Derivatives - Glo'!N:N)</f>
        <v>-47272.222222222226</v>
      </c>
      <c r="D22" s="33">
        <f ca="1">SUMIF('Cash Flows - Derivatives - Glo'!B:B,'Payments - Derivatives - Global'!B22,'Cash Flows - Derivatives - Glo'!O:O)</f>
        <v>-17638.888888888891</v>
      </c>
      <c r="E22" s="33">
        <f t="shared" ca="1" si="0"/>
        <v>-64911.111111111117</v>
      </c>
      <c r="F22" s="36" t="s">
        <v>25</v>
      </c>
    </row>
    <row r="23" spans="1:6" ht="15" x14ac:dyDescent="0.25">
      <c r="A23" s="37" t="s">
        <v>26</v>
      </c>
      <c r="B23" s="37" t="s">
        <v>101</v>
      </c>
      <c r="C23" s="33">
        <f ca="1">SUMIF('Cash Flows - Derivatives - Glo'!B:B,'Payments - Derivatives - Global'!B23,'Cash Flows - Derivatives - Glo'!N:N)</f>
        <v>-780</v>
      </c>
      <c r="D23" s="33">
        <f ca="1">SUMIF('Cash Flows - Derivatives - Glo'!B:B,'Payments - Derivatives - Global'!B23,'Cash Flows - Derivatives - Glo'!O:O)</f>
        <v>-140400</v>
      </c>
      <c r="E23" s="33">
        <f t="shared" ca="1" si="0"/>
        <v>-141180</v>
      </c>
      <c r="F23" s="36" t="s">
        <v>25</v>
      </c>
    </row>
    <row r="24" spans="1:6" ht="15" x14ac:dyDescent="0.25">
      <c r="A24" s="37" t="s">
        <v>26</v>
      </c>
      <c r="B24" s="37" t="s">
        <v>106</v>
      </c>
      <c r="C24" s="33">
        <f ca="1">SUMIF('Cash Flows - Derivatives - Glo'!B:B,'Payments - Derivatives - Global'!B24,'Cash Flows - Derivatives - Glo'!N:N)</f>
        <v>-42641.666666666664</v>
      </c>
      <c r="D24" s="33">
        <f ca="1">SUMIF('Cash Flows - Derivatives - Glo'!B:B,'Payments - Derivatives - Global'!B24,'Cash Flows - Derivatives - Glo'!O:O)</f>
        <v>-183108.33333333334</v>
      </c>
      <c r="E24" s="33">
        <f t="shared" ca="1" si="0"/>
        <v>-225750</v>
      </c>
      <c r="F24" s="36" t="s">
        <v>25</v>
      </c>
    </row>
    <row r="25" spans="1:6" ht="15" x14ac:dyDescent="0.25">
      <c r="A25" s="37" t="s">
        <v>26</v>
      </c>
      <c r="B25" s="37" t="s">
        <v>110</v>
      </c>
      <c r="C25" s="33">
        <f ca="1">SUMIF('Cash Flows - Derivatives - Glo'!B:B,'Payments - Derivatives - Global'!B25,'Cash Flows - Derivatives - Glo'!N:N)</f>
        <v>-3350</v>
      </c>
      <c r="D25" s="33">
        <f ca="1">SUMIF('Cash Flows - Derivatives - Glo'!B:B,'Payments - Derivatives - Global'!B25,'Cash Flows - Derivatives - Glo'!O:O)</f>
        <v>-147399.99999999997</v>
      </c>
      <c r="E25" s="33">
        <f t="shared" ca="1" si="0"/>
        <v>-150749.99999999997</v>
      </c>
      <c r="F25" s="36" t="s">
        <v>25</v>
      </c>
    </row>
    <row r="26" spans="1:6" ht="15" x14ac:dyDescent="0.25">
      <c r="A26" s="37" t="s">
        <v>26</v>
      </c>
      <c r="B26" s="37" t="s">
        <v>115</v>
      </c>
      <c r="C26" s="33">
        <f ca="1">SUMIF('Cash Flows - Derivatives - Glo'!B:B,'Payments - Derivatives - Global'!B26,'Cash Flows - Derivatives - Glo'!N:N)</f>
        <v>-12874.173799000002</v>
      </c>
      <c r="D26" s="33">
        <f ca="1">SUMIF('Cash Flows - Derivatives - Glo'!B:B,'Payments - Derivatives - Global'!B26,'Cash Flows - Derivatives - Glo'!O:O)</f>
        <v>-1413.0190755000001</v>
      </c>
      <c r="E26" s="33">
        <f t="shared" ca="1" si="0"/>
        <v>-14287.192874500002</v>
      </c>
      <c r="F26" s="36" t="s">
        <v>25</v>
      </c>
    </row>
    <row r="27" spans="1:6" ht="15" x14ac:dyDescent="0.25">
      <c r="A27" s="37" t="s">
        <v>26</v>
      </c>
      <c r="B27" s="37" t="s">
        <v>119</v>
      </c>
      <c r="C27" s="33">
        <f ca="1">SUMIF('Cash Flows - Derivatives - Glo'!B:B,'Payments - Derivatives - Global'!B27,'Cash Flows - Derivatives - Glo'!N:N)</f>
        <v>-284700</v>
      </c>
      <c r="D27" s="33">
        <f ca="1">SUMIF('Cash Flows - Derivatives - Glo'!B:B,'Payments - Derivatives - Global'!B27,'Cash Flows - Derivatives - Glo'!O:O)</f>
        <v>-51100</v>
      </c>
      <c r="E27" s="33">
        <f t="shared" ca="1" si="0"/>
        <v>-335800</v>
      </c>
      <c r="F27" s="36" t="s">
        <v>25</v>
      </c>
    </row>
    <row r="28" spans="1:6" ht="15" x14ac:dyDescent="0.25">
      <c r="A28" s="37" t="s">
        <v>26</v>
      </c>
      <c r="B28" s="37" t="s">
        <v>122</v>
      </c>
      <c r="C28" s="33">
        <f ca="1">SUMIF('Cash Flows - Derivatives - Glo'!B:B,'Payments - Derivatives - Global'!B28,'Cash Flows - Derivatives - Glo'!N:N)</f>
        <v>-515005.5555555555</v>
      </c>
      <c r="D28" s="33">
        <f ca="1">SUMIF('Cash Flows - Derivatives - Glo'!B:B,'Payments - Derivatives - Global'!B28,'Cash Flows - Derivatives - Glo'!O:O)</f>
        <v>-56525</v>
      </c>
      <c r="E28" s="33">
        <f t="shared" ca="1" si="0"/>
        <v>-571530.5555555555</v>
      </c>
      <c r="F28" s="36" t="s">
        <v>25</v>
      </c>
    </row>
    <row r="29" spans="1:6" ht="15" x14ac:dyDescent="0.25">
      <c r="A29" s="37" t="s">
        <v>26</v>
      </c>
      <c r="B29" s="37" t="s">
        <v>125</v>
      </c>
      <c r="C29" s="33">
        <f ca="1">SUMIF('Cash Flows - Derivatives - Glo'!B:B,'Payments - Derivatives - Global'!B29,'Cash Flows - Derivatives - Glo'!N:N)</f>
        <v>-273125</v>
      </c>
      <c r="D29" s="33">
        <f ca="1">SUMIF('Cash Flows - Derivatives - Glo'!B:B,'Payments - Derivatives - Global'!B29,'Cash Flows - Derivatives - Glo'!O:O)</f>
        <v>-58266.666666666672</v>
      </c>
      <c r="E29" s="33">
        <f t="shared" ca="1" si="0"/>
        <v>-331391.66666666669</v>
      </c>
      <c r="F29" s="36" t="s">
        <v>25</v>
      </c>
    </row>
    <row r="30" spans="1:6" ht="15" x14ac:dyDescent="0.25">
      <c r="A30" s="37" t="s">
        <v>26</v>
      </c>
      <c r="B30" s="37" t="s">
        <v>128</v>
      </c>
      <c r="C30" s="33">
        <f ca="1">SUMIF('Cash Flows - Derivatives - Glo'!B:B,'Payments - Derivatives - Global'!B30,'Cash Flows - Derivatives - Glo'!N:N)</f>
        <v>-198.53100997222225</v>
      </c>
      <c r="D30" s="33">
        <f ca="1">SUMIF('Cash Flows - Derivatives - Glo'!B:B,'Payments - Derivatives - Global'!B30,'Cash Flows - Derivatives - Glo'!O:O)</f>
        <v>-17669.259887527776</v>
      </c>
      <c r="E30" s="33">
        <f t="shared" ca="1" si="0"/>
        <v>-17867.790897499999</v>
      </c>
      <c r="F30" s="36" t="s">
        <v>25</v>
      </c>
    </row>
    <row r="31" spans="1:6" ht="15" x14ac:dyDescent="0.25">
      <c r="A31" s="37" t="s">
        <v>26</v>
      </c>
      <c r="B31" s="37" t="s">
        <v>133</v>
      </c>
      <c r="C31" s="33">
        <f ca="1">SUMIF('Cash Flows - Derivatives - Glo'!B:B,'Payments - Derivatives - Global'!B31,'Cash Flows - Derivatives - Glo'!N:N)</f>
        <v>-4027.7777777777778</v>
      </c>
      <c r="D31" s="33">
        <f ca="1">SUMIF('Cash Flows - Derivatives - Glo'!B:B,'Payments - Derivatives - Global'!B31,'Cash Flows - Derivatives - Glo'!O:O)</f>
        <v>-358472.22222222225</v>
      </c>
      <c r="E31" s="33">
        <f t="shared" ca="1" si="0"/>
        <v>-362500</v>
      </c>
      <c r="F31" s="36" t="s">
        <v>25</v>
      </c>
    </row>
    <row r="32" spans="1:6" ht="15" x14ac:dyDescent="0.25">
      <c r="A32" s="37" t="s">
        <v>26</v>
      </c>
      <c r="B32" s="37" t="s">
        <v>137</v>
      </c>
      <c r="C32" s="33">
        <f ca="1">SUMIF('Cash Flows - Derivatives - Glo'!B:B,'Payments - Derivatives - Global'!B32,'Cash Flows - Derivatives - Glo'!N:N)</f>
        <v>0</v>
      </c>
      <c r="D32" s="33">
        <f ca="1">SUMIF('Cash Flows - Derivatives - Glo'!B:B,'Payments - Derivatives - Global'!B32,'Cash Flows - Derivatives - Glo'!O:O)</f>
        <v>0</v>
      </c>
      <c r="E32" s="33">
        <f t="shared" ca="1" si="0"/>
        <v>0</v>
      </c>
      <c r="F32" s="36" t="s">
        <v>25</v>
      </c>
    </row>
    <row r="33" spans="1:6" ht="15" x14ac:dyDescent="0.25">
      <c r="A33" s="37" t="s">
        <v>26</v>
      </c>
      <c r="B33" s="37" t="s">
        <v>141</v>
      </c>
      <c r="C33" s="33">
        <f ca="1">SUMIF('Cash Flows - Derivatives - Glo'!B:B,'Payments - Derivatives - Global'!B33,'Cash Flows - Derivatives - Glo'!N:N)</f>
        <v>-48598.333333333343</v>
      </c>
      <c r="D33" s="33">
        <f ca="1">SUMIF('Cash Flows - Derivatives - Glo'!B:B,'Payments - Derivatives - Global'!B33,'Cash Flows - Derivatives - Glo'!O:O)</f>
        <v>-9968.8888888888905</v>
      </c>
      <c r="E33" s="33">
        <f t="shared" ca="1" si="0"/>
        <v>-58567.222222222234</v>
      </c>
      <c r="F33" s="36" t="s">
        <v>25</v>
      </c>
    </row>
    <row r="34" spans="1:6" ht="15" x14ac:dyDescent="0.25">
      <c r="A34" s="37" t="s">
        <v>26</v>
      </c>
      <c r="B34" s="37" t="s">
        <v>145</v>
      </c>
      <c r="C34" s="33">
        <f ca="1">SUMIF('Cash Flows - Derivatives - Glo'!B:B,'Payments - Derivatives - Global'!B34,'Cash Flows - Derivatives - Glo'!N:N)</f>
        <v>-3208.333333333333</v>
      </c>
      <c r="D34" s="33">
        <f ca="1">SUMIF('Cash Flows - Derivatives - Glo'!B:B,'Payments - Derivatives - Global'!B34,'Cash Flows - Derivatives - Glo'!O:O)</f>
        <v>-55183.333333333328</v>
      </c>
      <c r="E34" s="33">
        <f t="shared" ca="1" si="0"/>
        <v>-58391.666666666664</v>
      </c>
      <c r="F34" s="36" t="s">
        <v>25</v>
      </c>
    </row>
    <row r="35" spans="1:6" ht="15" x14ac:dyDescent="0.25">
      <c r="A35" s="37" t="s">
        <v>26</v>
      </c>
      <c r="B35" s="37" t="s">
        <v>148</v>
      </c>
      <c r="C35" s="33">
        <f ca="1">SUMIF('Cash Flows - Derivatives - Glo'!B:B,'Payments - Derivatives - Global'!B35,'Cash Flows - Derivatives - Glo'!N:N)</f>
        <v>0</v>
      </c>
      <c r="D35" s="33">
        <f ca="1">SUMIF('Cash Flows - Derivatives - Glo'!B:B,'Payments - Derivatives - Global'!B35,'Cash Flows - Derivatives - Glo'!O:O)</f>
        <v>0</v>
      </c>
      <c r="E35" s="33">
        <f t="shared" ca="1" si="0"/>
        <v>0</v>
      </c>
      <c r="F35" s="36" t="s">
        <v>25</v>
      </c>
    </row>
    <row r="36" spans="1:6" ht="15" x14ac:dyDescent="0.25">
      <c r="A36" s="37" t="s">
        <v>26</v>
      </c>
      <c r="B36" s="37" t="s">
        <v>152</v>
      </c>
      <c r="C36" s="33">
        <f ca="1">SUMIF('Cash Flows - Derivatives - Glo'!B:B,'Payments - Derivatives - Global'!B36,'Cash Flows - Derivatives - Glo'!N:N)</f>
        <v>-949.10326925555546</v>
      </c>
      <c r="D36" s="33">
        <f ca="1">SUMIF('Cash Flows - Derivatives - Glo'!B:B,'Payments - Derivatives - Global'!B36,'Cash Flows - Derivatives - Glo'!O:O)</f>
        <v>-41760.543847244437</v>
      </c>
      <c r="E36" s="33">
        <f t="shared" ca="1" si="0"/>
        <v>-42709.647116499989</v>
      </c>
      <c r="F36" s="36" t="s">
        <v>25</v>
      </c>
    </row>
    <row r="37" spans="1:6" ht="15" x14ac:dyDescent="0.25">
      <c r="A37" s="37" t="s">
        <v>26</v>
      </c>
      <c r="B37" s="37" t="s">
        <v>157</v>
      </c>
      <c r="C37" s="33">
        <f ca="1">SUMIF('Cash Flows - Derivatives - Glo'!B:B,'Payments - Derivatives - Global'!B37,'Cash Flows - Derivatives - Glo'!N:N)</f>
        <v>-1944.7312499999998</v>
      </c>
      <c r="D37" s="33">
        <f ca="1">SUMIF('Cash Flows - Derivatives - Glo'!B:B,'Payments - Derivatives - Global'!B37,'Cash Flows - Derivatives - Glo'!O:O)</f>
        <v>-85568.174999999988</v>
      </c>
      <c r="E37" s="33">
        <f t="shared" ca="1" si="0"/>
        <v>-87512.906249999985</v>
      </c>
      <c r="F37" s="36" t="s">
        <v>25</v>
      </c>
    </row>
    <row r="38" spans="1:6" ht="15" x14ac:dyDescent="0.25">
      <c r="A38" s="37" t="s">
        <v>26</v>
      </c>
      <c r="B38" s="37" t="s">
        <v>160</v>
      </c>
      <c r="C38" s="33">
        <f ca="1">SUMIF('Cash Flows - Derivatives - Glo'!B:B,'Payments - Derivatives - Global'!B38,'Cash Flows - Derivatives - Glo'!N:N)</f>
        <v>-80079.999999999985</v>
      </c>
      <c r="D38" s="33">
        <f ca="1">SUMIF('Cash Flows - Derivatives - Glo'!B:B,'Payments - Derivatives - Global'!B38,'Cash Flows - Derivatives - Glo'!O:O)</f>
        <v>-140746.66666666663</v>
      </c>
      <c r="E38" s="33">
        <f t="shared" ca="1" si="0"/>
        <v>-220826.66666666663</v>
      </c>
      <c r="F38" s="36" t="s">
        <v>25</v>
      </c>
    </row>
    <row r="39" spans="1:6" ht="15" x14ac:dyDescent="0.25">
      <c r="A39" s="37" t="s">
        <v>26</v>
      </c>
      <c r="B39" s="37" t="s">
        <v>164</v>
      </c>
      <c r="C39" s="33">
        <f ca="1">SUMIF('Cash Flows - Derivatives - Glo'!B:B,'Payments - Derivatives - Global'!B39,'Cash Flows - Derivatives - Glo'!N:N)</f>
        <v>-8272.2222222222226</v>
      </c>
      <c r="D39" s="33">
        <f ca="1">SUMIF('Cash Flows - Derivatives - Glo'!B:B,'Payments - Derivatives - Global'!B39,'Cash Flows - Derivatives - Glo'!O:O)</f>
        <v>-140627.77777777775</v>
      </c>
      <c r="E39" s="33">
        <f t="shared" ca="1" si="0"/>
        <v>-148899.99999999997</v>
      </c>
      <c r="F39" s="36" t="s">
        <v>25</v>
      </c>
    </row>
    <row r="40" spans="1:6" ht="15" x14ac:dyDescent="0.25">
      <c r="A40" s="37" t="s">
        <v>26</v>
      </c>
      <c r="B40" s="37" t="s">
        <v>167</v>
      </c>
      <c r="C40" s="33">
        <f ca="1">SUMIF('Cash Flows - Derivatives - Glo'!B:B,'Payments - Derivatives - Global'!B40,'Cash Flows - Derivatives - Glo'!N:N)</f>
        <v>-2498.3333333333335</v>
      </c>
      <c r="D40" s="33">
        <f ca="1">SUMIF('Cash Flows - Derivatives - Glo'!B:B,'Payments - Derivatives - Global'!B40,'Cash Flows - Derivatives - Glo'!O:O)</f>
        <v>-222351.66666666669</v>
      </c>
      <c r="E40" s="33">
        <f t="shared" ca="1" si="0"/>
        <v>-224850.00000000003</v>
      </c>
      <c r="F40" s="36" t="s">
        <v>25</v>
      </c>
    </row>
    <row r="41" spans="1:6" ht="15" x14ac:dyDescent="0.25">
      <c r="A41" s="37" t="s">
        <v>26</v>
      </c>
      <c r="B41" s="37" t="s">
        <v>170</v>
      </c>
      <c r="C41" s="33">
        <f ca="1">SUMIF('Cash Flows - Derivatives - Glo'!B:B,'Payments - Derivatives - Global'!B41,'Cash Flows - Derivatives - Glo'!N:N)</f>
        <v>-73233.333333333343</v>
      </c>
      <c r="D41" s="33">
        <f ca="1">SUMIF('Cash Flows - Derivatives - Glo'!B:B,'Payments - Derivatives - Global'!B41,'Cash Flows - Derivatives - Glo'!O:O)</f>
        <v>-174633.33333333337</v>
      </c>
      <c r="E41" s="33">
        <f t="shared" ca="1" si="0"/>
        <v>-247866.66666666672</v>
      </c>
      <c r="F41" s="36" t="s">
        <v>25</v>
      </c>
    </row>
    <row r="42" spans="1:6" ht="15" x14ac:dyDescent="0.25">
      <c r="A42" s="37" t="s">
        <v>26</v>
      </c>
      <c r="B42" s="37" t="s">
        <v>173</v>
      </c>
      <c r="C42" s="33">
        <f ca="1">SUMIF('Cash Flows - Derivatives - Glo'!B:B,'Payments - Derivatives - Global'!B42,'Cash Flows - Derivatives - Glo'!N:N)</f>
        <v>-161027.77777777778</v>
      </c>
      <c r="D42" s="33">
        <f ca="1">SUMIF('Cash Flows - Derivatives - Glo'!B:B,'Payments - Derivatives - Global'!B42,'Cash Flows - Derivatives - Glo'!O:O)</f>
        <v>-17050</v>
      </c>
      <c r="E42" s="33">
        <f t="shared" ca="1" si="0"/>
        <v>-178077.77777777778</v>
      </c>
      <c r="F42" s="36" t="s">
        <v>25</v>
      </c>
    </row>
    <row r="43" spans="1:6" ht="15" x14ac:dyDescent="0.25">
      <c r="A43" s="37" t="s">
        <v>26</v>
      </c>
      <c r="B43" s="37" t="s">
        <v>176</v>
      </c>
      <c r="C43" s="33">
        <f ca="1">SUMIF('Cash Flows - Derivatives - Glo'!B:B,'Payments - Derivatives - Global'!B43,'Cash Flows - Derivatives - Glo'!N:N)</f>
        <v>-3369.4444444444443</v>
      </c>
      <c r="D43" s="33">
        <f ca="1">SUMIF('Cash Flows - Derivatives - Glo'!B:B,'Payments - Derivatives - Global'!B43,'Cash Flows - Derivatives - Glo'!O:O)</f>
        <v>-299880.55555555562</v>
      </c>
      <c r="E43" s="33">
        <f t="shared" ca="1" si="0"/>
        <v>-303250.00000000006</v>
      </c>
      <c r="F43" s="36" t="s">
        <v>25</v>
      </c>
    </row>
    <row r="44" spans="1:6" ht="15" x14ac:dyDescent="0.25">
      <c r="A44" s="37" t="s">
        <v>26</v>
      </c>
      <c r="B44" s="37" t="s">
        <v>180</v>
      </c>
      <c r="C44" s="33">
        <f ca="1">SUMIF('Cash Flows - Derivatives - Glo'!B:B,'Payments - Derivatives - Global'!B44,'Cash Flows - Derivatives - Glo'!N:N)</f>
        <v>-1654.1666666666667</v>
      </c>
      <c r="D44" s="33">
        <f ca="1">SUMIF('Cash Flows - Derivatives - Glo'!B:B,'Payments - Derivatives - Global'!B44,'Cash Flows - Derivatives - Glo'!O:O)</f>
        <v>-147220.83333333334</v>
      </c>
      <c r="E44" s="33">
        <f t="shared" ca="1" si="0"/>
        <v>-148875</v>
      </c>
      <c r="F44" s="36" t="s">
        <v>25</v>
      </c>
    </row>
    <row r="45" spans="1:6" ht="15" x14ac:dyDescent="0.25">
      <c r="A45" s="37" t="s">
        <v>26</v>
      </c>
      <c r="B45" s="37" t="s">
        <v>184</v>
      </c>
      <c r="C45" s="33">
        <f ca="1">SUMIF('Cash Flows - Derivatives - Glo'!B:B,'Payments - Derivatives - Global'!B45,'Cash Flows - Derivatives - Glo'!N:N)</f>
        <v>-1275.6333333333332</v>
      </c>
      <c r="D45" s="33">
        <f ca="1">SUMIF('Cash Flows - Derivatives - Glo'!B:B,'Payments - Derivatives - Global'!B45,'Cash Flows - Derivatives - Glo'!O:O)</f>
        <v>-9161.3666666666668</v>
      </c>
      <c r="E45" s="33">
        <f t="shared" ca="1" si="0"/>
        <v>-10437</v>
      </c>
      <c r="F45" s="36" t="s">
        <v>25</v>
      </c>
    </row>
    <row r="46" spans="1:6" ht="15" x14ac:dyDescent="0.25">
      <c r="A46" s="37" t="s">
        <v>26</v>
      </c>
      <c r="B46" s="37" t="s">
        <v>188</v>
      </c>
      <c r="C46" s="33">
        <f ca="1">SUMIF('Cash Flows - Derivatives - Glo'!B:B,'Payments - Derivatives - Global'!B46,'Cash Flows - Derivatives - Glo'!N:N)</f>
        <v>0</v>
      </c>
      <c r="D46" s="33">
        <f ca="1">SUMIF('Cash Flows - Derivatives - Glo'!B:B,'Payments - Derivatives - Global'!B46,'Cash Flows - Derivatives - Glo'!O:O)</f>
        <v>0</v>
      </c>
      <c r="E46" s="33">
        <f t="shared" ca="1" si="0"/>
        <v>0</v>
      </c>
      <c r="F46" s="36" t="s">
        <v>25</v>
      </c>
    </row>
    <row r="47" spans="1:6" ht="15" x14ac:dyDescent="0.25">
      <c r="A47" s="37" t="s">
        <v>26</v>
      </c>
      <c r="B47" s="37" t="s">
        <v>192</v>
      </c>
      <c r="C47" s="33">
        <f ca="1">SUMIF('Cash Flows - Derivatives - Glo'!B:B,'Payments - Derivatives - Global'!B47,'Cash Flows - Derivatives - Glo'!N:N)</f>
        <v>-3677.7777777777774</v>
      </c>
      <c r="D47" s="33">
        <f ca="1">SUMIF('Cash Flows - Derivatives - Glo'!B:B,'Payments - Derivatives - Global'!B47,'Cash Flows - Derivatives - Glo'!O:O)</f>
        <v>-161822.22222222219</v>
      </c>
      <c r="E47" s="33">
        <f t="shared" ca="1" si="0"/>
        <v>-165499.99999999997</v>
      </c>
      <c r="F47" s="36" t="s">
        <v>25</v>
      </c>
    </row>
    <row r="48" spans="1:6" ht="15" x14ac:dyDescent="0.25">
      <c r="A48" s="37" t="s">
        <v>26</v>
      </c>
      <c r="B48" s="37" t="s">
        <v>196</v>
      </c>
      <c r="C48" s="33">
        <f ca="1">SUMIF('Cash Flows - Derivatives - Glo'!B:B,'Payments - Derivatives - Global'!B48,'Cash Flows - Derivatives - Glo'!N:N)</f>
        <v>-110311.11111111112</v>
      </c>
      <c r="D48" s="33">
        <f ca="1">SUMIF('Cash Flows - Derivatives - Glo'!B:B,'Payments - Derivatives - Global'!B48,'Cash Flows - Derivatives - Glo'!O:O)</f>
        <v>-51708.333333333343</v>
      </c>
      <c r="E48" s="33">
        <f t="shared" ca="1" si="0"/>
        <v>-162019.44444444447</v>
      </c>
      <c r="F48" s="36" t="s">
        <v>25</v>
      </c>
    </row>
    <row r="49" spans="1:6" ht="15" x14ac:dyDescent="0.25">
      <c r="A49" s="37" t="s">
        <v>26</v>
      </c>
      <c r="B49" s="37" t="s">
        <v>199</v>
      </c>
      <c r="C49" s="33">
        <f ca="1">SUMIF('Cash Flows - Derivatives - Glo'!B:B,'Payments - Derivatives - Global'!B49,'Cash Flows - Derivatives - Glo'!N:N)</f>
        <v>-115424.16666666667</v>
      </c>
      <c r="D49" s="33">
        <f ca="1">SUMIF('Cash Flows - Derivatives - Glo'!B:B,'Payments - Derivatives - Global'!B49,'Cash Flows - Derivatives - Glo'!O:O)</f>
        <v>-110512.5</v>
      </c>
      <c r="E49" s="33">
        <f t="shared" ca="1" si="0"/>
        <v>-225936.66666666669</v>
      </c>
      <c r="F49" s="36" t="s">
        <v>25</v>
      </c>
    </row>
    <row r="50" spans="1:6" ht="15" x14ac:dyDescent="0.25">
      <c r="A50" s="45"/>
      <c r="B50" s="45" t="s">
        <v>206</v>
      </c>
      <c r="C50" s="46">
        <f ca="1">SUM(C2:C49)</f>
        <v>-3788570.4710018728</v>
      </c>
      <c r="D50" s="46">
        <f ca="1">SUM(D2:D49)</f>
        <v>-4355049.3303526938</v>
      </c>
      <c r="E50" s="46">
        <f ca="1">SUM(E2:E49)</f>
        <v>-8143619.8013545666</v>
      </c>
      <c r="F50" s="47"/>
    </row>
    <row r="51" spans="1:6" ht="15" x14ac:dyDescent="0.25">
      <c r="A51" s="42"/>
      <c r="B51" s="42"/>
      <c r="C51" s="43"/>
      <c r="D51" s="43"/>
      <c r="E51" s="43"/>
      <c r="F51" s="44"/>
    </row>
    <row r="52" spans="1:6" x14ac:dyDescent="0.2">
      <c r="D52" s="5"/>
      <c r="E52" s="5"/>
    </row>
    <row r="53" spans="1:6" x14ac:dyDescent="0.2">
      <c r="D53" s="5"/>
      <c r="E53" s="5"/>
      <c r="F53"/>
    </row>
    <row r="54" spans="1:6" x14ac:dyDescent="0.2">
      <c r="D54" s="5"/>
      <c r="E54" s="5"/>
      <c r="F54"/>
    </row>
    <row r="55" spans="1:6" x14ac:dyDescent="0.2">
      <c r="D55" s="5"/>
      <c r="E55" s="5"/>
      <c r="F5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4BE9-FA7C-4ACF-B6AD-EA2E1703AD07}">
  <dimension ref="A1:O99"/>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204</v>
      </c>
    </row>
    <row r="2" spans="1:15" x14ac:dyDescent="0.25">
      <c r="A2" s="35" t="s">
        <v>202</v>
      </c>
    </row>
    <row r="3" spans="1:15" x14ac:dyDescent="0.25">
      <c r="A3" s="35" t="s">
        <v>203</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205</v>
      </c>
    </row>
    <row r="7" spans="1:15" x14ac:dyDescent="0.25">
      <c r="A7" s="37" t="s">
        <v>19</v>
      </c>
      <c r="B7" s="37" t="s">
        <v>20</v>
      </c>
      <c r="C7" s="37" t="s">
        <v>21</v>
      </c>
      <c r="D7" s="37" t="s">
        <v>22</v>
      </c>
      <c r="E7" s="37" t="s">
        <v>23</v>
      </c>
      <c r="F7" s="38">
        <v>44470</v>
      </c>
      <c r="G7" s="38">
        <v>44564</v>
      </c>
      <c r="H7" s="40">
        <v>7444730.2800000003</v>
      </c>
      <c r="I7" s="37" t="s">
        <v>24</v>
      </c>
      <c r="J7" s="37">
        <v>94</v>
      </c>
      <c r="K7" s="37">
        <v>2.3699999999999999E-2</v>
      </c>
      <c r="L7" s="39">
        <v>-46070.472549400001</v>
      </c>
      <c r="M7" s="39" t="s">
        <v>25</v>
      </c>
      <c r="N7" s="39">
        <v>-45090.249729199997</v>
      </c>
      <c r="O7" s="39">
        <v>-980.2228202</v>
      </c>
    </row>
    <row r="8" spans="1:15" x14ac:dyDescent="0.25">
      <c r="A8" s="37" t="s">
        <v>26</v>
      </c>
      <c r="B8" s="37" t="s">
        <v>27</v>
      </c>
      <c r="C8" s="37" t="s">
        <v>28</v>
      </c>
      <c r="D8" s="37" t="s">
        <v>29</v>
      </c>
      <c r="E8" s="37" t="s">
        <v>30</v>
      </c>
      <c r="F8" s="38">
        <v>44561</v>
      </c>
      <c r="G8" s="38">
        <v>44651</v>
      </c>
      <c r="H8" s="40">
        <v>1937500</v>
      </c>
      <c r="I8" s="37" t="s">
        <v>24</v>
      </c>
      <c r="J8" s="37">
        <v>90</v>
      </c>
      <c r="K8" s="37">
        <v>4.2500000000000003E-3</v>
      </c>
      <c r="L8" s="39">
        <v>-2058.59375</v>
      </c>
      <c r="M8" s="39" t="s">
        <v>25</v>
      </c>
      <c r="N8" s="39">
        <v>-22.873263888888889</v>
      </c>
      <c r="O8" s="39">
        <v>-2035.7204861111111</v>
      </c>
    </row>
    <row r="9" spans="1:15" x14ac:dyDescent="0.25">
      <c r="A9" s="37" t="s">
        <v>26</v>
      </c>
      <c r="B9" s="37" t="s">
        <v>27</v>
      </c>
      <c r="C9" s="37" t="s">
        <v>31</v>
      </c>
      <c r="D9" s="37" t="s">
        <v>29</v>
      </c>
      <c r="E9" s="37" t="s">
        <v>30</v>
      </c>
      <c r="F9" s="38">
        <v>44561</v>
      </c>
      <c r="G9" s="38">
        <v>44651</v>
      </c>
      <c r="H9" s="40">
        <v>1937500</v>
      </c>
      <c r="I9" s="37" t="s">
        <v>24</v>
      </c>
      <c r="J9" s="37">
        <v>90</v>
      </c>
      <c r="K9" s="37">
        <v>-5.7099999999999998E-3</v>
      </c>
      <c r="L9" s="39">
        <v>-2765.78125</v>
      </c>
      <c r="M9" s="39" t="s">
        <v>25</v>
      </c>
      <c r="N9" s="39">
        <v>-30.730902777777779</v>
      </c>
      <c r="O9" s="39">
        <v>-2735.0503472222222</v>
      </c>
    </row>
    <row r="10" spans="1:15" x14ac:dyDescent="0.25">
      <c r="A10" s="37" t="s">
        <v>26</v>
      </c>
      <c r="B10" s="37" t="s">
        <v>32</v>
      </c>
      <c r="C10" s="37" t="s">
        <v>33</v>
      </c>
      <c r="D10" s="37"/>
      <c r="E10" s="37" t="s">
        <v>34</v>
      </c>
      <c r="F10" s="38">
        <v>44560</v>
      </c>
      <c r="G10" s="38">
        <v>44650</v>
      </c>
      <c r="H10" s="40">
        <v>50000000</v>
      </c>
      <c r="I10" s="37" t="s">
        <v>24</v>
      </c>
      <c r="J10" s="37">
        <v>90</v>
      </c>
      <c r="K10" s="37">
        <v>9.1199999999999996E-3</v>
      </c>
      <c r="L10" s="39">
        <v>-114000</v>
      </c>
      <c r="M10" s="39" t="s">
        <v>25</v>
      </c>
      <c r="N10" s="39">
        <v>-2533.3333333333335</v>
      </c>
      <c r="O10" s="39">
        <v>-111466.66666666666</v>
      </c>
    </row>
    <row r="11" spans="1:15" x14ac:dyDescent="0.25">
      <c r="A11" s="37" t="s">
        <v>26</v>
      </c>
      <c r="B11" s="37" t="s">
        <v>32</v>
      </c>
      <c r="C11" s="37" t="s">
        <v>35</v>
      </c>
      <c r="D11" s="37"/>
      <c r="E11" s="37" t="s">
        <v>34</v>
      </c>
      <c r="F11" s="38">
        <v>44560</v>
      </c>
      <c r="G11" s="38">
        <v>44650</v>
      </c>
      <c r="H11" s="40">
        <v>50000000</v>
      </c>
      <c r="I11" s="37" t="s">
        <v>24</v>
      </c>
      <c r="J11" s="37">
        <v>90</v>
      </c>
      <c r="K11" s="37">
        <v>-5.8299999999999992E-3</v>
      </c>
      <c r="L11" s="39">
        <v>-72874.999999999985</v>
      </c>
      <c r="M11" s="39" t="s">
        <v>25</v>
      </c>
      <c r="N11" s="39">
        <v>-1619.4444444444441</v>
      </c>
      <c r="O11" s="39">
        <v>-71255.555555555533</v>
      </c>
    </row>
    <row r="12" spans="1:15" x14ac:dyDescent="0.25">
      <c r="A12" s="37" t="s">
        <v>26</v>
      </c>
      <c r="B12" s="37" t="s">
        <v>36</v>
      </c>
      <c r="C12" s="37" t="s">
        <v>37</v>
      </c>
      <c r="D12" s="37"/>
      <c r="E12" s="37" t="s">
        <v>23</v>
      </c>
      <c r="F12" s="38">
        <v>44477</v>
      </c>
      <c r="G12" s="38">
        <v>44569</v>
      </c>
      <c r="H12" s="40">
        <v>105000000</v>
      </c>
      <c r="I12" s="37" t="s">
        <v>24</v>
      </c>
      <c r="J12" s="37">
        <v>92</v>
      </c>
      <c r="K12" s="37">
        <v>6.1999999999999998E-3</v>
      </c>
      <c r="L12" s="39">
        <v>-166366.66666666666</v>
      </c>
      <c r="M12" s="39" t="s">
        <v>25</v>
      </c>
      <c r="N12" s="39">
        <v>-153708.33333333331</v>
      </c>
      <c r="O12" s="39">
        <v>-12658.333333333334</v>
      </c>
    </row>
    <row r="13" spans="1:15" x14ac:dyDescent="0.25">
      <c r="A13" s="37" t="s">
        <v>26</v>
      </c>
      <c r="B13" s="37" t="s">
        <v>36</v>
      </c>
      <c r="C13" s="37" t="s">
        <v>38</v>
      </c>
      <c r="D13" s="37"/>
      <c r="E13" s="37" t="s">
        <v>23</v>
      </c>
      <c r="F13" s="38">
        <v>44477</v>
      </c>
      <c r="G13" s="38">
        <v>44569</v>
      </c>
      <c r="H13" s="40">
        <v>105000000</v>
      </c>
      <c r="I13" s="37" t="s">
        <v>24</v>
      </c>
      <c r="J13" s="37">
        <v>92</v>
      </c>
      <c r="K13" s="37">
        <v>-5.5100000000000001E-3</v>
      </c>
      <c r="L13" s="39">
        <v>-147851.66666666666</v>
      </c>
      <c r="M13" s="39" t="s">
        <v>25</v>
      </c>
      <c r="N13" s="39">
        <v>-136602.08333333331</v>
      </c>
      <c r="O13" s="39">
        <v>-11249.583333333334</v>
      </c>
    </row>
    <row r="14" spans="1:15" x14ac:dyDescent="0.25">
      <c r="A14" s="37" t="s">
        <v>26</v>
      </c>
      <c r="B14" s="37" t="s">
        <v>39</v>
      </c>
      <c r="C14" s="37" t="s">
        <v>40</v>
      </c>
      <c r="D14" s="37"/>
      <c r="E14" s="37" t="s">
        <v>23</v>
      </c>
      <c r="F14" s="38">
        <v>44520</v>
      </c>
      <c r="G14" s="38">
        <v>44613</v>
      </c>
      <c r="H14" s="40">
        <v>60000000</v>
      </c>
      <c r="I14" s="37" t="s">
        <v>24</v>
      </c>
      <c r="J14" s="37">
        <v>93</v>
      </c>
      <c r="K14" s="37">
        <v>8.0499999999999999E-3</v>
      </c>
      <c r="L14" s="39">
        <v>-124775.00000000001</v>
      </c>
      <c r="M14" s="39" t="s">
        <v>25</v>
      </c>
      <c r="N14" s="39">
        <v>-56350.000000000007</v>
      </c>
      <c r="O14" s="39">
        <v>-68425</v>
      </c>
    </row>
    <row r="15" spans="1:15" x14ac:dyDescent="0.25">
      <c r="A15" s="37" t="s">
        <v>26</v>
      </c>
      <c r="B15" s="37" t="s">
        <v>39</v>
      </c>
      <c r="C15" s="37" t="s">
        <v>41</v>
      </c>
      <c r="D15" s="37"/>
      <c r="E15" s="37" t="s">
        <v>23</v>
      </c>
      <c r="F15" s="38">
        <v>44520</v>
      </c>
      <c r="G15" s="38">
        <v>44613</v>
      </c>
      <c r="H15" s="40">
        <v>60000000</v>
      </c>
      <c r="I15" s="37" t="s">
        <v>24</v>
      </c>
      <c r="J15" s="37">
        <v>93</v>
      </c>
      <c r="K15" s="37">
        <v>-5.6399999999999992E-3</v>
      </c>
      <c r="L15" s="39">
        <v>-87420</v>
      </c>
      <c r="M15" s="39" t="s">
        <v>25</v>
      </c>
      <c r="N15" s="39">
        <v>-39480</v>
      </c>
      <c r="O15" s="39">
        <v>-47939.999999999993</v>
      </c>
    </row>
    <row r="16" spans="1:15" x14ac:dyDescent="0.25">
      <c r="A16" s="37" t="s">
        <v>26</v>
      </c>
      <c r="B16" s="37" t="s">
        <v>42</v>
      </c>
      <c r="C16" s="37" t="s">
        <v>43</v>
      </c>
      <c r="D16" s="37"/>
      <c r="E16" s="37" t="s">
        <v>23</v>
      </c>
      <c r="F16" s="38">
        <v>44561</v>
      </c>
      <c r="G16" s="38">
        <v>44651</v>
      </c>
      <c r="H16" s="40">
        <v>100000000</v>
      </c>
      <c r="I16" s="37" t="s">
        <v>24</v>
      </c>
      <c r="J16" s="37">
        <v>90</v>
      </c>
      <c r="K16" s="37">
        <v>6.5750000000000001E-3</v>
      </c>
      <c r="L16" s="39">
        <v>-164375</v>
      </c>
      <c r="M16" s="39" t="s">
        <v>25</v>
      </c>
      <c r="N16" s="39">
        <v>-1826.3888888888889</v>
      </c>
      <c r="O16" s="39">
        <v>-162548.61111111112</v>
      </c>
    </row>
    <row r="17" spans="1:15" x14ac:dyDescent="0.25">
      <c r="A17" s="37" t="s">
        <v>26</v>
      </c>
      <c r="B17" s="37" t="s">
        <v>42</v>
      </c>
      <c r="C17" s="37" t="s">
        <v>44</v>
      </c>
      <c r="D17" s="37"/>
      <c r="E17" s="37" t="s">
        <v>23</v>
      </c>
      <c r="F17" s="38">
        <v>44561</v>
      </c>
      <c r="G17" s="38">
        <v>44651</v>
      </c>
      <c r="H17" s="40">
        <v>100000000</v>
      </c>
      <c r="I17" s="37" t="s">
        <v>24</v>
      </c>
      <c r="J17" s="37">
        <v>90</v>
      </c>
      <c r="K17" s="37">
        <v>-5.7099999999999998E-3</v>
      </c>
      <c r="L17" s="39">
        <v>-142750</v>
      </c>
      <c r="M17" s="39" t="s">
        <v>25</v>
      </c>
      <c r="N17" s="39">
        <v>-1586.1111111111111</v>
      </c>
      <c r="O17" s="39">
        <v>-141163.88888888891</v>
      </c>
    </row>
    <row r="18" spans="1:15" x14ac:dyDescent="0.25">
      <c r="A18" s="37" t="s">
        <v>26</v>
      </c>
      <c r="B18" s="37" t="s">
        <v>45</v>
      </c>
      <c r="C18" s="37" t="s">
        <v>46</v>
      </c>
      <c r="D18" s="37" t="s">
        <v>47</v>
      </c>
      <c r="E18" s="37" t="s">
        <v>23</v>
      </c>
      <c r="F18" s="38">
        <v>44561</v>
      </c>
      <c r="G18" s="38">
        <v>44742</v>
      </c>
      <c r="H18" s="40">
        <v>50000000</v>
      </c>
      <c r="I18" s="37" t="s">
        <v>24</v>
      </c>
      <c r="J18" s="37">
        <v>181</v>
      </c>
      <c r="K18" s="37">
        <v>5.4000000000000003E-3</v>
      </c>
      <c r="L18" s="39">
        <v>-135750</v>
      </c>
      <c r="M18" s="39" t="s">
        <v>25</v>
      </c>
      <c r="N18" s="39">
        <v>-750</v>
      </c>
      <c r="O18" s="39">
        <v>-135000</v>
      </c>
    </row>
    <row r="19" spans="1:15" x14ac:dyDescent="0.25">
      <c r="A19" s="37" t="s">
        <v>26</v>
      </c>
      <c r="B19" s="37" t="s">
        <v>45</v>
      </c>
      <c r="C19" s="37" t="s">
        <v>48</v>
      </c>
      <c r="D19" s="37" t="s">
        <v>47</v>
      </c>
      <c r="E19" s="37" t="s">
        <v>23</v>
      </c>
      <c r="F19" s="38">
        <v>44561</v>
      </c>
      <c r="G19" s="38">
        <v>44742</v>
      </c>
      <c r="H19" s="40">
        <v>50000000</v>
      </c>
      <c r="I19" s="37" t="s">
        <v>24</v>
      </c>
      <c r="J19" s="37">
        <v>181</v>
      </c>
      <c r="K19" s="37">
        <v>-5.4400000000000004E-3</v>
      </c>
      <c r="L19" s="39">
        <v>-136755.55555555556</v>
      </c>
      <c r="M19" s="39" t="s">
        <v>25</v>
      </c>
      <c r="N19" s="39">
        <v>-755.55555555555554</v>
      </c>
      <c r="O19" s="39">
        <v>-136000</v>
      </c>
    </row>
    <row r="20" spans="1:15" x14ac:dyDescent="0.25">
      <c r="A20" s="37" t="s">
        <v>26</v>
      </c>
      <c r="B20" s="37" t="s">
        <v>49</v>
      </c>
      <c r="C20" s="37" t="s">
        <v>50</v>
      </c>
      <c r="D20" s="37"/>
      <c r="E20" s="37" t="s">
        <v>23</v>
      </c>
      <c r="F20" s="38">
        <v>44548</v>
      </c>
      <c r="G20" s="38">
        <v>44638</v>
      </c>
      <c r="H20" s="40">
        <v>50000000</v>
      </c>
      <c r="I20" s="37" t="s">
        <v>24</v>
      </c>
      <c r="J20" s="37">
        <v>90</v>
      </c>
      <c r="K20" s="37">
        <v>2.5999999999999999E-3</v>
      </c>
      <c r="L20" s="39">
        <v>-32500</v>
      </c>
      <c r="M20" s="39" t="s">
        <v>25</v>
      </c>
      <c r="N20" s="39">
        <v>-5055.5555555555557</v>
      </c>
      <c r="O20" s="39">
        <v>-27444.444444444445</v>
      </c>
    </row>
    <row r="21" spans="1:15" x14ac:dyDescent="0.25">
      <c r="A21" s="37" t="s">
        <v>26</v>
      </c>
      <c r="B21" s="37" t="s">
        <v>49</v>
      </c>
      <c r="C21" s="37" t="s">
        <v>51</v>
      </c>
      <c r="D21" s="37"/>
      <c r="E21" s="37" t="s">
        <v>23</v>
      </c>
      <c r="F21" s="38">
        <v>44548</v>
      </c>
      <c r="G21" s="38">
        <v>44638</v>
      </c>
      <c r="H21" s="40">
        <v>50000000</v>
      </c>
      <c r="I21" s="37" t="s">
        <v>24</v>
      </c>
      <c r="J21" s="37">
        <v>90</v>
      </c>
      <c r="K21" s="37">
        <v>-5.8899999999999994E-3</v>
      </c>
      <c r="L21" s="39">
        <v>-73624.999999999985</v>
      </c>
      <c r="M21" s="39" t="s">
        <v>25</v>
      </c>
      <c r="N21" s="39">
        <v>-11452.777777777776</v>
      </c>
      <c r="O21" s="39">
        <v>-62172.222222222212</v>
      </c>
    </row>
    <row r="22" spans="1:15" x14ac:dyDescent="0.25">
      <c r="A22" s="37" t="s">
        <v>26</v>
      </c>
      <c r="B22" s="37" t="s">
        <v>52</v>
      </c>
      <c r="C22" s="37" t="s">
        <v>53</v>
      </c>
      <c r="D22" s="37" t="s">
        <v>54</v>
      </c>
      <c r="E22" s="37" t="s">
        <v>23</v>
      </c>
      <c r="F22" s="38">
        <v>44560</v>
      </c>
      <c r="G22" s="38">
        <v>44650</v>
      </c>
      <c r="H22" s="40">
        <v>100000000</v>
      </c>
      <c r="I22" s="37" t="s">
        <v>24</v>
      </c>
      <c r="J22" s="37">
        <v>90</v>
      </c>
      <c r="K22" s="37">
        <v>5.0000000000000001E-3</v>
      </c>
      <c r="L22" s="39">
        <v>-125000</v>
      </c>
      <c r="M22" s="39" t="s">
        <v>25</v>
      </c>
      <c r="N22" s="39">
        <v>-2777.7777777777778</v>
      </c>
      <c r="O22" s="39">
        <v>-122222.22222222222</v>
      </c>
    </row>
    <row r="23" spans="1:15" x14ac:dyDescent="0.25">
      <c r="A23" s="37" t="s">
        <v>26</v>
      </c>
      <c r="B23" s="37" t="s">
        <v>52</v>
      </c>
      <c r="C23" s="37" t="s">
        <v>55</v>
      </c>
      <c r="D23" s="37" t="s">
        <v>54</v>
      </c>
      <c r="E23" s="37" t="s">
        <v>23</v>
      </c>
      <c r="F23" s="38">
        <v>44560</v>
      </c>
      <c r="G23" s="38">
        <v>44650</v>
      </c>
      <c r="H23" s="40">
        <v>100000000</v>
      </c>
      <c r="I23" s="37" t="s">
        <v>24</v>
      </c>
      <c r="J23" s="37">
        <v>90</v>
      </c>
      <c r="K23" s="37">
        <v>-5.8299999999999992E-3</v>
      </c>
      <c r="L23" s="39">
        <v>-145749.99999999997</v>
      </c>
      <c r="M23" s="39" t="s">
        <v>25</v>
      </c>
      <c r="N23" s="39">
        <v>-3238.8888888888882</v>
      </c>
      <c r="O23" s="39">
        <v>-142511.11111111107</v>
      </c>
    </row>
    <row r="24" spans="1:15" x14ac:dyDescent="0.25">
      <c r="A24" s="37" t="s">
        <v>26</v>
      </c>
      <c r="B24" s="37" t="s">
        <v>56</v>
      </c>
      <c r="C24" s="37" t="s">
        <v>57</v>
      </c>
      <c r="D24" s="37" t="s">
        <v>58</v>
      </c>
      <c r="E24" s="37" t="s">
        <v>23</v>
      </c>
      <c r="F24" s="38">
        <v>44560</v>
      </c>
      <c r="G24" s="38">
        <v>44650</v>
      </c>
      <c r="H24" s="40">
        <v>100000000</v>
      </c>
      <c r="I24" s="37" t="s">
        <v>24</v>
      </c>
      <c r="J24" s="37">
        <v>90</v>
      </c>
      <c r="K24" s="37">
        <v>4.7999999999999996E-3</v>
      </c>
      <c r="L24" s="39">
        <v>-119999.99999999999</v>
      </c>
      <c r="M24" s="39" t="s">
        <v>25</v>
      </c>
      <c r="N24" s="39">
        <v>-2666.6666666666665</v>
      </c>
      <c r="O24" s="39">
        <v>-117333.33333333331</v>
      </c>
    </row>
    <row r="25" spans="1:15" x14ac:dyDescent="0.25">
      <c r="A25" s="37" t="s">
        <v>26</v>
      </c>
      <c r="B25" s="37" t="s">
        <v>56</v>
      </c>
      <c r="C25" s="37" t="s">
        <v>59</v>
      </c>
      <c r="D25" s="37" t="s">
        <v>58</v>
      </c>
      <c r="E25" s="37" t="s">
        <v>23</v>
      </c>
      <c r="F25" s="38">
        <v>44560</v>
      </c>
      <c r="G25" s="38">
        <v>44650</v>
      </c>
      <c r="H25" s="40">
        <v>100000000</v>
      </c>
      <c r="I25" s="37" t="s">
        <v>24</v>
      </c>
      <c r="J25" s="37">
        <v>90</v>
      </c>
      <c r="K25" s="37">
        <v>-5.8299999999999992E-3</v>
      </c>
      <c r="L25" s="39">
        <v>-145749.99999999997</v>
      </c>
      <c r="M25" s="39" t="s">
        <v>25</v>
      </c>
      <c r="N25" s="39">
        <v>-3238.8888888888882</v>
      </c>
      <c r="O25" s="39">
        <v>-142511.11111111107</v>
      </c>
    </row>
    <row r="26" spans="1:15" x14ac:dyDescent="0.25">
      <c r="A26" s="37" t="s">
        <v>26</v>
      </c>
      <c r="B26" s="37" t="s">
        <v>60</v>
      </c>
      <c r="C26" s="37" t="s">
        <v>61</v>
      </c>
      <c r="D26" s="37" t="s">
        <v>62</v>
      </c>
      <c r="E26" s="37" t="s">
        <v>23</v>
      </c>
      <c r="F26" s="38">
        <v>44473</v>
      </c>
      <c r="G26" s="38">
        <v>44564</v>
      </c>
      <c r="H26" s="40">
        <v>70000000</v>
      </c>
      <c r="I26" s="37" t="s">
        <v>63</v>
      </c>
      <c r="J26" s="37">
        <v>91</v>
      </c>
      <c r="K26" s="37">
        <v>0</v>
      </c>
      <c r="L26" s="39">
        <v>0</v>
      </c>
      <c r="M26" s="39" t="s">
        <v>25</v>
      </c>
      <c r="N26" s="39">
        <v>0</v>
      </c>
      <c r="O26" s="39">
        <v>0</v>
      </c>
    </row>
    <row r="27" spans="1:15" x14ac:dyDescent="0.25">
      <c r="A27" s="37" t="s">
        <v>26</v>
      </c>
      <c r="B27" s="37" t="s">
        <v>60</v>
      </c>
      <c r="C27" s="37" t="s">
        <v>64</v>
      </c>
      <c r="D27" s="37" t="s">
        <v>62</v>
      </c>
      <c r="E27" s="37" t="s">
        <v>23</v>
      </c>
      <c r="F27" s="38">
        <v>44473</v>
      </c>
      <c r="G27" s="38">
        <v>44564</v>
      </c>
      <c r="H27" s="40">
        <v>70000000</v>
      </c>
      <c r="I27" s="37" t="s">
        <v>65</v>
      </c>
      <c r="J27" s="37">
        <v>91</v>
      </c>
      <c r="K27" s="37">
        <v>7.025E-3</v>
      </c>
      <c r="L27" s="39">
        <v>-124303.47222222222</v>
      </c>
      <c r="M27" s="39" t="s">
        <v>25</v>
      </c>
      <c r="N27" s="39">
        <v>-121571.52777777777</v>
      </c>
      <c r="O27" s="39">
        <v>-2731.9444444444448</v>
      </c>
    </row>
    <row r="28" spans="1:15" x14ac:dyDescent="0.25">
      <c r="A28" s="37" t="s">
        <v>26</v>
      </c>
      <c r="B28" s="37" t="s">
        <v>66</v>
      </c>
      <c r="C28" s="37" t="s">
        <v>67</v>
      </c>
      <c r="D28" s="37" t="s">
        <v>68</v>
      </c>
      <c r="E28" s="37" t="s">
        <v>23</v>
      </c>
      <c r="F28" s="38">
        <v>44473</v>
      </c>
      <c r="G28" s="38">
        <v>44564</v>
      </c>
      <c r="H28" s="40">
        <v>100000000</v>
      </c>
      <c r="I28" s="37" t="s">
        <v>24</v>
      </c>
      <c r="J28" s="37">
        <v>91</v>
      </c>
      <c r="K28" s="37">
        <v>7.2750000000000002E-3</v>
      </c>
      <c r="L28" s="39">
        <v>-183895.83333333331</v>
      </c>
      <c r="M28" s="39" t="s">
        <v>25</v>
      </c>
      <c r="N28" s="39">
        <v>-179854.16666666663</v>
      </c>
      <c r="O28" s="39">
        <v>-4041.6666666666665</v>
      </c>
    </row>
    <row r="29" spans="1:15" x14ac:dyDescent="0.25">
      <c r="A29" s="37" t="s">
        <v>26</v>
      </c>
      <c r="B29" s="37" t="s">
        <v>66</v>
      </c>
      <c r="C29" s="37" t="s">
        <v>69</v>
      </c>
      <c r="D29" s="37" t="s">
        <v>68</v>
      </c>
      <c r="E29" s="37" t="s">
        <v>23</v>
      </c>
      <c r="F29" s="38">
        <v>44473</v>
      </c>
      <c r="G29" s="38">
        <v>44564</v>
      </c>
      <c r="H29" s="40">
        <v>100000000</v>
      </c>
      <c r="I29" s="37" t="s">
        <v>24</v>
      </c>
      <c r="J29" s="37">
        <v>91</v>
      </c>
      <c r="K29" s="37">
        <v>-5.45E-3</v>
      </c>
      <c r="L29" s="39">
        <v>-137763.88888888888</v>
      </c>
      <c r="M29" s="39" t="s">
        <v>25</v>
      </c>
      <c r="N29" s="39">
        <v>-134736.11111111109</v>
      </c>
      <c r="O29" s="39">
        <v>-3027.7777777777778</v>
      </c>
    </row>
    <row r="30" spans="1:15" x14ac:dyDescent="0.25">
      <c r="A30" s="37" t="s">
        <v>26</v>
      </c>
      <c r="B30" s="37" t="s">
        <v>70</v>
      </c>
      <c r="C30" s="37" t="s">
        <v>71</v>
      </c>
      <c r="D30" s="37" t="s">
        <v>72</v>
      </c>
      <c r="E30" s="37" t="s">
        <v>23</v>
      </c>
      <c r="F30" s="38">
        <v>44473</v>
      </c>
      <c r="G30" s="38">
        <v>44564</v>
      </c>
      <c r="H30" s="40">
        <v>120000000</v>
      </c>
      <c r="I30" s="37" t="s">
        <v>24</v>
      </c>
      <c r="J30" s="37">
        <v>91</v>
      </c>
      <c r="K30" s="37">
        <v>7.6249999999999998E-3</v>
      </c>
      <c r="L30" s="39">
        <v>-231291.66666666666</v>
      </c>
      <c r="M30" s="39" t="s">
        <v>25</v>
      </c>
      <c r="N30" s="39">
        <v>-226208.33333333331</v>
      </c>
      <c r="O30" s="39">
        <v>-5083.3333333333339</v>
      </c>
    </row>
    <row r="31" spans="1:15" x14ac:dyDescent="0.25">
      <c r="A31" s="37" t="s">
        <v>26</v>
      </c>
      <c r="B31" s="37" t="s">
        <v>70</v>
      </c>
      <c r="C31" s="37" t="s">
        <v>73</v>
      </c>
      <c r="D31" s="37" t="s">
        <v>72</v>
      </c>
      <c r="E31" s="37" t="s">
        <v>23</v>
      </c>
      <c r="F31" s="38">
        <v>44473</v>
      </c>
      <c r="G31" s="38">
        <v>44564</v>
      </c>
      <c r="H31" s="40">
        <v>120000000</v>
      </c>
      <c r="I31" s="37" t="s">
        <v>24</v>
      </c>
      <c r="J31" s="37">
        <v>91</v>
      </c>
      <c r="K31" s="37">
        <v>-5.45E-3</v>
      </c>
      <c r="L31" s="39">
        <v>-165316.66666666666</v>
      </c>
      <c r="M31" s="39" t="s">
        <v>25</v>
      </c>
      <c r="N31" s="39">
        <v>-161683.33333333331</v>
      </c>
      <c r="O31" s="39">
        <v>-3633.3333333333335</v>
      </c>
    </row>
    <row r="32" spans="1:15" x14ac:dyDescent="0.25">
      <c r="A32" s="37" t="s">
        <v>26</v>
      </c>
      <c r="B32" s="37" t="s">
        <v>74</v>
      </c>
      <c r="C32" s="37" t="s">
        <v>75</v>
      </c>
      <c r="D32" s="37" t="s">
        <v>76</v>
      </c>
      <c r="E32" s="37" t="s">
        <v>77</v>
      </c>
      <c r="F32" s="38">
        <v>44473</v>
      </c>
      <c r="G32" s="38">
        <v>44564</v>
      </c>
      <c r="H32" s="40">
        <v>50000000</v>
      </c>
      <c r="I32" s="37" t="s">
        <v>24</v>
      </c>
      <c r="J32" s="37">
        <v>91</v>
      </c>
      <c r="K32" s="37">
        <v>2.7000000000000001E-3</v>
      </c>
      <c r="L32" s="39">
        <v>-34125</v>
      </c>
      <c r="M32" s="39" t="s">
        <v>25</v>
      </c>
      <c r="N32" s="39">
        <v>-33375</v>
      </c>
      <c r="O32" s="39">
        <v>-750.00000000000011</v>
      </c>
    </row>
    <row r="33" spans="1:15" x14ac:dyDescent="0.25">
      <c r="A33" s="37" t="s">
        <v>26</v>
      </c>
      <c r="B33" s="37" t="s">
        <v>74</v>
      </c>
      <c r="C33" s="37" t="s">
        <v>78</v>
      </c>
      <c r="D33" s="37" t="s">
        <v>76</v>
      </c>
      <c r="E33" s="37" t="s">
        <v>77</v>
      </c>
      <c r="F33" s="38">
        <v>44473</v>
      </c>
      <c r="G33" s="38">
        <v>44564</v>
      </c>
      <c r="H33" s="40">
        <v>50000000</v>
      </c>
      <c r="I33" s="37" t="s">
        <v>24</v>
      </c>
      <c r="J33" s="37">
        <v>91</v>
      </c>
      <c r="K33" s="37">
        <v>-5.45E-3</v>
      </c>
      <c r="L33" s="39">
        <v>-68881.944444444438</v>
      </c>
      <c r="M33" s="39" t="s">
        <v>25</v>
      </c>
      <c r="N33" s="39">
        <v>-67368.055555555547</v>
      </c>
      <c r="O33" s="39">
        <v>-1513.8888888888889</v>
      </c>
    </row>
    <row r="34" spans="1:15" x14ac:dyDescent="0.25">
      <c r="A34" s="37" t="s">
        <v>26</v>
      </c>
      <c r="B34" s="37" t="s">
        <v>79</v>
      </c>
      <c r="C34" s="37" t="s">
        <v>80</v>
      </c>
      <c r="D34" s="37" t="s">
        <v>81</v>
      </c>
      <c r="E34" s="37" t="s">
        <v>77</v>
      </c>
      <c r="F34" s="38">
        <v>44473</v>
      </c>
      <c r="G34" s="38">
        <v>44564</v>
      </c>
      <c r="H34" s="40">
        <v>50000000</v>
      </c>
      <c r="I34" s="37" t="s">
        <v>24</v>
      </c>
      <c r="J34" s="37">
        <v>91</v>
      </c>
      <c r="K34" s="37">
        <v>2.6749999999999999E-3</v>
      </c>
      <c r="L34" s="39">
        <v>-33809.027777777774</v>
      </c>
      <c r="M34" s="39" t="s">
        <v>25</v>
      </c>
      <c r="N34" s="39">
        <v>-33065.972222222219</v>
      </c>
      <c r="O34" s="39">
        <v>-743.05555555555554</v>
      </c>
    </row>
    <row r="35" spans="1:15" x14ac:dyDescent="0.25">
      <c r="A35" s="37" t="s">
        <v>26</v>
      </c>
      <c r="B35" s="37" t="s">
        <v>79</v>
      </c>
      <c r="C35" s="37" t="s">
        <v>82</v>
      </c>
      <c r="D35" s="37" t="s">
        <v>81</v>
      </c>
      <c r="E35" s="37" t="s">
        <v>77</v>
      </c>
      <c r="F35" s="38">
        <v>44473</v>
      </c>
      <c r="G35" s="38">
        <v>44564</v>
      </c>
      <c r="H35" s="40">
        <v>50000000</v>
      </c>
      <c r="I35" s="37" t="s">
        <v>24</v>
      </c>
      <c r="J35" s="37">
        <v>91</v>
      </c>
      <c r="K35" s="37">
        <v>-5.45E-3</v>
      </c>
      <c r="L35" s="39">
        <v>-68881.944444444438</v>
      </c>
      <c r="M35" s="39" t="s">
        <v>25</v>
      </c>
      <c r="N35" s="39">
        <v>-67368.055555555547</v>
      </c>
      <c r="O35" s="39">
        <v>-1513.8888888888889</v>
      </c>
    </row>
    <row r="36" spans="1:15" x14ac:dyDescent="0.25">
      <c r="A36" s="37" t="s">
        <v>26</v>
      </c>
      <c r="B36" s="37" t="s">
        <v>83</v>
      </c>
      <c r="C36" s="37" t="s">
        <v>84</v>
      </c>
      <c r="D36" s="37" t="s">
        <v>62</v>
      </c>
      <c r="E36" s="37" t="s">
        <v>77</v>
      </c>
      <c r="F36" s="38">
        <v>44473</v>
      </c>
      <c r="G36" s="38">
        <v>44564</v>
      </c>
      <c r="H36" s="40">
        <v>100000000</v>
      </c>
      <c r="I36" s="37" t="s">
        <v>63</v>
      </c>
      <c r="J36" s="37">
        <v>91</v>
      </c>
      <c r="K36" s="37">
        <v>0</v>
      </c>
      <c r="L36" s="39">
        <v>0</v>
      </c>
      <c r="M36" s="39" t="s">
        <v>25</v>
      </c>
      <c r="N36" s="39">
        <v>0</v>
      </c>
      <c r="O36" s="39">
        <v>0</v>
      </c>
    </row>
    <row r="37" spans="1:15" x14ac:dyDescent="0.25">
      <c r="A37" s="37" t="s">
        <v>26</v>
      </c>
      <c r="B37" s="37" t="s">
        <v>83</v>
      </c>
      <c r="C37" s="37" t="s">
        <v>85</v>
      </c>
      <c r="D37" s="37" t="s">
        <v>62</v>
      </c>
      <c r="E37" s="37" t="s">
        <v>77</v>
      </c>
      <c r="F37" s="38">
        <v>44473</v>
      </c>
      <c r="G37" s="38">
        <v>44564</v>
      </c>
      <c r="H37" s="40">
        <v>100000000</v>
      </c>
      <c r="I37" s="37" t="s">
        <v>65</v>
      </c>
      <c r="J37" s="37">
        <v>91</v>
      </c>
      <c r="K37" s="37">
        <v>7.43E-3</v>
      </c>
      <c r="L37" s="39">
        <v>-187813.88888888888</v>
      </c>
      <c r="M37" s="39" t="s">
        <v>25</v>
      </c>
      <c r="N37" s="39">
        <v>-183686.11111111109</v>
      </c>
      <c r="O37" s="39">
        <v>-4127.7777777777774</v>
      </c>
    </row>
    <row r="38" spans="1:15" x14ac:dyDescent="0.25">
      <c r="A38" s="37" t="s">
        <v>26</v>
      </c>
      <c r="B38" s="37" t="s">
        <v>86</v>
      </c>
      <c r="C38" s="37" t="s">
        <v>87</v>
      </c>
      <c r="D38" s="37"/>
      <c r="E38" s="37" t="s">
        <v>77</v>
      </c>
      <c r="F38" s="38">
        <v>44487</v>
      </c>
      <c r="G38" s="38">
        <v>44578</v>
      </c>
      <c r="H38" s="40">
        <v>65000000</v>
      </c>
      <c r="I38" s="37" t="s">
        <v>24</v>
      </c>
      <c r="J38" s="37">
        <v>91</v>
      </c>
      <c r="K38" s="37">
        <v>9.7000000000000003E-3</v>
      </c>
      <c r="L38" s="39">
        <v>-159376.38888888888</v>
      </c>
      <c r="M38" s="39" t="s">
        <v>25</v>
      </c>
      <c r="N38" s="39">
        <v>-131354.16666666666</v>
      </c>
      <c r="O38" s="39">
        <v>-28022.222222222223</v>
      </c>
    </row>
    <row r="39" spans="1:15" x14ac:dyDescent="0.25">
      <c r="A39" s="37" t="s">
        <v>26</v>
      </c>
      <c r="B39" s="37" t="s">
        <v>86</v>
      </c>
      <c r="C39" s="37" t="s">
        <v>88</v>
      </c>
      <c r="D39" s="37"/>
      <c r="E39" s="37" t="s">
        <v>77</v>
      </c>
      <c r="F39" s="38">
        <v>44487</v>
      </c>
      <c r="G39" s="38">
        <v>44578</v>
      </c>
      <c r="H39" s="40">
        <v>65000000</v>
      </c>
      <c r="I39" s="37" t="s">
        <v>24</v>
      </c>
      <c r="J39" s="37">
        <v>91</v>
      </c>
      <c r="K39" s="37">
        <v>-5.5100000000000001E-3</v>
      </c>
      <c r="L39" s="39">
        <v>-90532.361111111109</v>
      </c>
      <c r="M39" s="39" t="s">
        <v>25</v>
      </c>
      <c r="N39" s="39">
        <v>-74614.583333333328</v>
      </c>
      <c r="O39" s="39">
        <v>-15917.777777777779</v>
      </c>
    </row>
    <row r="40" spans="1:15" x14ac:dyDescent="0.25">
      <c r="A40" s="37" t="s">
        <v>26</v>
      </c>
      <c r="B40" s="37" t="s">
        <v>89</v>
      </c>
      <c r="C40" s="37" t="s">
        <v>90</v>
      </c>
      <c r="D40" s="37" t="s">
        <v>62</v>
      </c>
      <c r="E40" s="37" t="s">
        <v>77</v>
      </c>
      <c r="F40" s="38">
        <v>44512</v>
      </c>
      <c r="G40" s="38">
        <v>44606</v>
      </c>
      <c r="H40" s="40">
        <v>100000000</v>
      </c>
      <c r="I40" s="37" t="s">
        <v>63</v>
      </c>
      <c r="J40" s="37">
        <v>94</v>
      </c>
      <c r="K40" s="37">
        <v>0</v>
      </c>
      <c r="L40" s="39">
        <v>0</v>
      </c>
      <c r="M40" s="39" t="s">
        <v>25</v>
      </c>
      <c r="N40" s="39">
        <v>0</v>
      </c>
      <c r="O40" s="39">
        <v>0</v>
      </c>
    </row>
    <row r="41" spans="1:15" x14ac:dyDescent="0.25">
      <c r="A41" s="37" t="s">
        <v>26</v>
      </c>
      <c r="B41" s="37" t="s">
        <v>89</v>
      </c>
      <c r="C41" s="37" t="s">
        <v>91</v>
      </c>
      <c r="D41" s="37" t="s">
        <v>62</v>
      </c>
      <c r="E41" s="37" t="s">
        <v>77</v>
      </c>
      <c r="F41" s="38">
        <v>44512</v>
      </c>
      <c r="G41" s="38">
        <v>44606</v>
      </c>
      <c r="H41" s="40">
        <v>100000000</v>
      </c>
      <c r="I41" s="37" t="s">
        <v>65</v>
      </c>
      <c r="J41" s="37">
        <v>94</v>
      </c>
      <c r="K41" s="37">
        <v>2.2000000000000001E-3</v>
      </c>
      <c r="L41" s="39">
        <v>-57444.444444444445</v>
      </c>
      <c r="M41" s="39" t="s">
        <v>25</v>
      </c>
      <c r="N41" s="39">
        <v>-30555.555555555555</v>
      </c>
      <c r="O41" s="39">
        <v>-26888.888888888891</v>
      </c>
    </row>
    <row r="42" spans="1:15" x14ac:dyDescent="0.25">
      <c r="A42" s="37" t="s">
        <v>26</v>
      </c>
      <c r="B42" s="37" t="s">
        <v>92</v>
      </c>
      <c r="C42" s="37" t="s">
        <v>93</v>
      </c>
      <c r="D42" s="37" t="s">
        <v>62</v>
      </c>
      <c r="E42" s="37" t="s">
        <v>77</v>
      </c>
      <c r="F42" s="38">
        <v>44533</v>
      </c>
      <c r="G42" s="38">
        <v>44623</v>
      </c>
      <c r="H42" s="40">
        <v>100000000</v>
      </c>
      <c r="I42" s="37" t="s">
        <v>63</v>
      </c>
      <c r="J42" s="37">
        <v>90</v>
      </c>
      <c r="K42" s="37">
        <v>0</v>
      </c>
      <c r="L42" s="39">
        <v>0</v>
      </c>
      <c r="M42" s="39" t="s">
        <v>25</v>
      </c>
      <c r="N42" s="39">
        <v>0</v>
      </c>
      <c r="O42" s="39">
        <v>0</v>
      </c>
    </row>
    <row r="43" spans="1:15" x14ac:dyDescent="0.25">
      <c r="A43" s="37" t="s">
        <v>26</v>
      </c>
      <c r="B43" s="37" t="s">
        <v>92</v>
      </c>
      <c r="C43" s="37" t="s">
        <v>94</v>
      </c>
      <c r="D43" s="37" t="s">
        <v>62</v>
      </c>
      <c r="E43" s="37" t="s">
        <v>77</v>
      </c>
      <c r="F43" s="38">
        <v>44533</v>
      </c>
      <c r="G43" s="38">
        <v>44623</v>
      </c>
      <c r="H43" s="40">
        <v>100000000</v>
      </c>
      <c r="I43" s="37" t="s">
        <v>65</v>
      </c>
      <c r="J43" s="37">
        <v>90</v>
      </c>
      <c r="K43" s="37">
        <v>2.16E-3</v>
      </c>
      <c r="L43" s="39">
        <v>-54000</v>
      </c>
      <c r="M43" s="39" t="s">
        <v>25</v>
      </c>
      <c r="N43" s="39">
        <v>-17400</v>
      </c>
      <c r="O43" s="39">
        <v>-36600</v>
      </c>
    </row>
    <row r="44" spans="1:15" x14ac:dyDescent="0.25">
      <c r="A44" s="37" t="s">
        <v>26</v>
      </c>
      <c r="B44" s="37" t="s">
        <v>95</v>
      </c>
      <c r="C44" s="37" t="s">
        <v>96</v>
      </c>
      <c r="D44" s="37" t="s">
        <v>62</v>
      </c>
      <c r="E44" s="37" t="s">
        <v>77</v>
      </c>
      <c r="F44" s="38">
        <v>44474</v>
      </c>
      <c r="G44" s="38">
        <v>44566</v>
      </c>
      <c r="H44" s="40">
        <v>100000000</v>
      </c>
      <c r="I44" s="37" t="s">
        <v>63</v>
      </c>
      <c r="J44" s="37">
        <v>92</v>
      </c>
      <c r="K44" s="37">
        <v>0</v>
      </c>
      <c r="L44" s="39">
        <v>0</v>
      </c>
      <c r="M44" s="39" t="s">
        <v>25</v>
      </c>
      <c r="N44" s="39">
        <v>0</v>
      </c>
      <c r="O44" s="39">
        <v>0</v>
      </c>
    </row>
    <row r="45" spans="1:15" x14ac:dyDescent="0.25">
      <c r="A45" s="37" t="s">
        <v>26</v>
      </c>
      <c r="B45" s="37" t="s">
        <v>95</v>
      </c>
      <c r="C45" s="37" t="s">
        <v>97</v>
      </c>
      <c r="D45" s="37" t="s">
        <v>62</v>
      </c>
      <c r="E45" s="37" t="s">
        <v>77</v>
      </c>
      <c r="F45" s="38">
        <v>44474</v>
      </c>
      <c r="G45" s="38">
        <v>44566</v>
      </c>
      <c r="H45" s="40">
        <v>100000000</v>
      </c>
      <c r="I45" s="37" t="s">
        <v>65</v>
      </c>
      <c r="J45" s="37">
        <v>92</v>
      </c>
      <c r="K45" s="37">
        <v>2.3500000000000001E-3</v>
      </c>
      <c r="L45" s="39">
        <v>-60055.555555555547</v>
      </c>
      <c r="M45" s="39" t="s">
        <v>25</v>
      </c>
      <c r="N45" s="39">
        <v>-57444.444444444438</v>
      </c>
      <c r="O45" s="39">
        <v>-2611.1111111111109</v>
      </c>
    </row>
    <row r="46" spans="1:15" x14ac:dyDescent="0.25">
      <c r="A46" s="37" t="s">
        <v>26</v>
      </c>
      <c r="B46" s="37" t="s">
        <v>98</v>
      </c>
      <c r="C46" s="37" t="s">
        <v>99</v>
      </c>
      <c r="D46" s="37" t="s">
        <v>62</v>
      </c>
      <c r="E46" s="37" t="s">
        <v>77</v>
      </c>
      <c r="F46" s="38">
        <v>44495</v>
      </c>
      <c r="G46" s="38">
        <v>44587</v>
      </c>
      <c r="H46" s="40">
        <v>100000000</v>
      </c>
      <c r="I46" s="37" t="s">
        <v>63</v>
      </c>
      <c r="J46" s="37">
        <v>92</v>
      </c>
      <c r="K46" s="37">
        <v>0</v>
      </c>
      <c r="L46" s="39">
        <v>0</v>
      </c>
      <c r="M46" s="39" t="s">
        <v>25</v>
      </c>
      <c r="N46" s="39">
        <v>0</v>
      </c>
      <c r="O46" s="39">
        <v>0</v>
      </c>
    </row>
    <row r="47" spans="1:15" x14ac:dyDescent="0.25">
      <c r="A47" s="37" t="s">
        <v>26</v>
      </c>
      <c r="B47" s="37" t="s">
        <v>98</v>
      </c>
      <c r="C47" s="37" t="s">
        <v>100</v>
      </c>
      <c r="D47" s="37" t="s">
        <v>62</v>
      </c>
      <c r="E47" s="37" t="s">
        <v>77</v>
      </c>
      <c r="F47" s="38">
        <v>44495</v>
      </c>
      <c r="G47" s="38">
        <v>44587</v>
      </c>
      <c r="H47" s="40">
        <v>100000000</v>
      </c>
      <c r="I47" s="37" t="s">
        <v>65</v>
      </c>
      <c r="J47" s="37">
        <v>92</v>
      </c>
      <c r="K47" s="37">
        <v>2.5400000000000002E-3</v>
      </c>
      <c r="L47" s="39">
        <v>-64911.111111111117</v>
      </c>
      <c r="M47" s="39" t="s">
        <v>25</v>
      </c>
      <c r="N47" s="39">
        <v>-47272.222222222226</v>
      </c>
      <c r="O47" s="39">
        <v>-17638.888888888891</v>
      </c>
    </row>
    <row r="48" spans="1:15" x14ac:dyDescent="0.25">
      <c r="A48" s="37" t="s">
        <v>26</v>
      </c>
      <c r="B48" s="37" t="s">
        <v>101</v>
      </c>
      <c r="C48" s="37" t="s">
        <v>102</v>
      </c>
      <c r="D48" s="37" t="s">
        <v>103</v>
      </c>
      <c r="E48" s="37" t="s">
        <v>104</v>
      </c>
      <c r="F48" s="38">
        <v>44561</v>
      </c>
      <c r="G48" s="38">
        <v>44742</v>
      </c>
      <c r="H48" s="40">
        <v>45000000</v>
      </c>
      <c r="I48" s="37" t="s">
        <v>63</v>
      </c>
      <c r="J48" s="37">
        <v>181</v>
      </c>
      <c r="K48" s="37">
        <v>0</v>
      </c>
      <c r="L48" s="39">
        <v>0</v>
      </c>
      <c r="M48" s="39" t="s">
        <v>25</v>
      </c>
      <c r="N48" s="39">
        <v>0</v>
      </c>
      <c r="O48" s="39">
        <v>0</v>
      </c>
    </row>
    <row r="49" spans="1:15" x14ac:dyDescent="0.25">
      <c r="A49" s="37" t="s">
        <v>26</v>
      </c>
      <c r="B49" s="37" t="s">
        <v>101</v>
      </c>
      <c r="C49" s="37" t="s">
        <v>105</v>
      </c>
      <c r="D49" s="37" t="s">
        <v>103</v>
      </c>
      <c r="E49" s="37" t="s">
        <v>104</v>
      </c>
      <c r="F49" s="38">
        <v>44561</v>
      </c>
      <c r="G49" s="38">
        <v>44742</v>
      </c>
      <c r="H49" s="40">
        <v>45000000</v>
      </c>
      <c r="I49" s="37" t="s">
        <v>65</v>
      </c>
      <c r="J49" s="37">
        <v>181</v>
      </c>
      <c r="K49" s="37">
        <v>6.2399999999999999E-3</v>
      </c>
      <c r="L49" s="39">
        <v>-141180</v>
      </c>
      <c r="M49" s="39" t="s">
        <v>25</v>
      </c>
      <c r="N49" s="39">
        <v>-780</v>
      </c>
      <c r="O49" s="39">
        <v>-140400</v>
      </c>
    </row>
    <row r="50" spans="1:15" x14ac:dyDescent="0.25">
      <c r="A50" s="37" t="s">
        <v>26</v>
      </c>
      <c r="B50" s="37" t="s">
        <v>106</v>
      </c>
      <c r="C50" s="37" t="s">
        <v>107</v>
      </c>
      <c r="D50" s="37" t="s">
        <v>108</v>
      </c>
      <c r="E50" s="37" t="s">
        <v>104</v>
      </c>
      <c r="F50" s="38">
        <v>44545</v>
      </c>
      <c r="G50" s="38">
        <v>44635</v>
      </c>
      <c r="H50" s="40">
        <v>100000000</v>
      </c>
      <c r="I50" s="37" t="s">
        <v>24</v>
      </c>
      <c r="J50" s="37">
        <v>90</v>
      </c>
      <c r="K50" s="37">
        <v>3.0000000000000001E-3</v>
      </c>
      <c r="L50" s="39">
        <v>-75000</v>
      </c>
      <c r="M50" s="39" t="s">
        <v>25</v>
      </c>
      <c r="N50" s="39">
        <v>-14166.666666666666</v>
      </c>
      <c r="O50" s="39">
        <v>-60833.333333333336</v>
      </c>
    </row>
    <row r="51" spans="1:15" x14ac:dyDescent="0.25">
      <c r="A51" s="37" t="s">
        <v>26</v>
      </c>
      <c r="B51" s="37" t="s">
        <v>106</v>
      </c>
      <c r="C51" s="37" t="s">
        <v>109</v>
      </c>
      <c r="D51" s="37" t="s">
        <v>108</v>
      </c>
      <c r="E51" s="37" t="s">
        <v>104</v>
      </c>
      <c r="F51" s="38">
        <v>44545</v>
      </c>
      <c r="G51" s="38">
        <v>44635</v>
      </c>
      <c r="H51" s="40">
        <v>100000000</v>
      </c>
      <c r="I51" s="37" t="s">
        <v>24</v>
      </c>
      <c r="J51" s="37">
        <v>90</v>
      </c>
      <c r="K51" s="37">
        <v>-6.0299999999999998E-3</v>
      </c>
      <c r="L51" s="39">
        <v>-150750</v>
      </c>
      <c r="M51" s="39" t="s">
        <v>25</v>
      </c>
      <c r="N51" s="39">
        <v>-28475</v>
      </c>
      <c r="O51" s="39">
        <v>-122275</v>
      </c>
    </row>
    <row r="52" spans="1:15" x14ac:dyDescent="0.25">
      <c r="A52" s="37" t="s">
        <v>26</v>
      </c>
      <c r="B52" s="37" t="s">
        <v>110</v>
      </c>
      <c r="C52" s="37" t="s">
        <v>111</v>
      </c>
      <c r="D52" s="37" t="s">
        <v>112</v>
      </c>
      <c r="E52" s="37" t="s">
        <v>113</v>
      </c>
      <c r="F52" s="38">
        <v>44560</v>
      </c>
      <c r="G52" s="38">
        <v>44650</v>
      </c>
      <c r="H52" s="40">
        <v>50000000</v>
      </c>
      <c r="I52" s="37" t="s">
        <v>24</v>
      </c>
      <c r="J52" s="37">
        <v>90</v>
      </c>
      <c r="K52" s="37">
        <v>6.2300000000000003E-3</v>
      </c>
      <c r="L52" s="39">
        <v>-77875</v>
      </c>
      <c r="M52" s="39" t="s">
        <v>25</v>
      </c>
      <c r="N52" s="39">
        <v>-1730.5555555555557</v>
      </c>
      <c r="O52" s="39">
        <v>-76144.444444444438</v>
      </c>
    </row>
    <row r="53" spans="1:15" x14ac:dyDescent="0.25">
      <c r="A53" s="37" t="s">
        <v>26</v>
      </c>
      <c r="B53" s="37" t="s">
        <v>110</v>
      </c>
      <c r="C53" s="37" t="s">
        <v>114</v>
      </c>
      <c r="D53" s="37" t="s">
        <v>112</v>
      </c>
      <c r="E53" s="37" t="s">
        <v>113</v>
      </c>
      <c r="F53" s="38">
        <v>44560</v>
      </c>
      <c r="G53" s="38">
        <v>44650</v>
      </c>
      <c r="H53" s="40">
        <v>50000000</v>
      </c>
      <c r="I53" s="37" t="s">
        <v>24</v>
      </c>
      <c r="J53" s="37">
        <v>90</v>
      </c>
      <c r="K53" s="37">
        <v>-5.8299999999999992E-3</v>
      </c>
      <c r="L53" s="39">
        <v>-72874.999999999985</v>
      </c>
      <c r="M53" s="39" t="s">
        <v>25</v>
      </c>
      <c r="N53" s="39">
        <v>-1619.4444444444441</v>
      </c>
      <c r="O53" s="39">
        <v>-71255.555555555533</v>
      </c>
    </row>
    <row r="54" spans="1:15" x14ac:dyDescent="0.25">
      <c r="A54" s="37" t="s">
        <v>26</v>
      </c>
      <c r="B54" s="37" t="s">
        <v>115</v>
      </c>
      <c r="C54" s="37" t="s">
        <v>116</v>
      </c>
      <c r="D54" s="37" t="s">
        <v>117</v>
      </c>
      <c r="E54" s="37" t="s">
        <v>104</v>
      </c>
      <c r="F54" s="38">
        <v>44480</v>
      </c>
      <c r="G54" s="38">
        <v>44571</v>
      </c>
      <c r="H54" s="40">
        <v>1450366</v>
      </c>
      <c r="I54" s="37" t="s">
        <v>24</v>
      </c>
      <c r="J54" s="37">
        <v>91</v>
      </c>
      <c r="K54" s="37">
        <v>3.3500000000000002E-2</v>
      </c>
      <c r="L54" s="39">
        <v>-12281.779863888891</v>
      </c>
      <c r="M54" s="39" t="s">
        <v>25</v>
      </c>
      <c r="N54" s="39">
        <v>-11067.098338888891</v>
      </c>
      <c r="O54" s="39">
        <v>-1214.6815250000002</v>
      </c>
    </row>
    <row r="55" spans="1:15" x14ac:dyDescent="0.25">
      <c r="A55" s="37" t="s">
        <v>26</v>
      </c>
      <c r="B55" s="37" t="s">
        <v>115</v>
      </c>
      <c r="C55" s="37" t="s">
        <v>118</v>
      </c>
      <c r="D55" s="37" t="s">
        <v>117</v>
      </c>
      <c r="E55" s="37" t="s">
        <v>104</v>
      </c>
      <c r="F55" s="38">
        <v>44480</v>
      </c>
      <c r="G55" s="38">
        <v>44571</v>
      </c>
      <c r="H55" s="40">
        <v>1450366</v>
      </c>
      <c r="I55" s="37" t="s">
        <v>24</v>
      </c>
      <c r="J55" s="37">
        <v>91</v>
      </c>
      <c r="K55" s="37">
        <v>-5.47E-3</v>
      </c>
      <c r="L55" s="39">
        <v>-2005.4130106111111</v>
      </c>
      <c r="M55" s="39" t="s">
        <v>25</v>
      </c>
      <c r="N55" s="39">
        <v>-1807.0754601111112</v>
      </c>
      <c r="O55" s="39">
        <v>-198.33755049999999</v>
      </c>
    </row>
    <row r="56" spans="1:15" x14ac:dyDescent="0.25">
      <c r="A56" s="37" t="s">
        <v>26</v>
      </c>
      <c r="B56" s="37" t="s">
        <v>119</v>
      </c>
      <c r="C56" s="37" t="s">
        <v>120</v>
      </c>
      <c r="D56" s="37"/>
      <c r="E56" s="37" t="s">
        <v>104</v>
      </c>
      <c r="F56" s="38">
        <v>44484</v>
      </c>
      <c r="G56" s="38">
        <v>44576</v>
      </c>
      <c r="H56" s="40">
        <v>120000000</v>
      </c>
      <c r="I56" s="37" t="s">
        <v>24</v>
      </c>
      <c r="J56" s="37">
        <v>92</v>
      </c>
      <c r="K56" s="37">
        <v>5.47E-3</v>
      </c>
      <c r="L56" s="39">
        <v>-167746.66666666666</v>
      </c>
      <c r="M56" s="39" t="s">
        <v>25</v>
      </c>
      <c r="N56" s="39">
        <v>-142220</v>
      </c>
      <c r="O56" s="39">
        <v>-25526.666666666668</v>
      </c>
    </row>
    <row r="57" spans="1:15" x14ac:dyDescent="0.25">
      <c r="A57" s="37" t="s">
        <v>26</v>
      </c>
      <c r="B57" s="37" t="s">
        <v>119</v>
      </c>
      <c r="C57" s="37" t="s">
        <v>121</v>
      </c>
      <c r="D57" s="37"/>
      <c r="E57" s="37" t="s">
        <v>104</v>
      </c>
      <c r="F57" s="38">
        <v>44484</v>
      </c>
      <c r="G57" s="38">
        <v>44576</v>
      </c>
      <c r="H57" s="40">
        <v>120000000</v>
      </c>
      <c r="I57" s="37" t="s">
        <v>24</v>
      </c>
      <c r="J57" s="37">
        <v>92</v>
      </c>
      <c r="K57" s="37">
        <v>-5.4800000000000005E-3</v>
      </c>
      <c r="L57" s="39">
        <v>-168053.33333333334</v>
      </c>
      <c r="M57" s="39" t="s">
        <v>25</v>
      </c>
      <c r="N57" s="39">
        <v>-142480</v>
      </c>
      <c r="O57" s="39">
        <v>-25573.333333333336</v>
      </c>
    </row>
    <row r="58" spans="1:15" x14ac:dyDescent="0.25">
      <c r="A58" s="37" t="s">
        <v>26</v>
      </c>
      <c r="B58" s="37" t="s">
        <v>122</v>
      </c>
      <c r="C58" s="37" t="s">
        <v>123</v>
      </c>
      <c r="D58" s="37"/>
      <c r="E58" s="37" t="s">
        <v>104</v>
      </c>
      <c r="F58" s="38">
        <v>44480</v>
      </c>
      <c r="G58" s="38">
        <v>44571</v>
      </c>
      <c r="H58" s="40">
        <v>175000000</v>
      </c>
      <c r="I58" s="37" t="s">
        <v>24</v>
      </c>
      <c r="J58" s="37">
        <v>91</v>
      </c>
      <c r="K58" s="37">
        <v>7.45E-3</v>
      </c>
      <c r="L58" s="39">
        <v>-329559.02777777775</v>
      </c>
      <c r="M58" s="39" t="s">
        <v>25</v>
      </c>
      <c r="N58" s="39">
        <v>-296965.27777777775</v>
      </c>
      <c r="O58" s="39">
        <v>-32593.749999999996</v>
      </c>
    </row>
    <row r="59" spans="1:15" x14ac:dyDescent="0.25">
      <c r="A59" s="37" t="s">
        <v>26</v>
      </c>
      <c r="B59" s="37" t="s">
        <v>122</v>
      </c>
      <c r="C59" s="37" t="s">
        <v>124</v>
      </c>
      <c r="D59" s="37"/>
      <c r="E59" s="37" t="s">
        <v>104</v>
      </c>
      <c r="F59" s="38">
        <v>44480</v>
      </c>
      <c r="G59" s="38">
        <v>44571</v>
      </c>
      <c r="H59" s="40">
        <v>175000000</v>
      </c>
      <c r="I59" s="37" t="s">
        <v>24</v>
      </c>
      <c r="J59" s="37">
        <v>91</v>
      </c>
      <c r="K59" s="37">
        <v>-5.47E-3</v>
      </c>
      <c r="L59" s="39">
        <v>-241971.52777777778</v>
      </c>
      <c r="M59" s="39" t="s">
        <v>25</v>
      </c>
      <c r="N59" s="39">
        <v>-218040.27777777778</v>
      </c>
      <c r="O59" s="39">
        <v>-23931.25</v>
      </c>
    </row>
    <row r="60" spans="1:15" x14ac:dyDescent="0.25">
      <c r="A60" s="37" t="s">
        <v>26</v>
      </c>
      <c r="B60" s="37" t="s">
        <v>125</v>
      </c>
      <c r="C60" s="37" t="s">
        <v>126</v>
      </c>
      <c r="D60" s="37"/>
      <c r="E60" s="37" t="s">
        <v>104</v>
      </c>
      <c r="F60" s="38">
        <v>44487</v>
      </c>
      <c r="G60" s="38">
        <v>44578</v>
      </c>
      <c r="H60" s="40">
        <v>100000000</v>
      </c>
      <c r="I60" s="37" t="s">
        <v>24</v>
      </c>
      <c r="J60" s="37">
        <v>91</v>
      </c>
      <c r="K60" s="37">
        <v>7.6E-3</v>
      </c>
      <c r="L60" s="39">
        <v>-192111.11111111109</v>
      </c>
      <c r="M60" s="39" t="s">
        <v>25</v>
      </c>
      <c r="N60" s="39">
        <v>-158333.33333333331</v>
      </c>
      <c r="O60" s="39">
        <v>-33777.777777777781</v>
      </c>
    </row>
    <row r="61" spans="1:15" x14ac:dyDescent="0.25">
      <c r="A61" s="37" t="s">
        <v>26</v>
      </c>
      <c r="B61" s="37" t="s">
        <v>125</v>
      </c>
      <c r="C61" s="37" t="s">
        <v>127</v>
      </c>
      <c r="D61" s="37"/>
      <c r="E61" s="37" t="s">
        <v>104</v>
      </c>
      <c r="F61" s="38">
        <v>44487</v>
      </c>
      <c r="G61" s="38">
        <v>44578</v>
      </c>
      <c r="H61" s="40">
        <v>100000000</v>
      </c>
      <c r="I61" s="37" t="s">
        <v>24</v>
      </c>
      <c r="J61" s="37">
        <v>91</v>
      </c>
      <c r="K61" s="37">
        <v>-5.5100000000000001E-3</v>
      </c>
      <c r="L61" s="39">
        <v>-139280.55555555556</v>
      </c>
      <c r="M61" s="39" t="s">
        <v>25</v>
      </c>
      <c r="N61" s="39">
        <v>-114791.66666666667</v>
      </c>
      <c r="O61" s="39">
        <v>-24488.888888888891</v>
      </c>
    </row>
    <row r="62" spans="1:15" x14ac:dyDescent="0.25">
      <c r="A62" s="37" t="s">
        <v>26</v>
      </c>
      <c r="B62" s="37" t="s">
        <v>128</v>
      </c>
      <c r="C62" s="37" t="s">
        <v>129</v>
      </c>
      <c r="D62" s="37" t="s">
        <v>130</v>
      </c>
      <c r="E62" s="37" t="s">
        <v>131</v>
      </c>
      <c r="F62" s="38">
        <v>44561</v>
      </c>
      <c r="G62" s="38">
        <v>44651</v>
      </c>
      <c r="H62" s="40">
        <v>3307319</v>
      </c>
      <c r="I62" s="37" t="s">
        <v>24</v>
      </c>
      <c r="J62" s="37">
        <v>90</v>
      </c>
      <c r="K62" s="37">
        <v>1.5900000000000001E-2</v>
      </c>
      <c r="L62" s="39">
        <v>-13146.593025</v>
      </c>
      <c r="M62" s="39" t="s">
        <v>25</v>
      </c>
      <c r="N62" s="39">
        <v>-146.07325583333335</v>
      </c>
      <c r="O62" s="39">
        <v>-13000.519769166667</v>
      </c>
    </row>
    <row r="63" spans="1:15" x14ac:dyDescent="0.25">
      <c r="A63" s="37" t="s">
        <v>26</v>
      </c>
      <c r="B63" s="37" t="s">
        <v>128</v>
      </c>
      <c r="C63" s="37" t="s">
        <v>132</v>
      </c>
      <c r="D63" s="37" t="s">
        <v>130</v>
      </c>
      <c r="E63" s="37" t="s">
        <v>131</v>
      </c>
      <c r="F63" s="38">
        <v>44561</v>
      </c>
      <c r="G63" s="38">
        <v>44651</v>
      </c>
      <c r="H63" s="40">
        <v>3307319</v>
      </c>
      <c r="I63" s="37" t="s">
        <v>24</v>
      </c>
      <c r="J63" s="37">
        <v>90</v>
      </c>
      <c r="K63" s="37">
        <v>-5.7099999999999998E-3</v>
      </c>
      <c r="L63" s="39">
        <v>-4721.1978724999999</v>
      </c>
      <c r="M63" s="39" t="s">
        <v>25</v>
      </c>
      <c r="N63" s="39">
        <v>-52.457754138888887</v>
      </c>
      <c r="O63" s="39">
        <v>-4668.7401183611109</v>
      </c>
    </row>
    <row r="64" spans="1:15" x14ac:dyDescent="0.25">
      <c r="A64" s="37" t="s">
        <v>26</v>
      </c>
      <c r="B64" s="37" t="s">
        <v>133</v>
      </c>
      <c r="C64" s="37" t="s">
        <v>134</v>
      </c>
      <c r="D64" s="37" t="s">
        <v>62</v>
      </c>
      <c r="E64" s="37" t="s">
        <v>135</v>
      </c>
      <c r="F64" s="38">
        <v>44561</v>
      </c>
      <c r="G64" s="38">
        <v>44651</v>
      </c>
      <c r="H64" s="40">
        <v>500000000</v>
      </c>
      <c r="I64" s="37" t="s">
        <v>63</v>
      </c>
      <c r="J64" s="37">
        <v>90</v>
      </c>
      <c r="K64" s="37">
        <v>0</v>
      </c>
      <c r="L64" s="39">
        <v>0</v>
      </c>
      <c r="M64" s="39" t="s">
        <v>25</v>
      </c>
      <c r="N64" s="39">
        <v>0</v>
      </c>
      <c r="O64" s="39">
        <v>0</v>
      </c>
    </row>
    <row r="65" spans="1:15" x14ac:dyDescent="0.25">
      <c r="A65" s="37" t="s">
        <v>26</v>
      </c>
      <c r="B65" s="37" t="s">
        <v>133</v>
      </c>
      <c r="C65" s="37" t="s">
        <v>136</v>
      </c>
      <c r="D65" s="37" t="s">
        <v>62</v>
      </c>
      <c r="E65" s="37" t="s">
        <v>135</v>
      </c>
      <c r="F65" s="38">
        <v>44561</v>
      </c>
      <c r="G65" s="38">
        <v>44651</v>
      </c>
      <c r="H65" s="40">
        <v>500000000</v>
      </c>
      <c r="I65" s="37" t="s">
        <v>65</v>
      </c>
      <c r="J65" s="37">
        <v>90</v>
      </c>
      <c r="K65" s="37">
        <v>2.8999999999999998E-3</v>
      </c>
      <c r="L65" s="39">
        <v>-362500</v>
      </c>
      <c r="M65" s="39" t="s">
        <v>25</v>
      </c>
      <c r="N65" s="39">
        <v>-4027.7777777777778</v>
      </c>
      <c r="O65" s="39">
        <v>-358472.22222222225</v>
      </c>
    </row>
    <row r="66" spans="1:15" x14ac:dyDescent="0.25">
      <c r="A66" s="37" t="s">
        <v>26</v>
      </c>
      <c r="B66" s="37" t="s">
        <v>137</v>
      </c>
      <c r="C66" s="37" t="s">
        <v>138</v>
      </c>
      <c r="D66" s="37" t="s">
        <v>139</v>
      </c>
      <c r="E66" s="37" t="s">
        <v>140</v>
      </c>
      <c r="F66" s="38">
        <v>44561</v>
      </c>
      <c r="G66" s="38">
        <v>44651</v>
      </c>
      <c r="H66" s="40">
        <v>7000000</v>
      </c>
      <c r="I66" s="37" t="s">
        <v>63</v>
      </c>
      <c r="J66" s="37">
        <v>90</v>
      </c>
      <c r="K66" s="37">
        <v>0</v>
      </c>
      <c r="L66" s="39">
        <v>0</v>
      </c>
      <c r="M66" s="39" t="s">
        <v>25</v>
      </c>
      <c r="N66" s="39">
        <v>0</v>
      </c>
      <c r="O66" s="39">
        <v>0</v>
      </c>
    </row>
    <row r="67" spans="1:15" x14ac:dyDescent="0.25">
      <c r="A67" s="37" t="s">
        <v>26</v>
      </c>
      <c r="B67" s="37" t="s">
        <v>141</v>
      </c>
      <c r="C67" s="37" t="s">
        <v>142</v>
      </c>
      <c r="D67" s="37" t="s">
        <v>62</v>
      </c>
      <c r="E67" s="37" t="s">
        <v>143</v>
      </c>
      <c r="F67" s="38">
        <v>44484</v>
      </c>
      <c r="G67" s="38">
        <v>44578</v>
      </c>
      <c r="H67" s="40">
        <v>100000000</v>
      </c>
      <c r="I67" s="37" t="s">
        <v>63</v>
      </c>
      <c r="J67" s="37">
        <v>94</v>
      </c>
      <c r="K67" s="37">
        <v>0</v>
      </c>
      <c r="L67" s="39">
        <v>0</v>
      </c>
      <c r="M67" s="39" t="s">
        <v>25</v>
      </c>
      <c r="N67" s="39">
        <v>0</v>
      </c>
      <c r="O67" s="39">
        <v>0</v>
      </c>
    </row>
    <row r="68" spans="1:15" x14ac:dyDescent="0.25">
      <c r="A68" s="37" t="s">
        <v>26</v>
      </c>
      <c r="B68" s="37" t="s">
        <v>141</v>
      </c>
      <c r="C68" s="37" t="s">
        <v>144</v>
      </c>
      <c r="D68" s="37" t="s">
        <v>62</v>
      </c>
      <c r="E68" s="37" t="s">
        <v>143</v>
      </c>
      <c r="F68" s="38">
        <v>44484</v>
      </c>
      <c r="G68" s="38">
        <v>44578</v>
      </c>
      <c r="H68" s="40">
        <v>100000000</v>
      </c>
      <c r="I68" s="37" t="s">
        <v>65</v>
      </c>
      <c r="J68" s="37">
        <v>94</v>
      </c>
      <c r="K68" s="37">
        <v>2.2430000000000002E-3</v>
      </c>
      <c r="L68" s="39">
        <v>-58567.222222222234</v>
      </c>
      <c r="M68" s="39" t="s">
        <v>25</v>
      </c>
      <c r="N68" s="39">
        <v>-48598.333333333343</v>
      </c>
      <c r="O68" s="39">
        <v>-9968.8888888888905</v>
      </c>
    </row>
    <row r="69" spans="1:15" x14ac:dyDescent="0.25">
      <c r="A69" s="37" t="s">
        <v>26</v>
      </c>
      <c r="B69" s="37" t="s">
        <v>145</v>
      </c>
      <c r="C69" s="37" t="s">
        <v>146</v>
      </c>
      <c r="D69" s="37" t="s">
        <v>62</v>
      </c>
      <c r="E69" s="37" t="s">
        <v>143</v>
      </c>
      <c r="F69" s="38">
        <v>44557</v>
      </c>
      <c r="G69" s="38">
        <v>44648</v>
      </c>
      <c r="H69" s="40">
        <v>100000000</v>
      </c>
      <c r="I69" s="37" t="s">
        <v>63</v>
      </c>
      <c r="J69" s="37">
        <v>91</v>
      </c>
      <c r="K69" s="37">
        <v>0</v>
      </c>
      <c r="L69" s="39">
        <v>0</v>
      </c>
      <c r="M69" s="39" t="s">
        <v>25</v>
      </c>
      <c r="N69" s="39">
        <v>0</v>
      </c>
      <c r="O69" s="39">
        <v>0</v>
      </c>
    </row>
    <row r="70" spans="1:15" x14ac:dyDescent="0.25">
      <c r="A70" s="37" t="s">
        <v>26</v>
      </c>
      <c r="B70" s="37" t="s">
        <v>145</v>
      </c>
      <c r="C70" s="37" t="s">
        <v>147</v>
      </c>
      <c r="D70" s="37" t="s">
        <v>62</v>
      </c>
      <c r="E70" s="37" t="s">
        <v>143</v>
      </c>
      <c r="F70" s="38">
        <v>44557</v>
      </c>
      <c r="G70" s="38">
        <v>44648</v>
      </c>
      <c r="H70" s="40">
        <v>100000000</v>
      </c>
      <c r="I70" s="37" t="s">
        <v>65</v>
      </c>
      <c r="J70" s="37">
        <v>91</v>
      </c>
      <c r="K70" s="37">
        <v>2.31E-3</v>
      </c>
      <c r="L70" s="39">
        <v>-58391.666666666664</v>
      </c>
      <c r="M70" s="39" t="s">
        <v>25</v>
      </c>
      <c r="N70" s="39">
        <v>-3208.333333333333</v>
      </c>
      <c r="O70" s="39">
        <v>-55183.333333333328</v>
      </c>
    </row>
    <row r="71" spans="1:15" x14ac:dyDescent="0.25">
      <c r="A71" s="37" t="s">
        <v>26</v>
      </c>
      <c r="B71" s="37" t="s">
        <v>148</v>
      </c>
      <c r="C71" s="37" t="s">
        <v>149</v>
      </c>
      <c r="D71" s="37" t="s">
        <v>150</v>
      </c>
      <c r="E71" s="37" t="s">
        <v>143</v>
      </c>
      <c r="F71" s="38">
        <v>44561</v>
      </c>
      <c r="G71" s="38">
        <v>44651</v>
      </c>
      <c r="H71" s="40">
        <v>11000000</v>
      </c>
      <c r="I71" s="37" t="s">
        <v>24</v>
      </c>
      <c r="J71" s="37">
        <v>90</v>
      </c>
      <c r="K71" s="37">
        <v>0</v>
      </c>
      <c r="L71" s="39">
        <v>0</v>
      </c>
      <c r="M71" s="39" t="s">
        <v>25</v>
      </c>
      <c r="N71" s="39">
        <v>0</v>
      </c>
      <c r="O71" s="39">
        <v>0</v>
      </c>
    </row>
    <row r="72" spans="1:15" x14ac:dyDescent="0.25">
      <c r="A72" s="37" t="s">
        <v>26</v>
      </c>
      <c r="B72" s="37" t="s">
        <v>148</v>
      </c>
      <c r="C72" s="37" t="s">
        <v>151</v>
      </c>
      <c r="D72" s="37" t="s">
        <v>150</v>
      </c>
      <c r="E72" s="37" t="s">
        <v>143</v>
      </c>
      <c r="F72" s="38">
        <v>44561</v>
      </c>
      <c r="G72" s="38">
        <v>44651</v>
      </c>
      <c r="H72" s="40">
        <v>11000000</v>
      </c>
      <c r="I72" s="37" t="s">
        <v>24</v>
      </c>
      <c r="J72" s="37">
        <v>90</v>
      </c>
      <c r="K72" s="37">
        <v>0</v>
      </c>
      <c r="L72" s="39">
        <v>0</v>
      </c>
      <c r="M72" s="39" t="s">
        <v>25</v>
      </c>
      <c r="N72" s="39">
        <v>0</v>
      </c>
      <c r="O72" s="39">
        <v>0</v>
      </c>
    </row>
    <row r="73" spans="1:15" x14ac:dyDescent="0.25">
      <c r="A73" s="37" t="s">
        <v>26</v>
      </c>
      <c r="B73" s="37" t="s">
        <v>152</v>
      </c>
      <c r="C73" s="37" t="s">
        <v>153</v>
      </c>
      <c r="D73" s="37" t="s">
        <v>154</v>
      </c>
      <c r="E73" s="37" t="s">
        <v>155</v>
      </c>
      <c r="F73" s="38">
        <v>44560</v>
      </c>
      <c r="G73" s="38">
        <v>44650</v>
      </c>
      <c r="H73" s="40">
        <v>5435526.1999999899</v>
      </c>
      <c r="I73" s="37" t="s">
        <v>24</v>
      </c>
      <c r="J73" s="37">
        <v>90</v>
      </c>
      <c r="K73" s="37">
        <v>4.5600000000000002E-2</v>
      </c>
      <c r="L73" s="39">
        <v>-61964.998680000004</v>
      </c>
      <c r="M73" s="39" t="s">
        <v>25</v>
      </c>
      <c r="N73" s="39">
        <v>-1376.9999706666667</v>
      </c>
      <c r="O73" s="39">
        <v>-60587.998709333333</v>
      </c>
    </row>
    <row r="74" spans="1:15" x14ac:dyDescent="0.25">
      <c r="A74" s="37" t="s">
        <v>26</v>
      </c>
      <c r="B74" s="37" t="s">
        <v>152</v>
      </c>
      <c r="C74" s="37" t="s">
        <v>156</v>
      </c>
      <c r="D74" s="37" t="s">
        <v>154</v>
      </c>
      <c r="E74" s="37" t="s">
        <v>155</v>
      </c>
      <c r="F74" s="38">
        <v>44560</v>
      </c>
      <c r="G74" s="38">
        <v>44650</v>
      </c>
      <c r="H74" s="40">
        <v>5435526.1999999899</v>
      </c>
      <c r="I74" s="37" t="s">
        <v>24</v>
      </c>
      <c r="J74" s="37">
        <v>90</v>
      </c>
      <c r="K74" s="37">
        <v>1.4170000000000002E-2</v>
      </c>
      <c r="L74" s="39">
        <v>19255.351563500004</v>
      </c>
      <c r="M74" s="39" t="s">
        <v>25</v>
      </c>
      <c r="N74" s="39">
        <v>427.89670141111122</v>
      </c>
      <c r="O74" s="39">
        <v>18827.454862088893</v>
      </c>
    </row>
    <row r="75" spans="1:15" x14ac:dyDescent="0.25">
      <c r="A75" s="37" t="s">
        <v>26</v>
      </c>
      <c r="B75" s="37" t="s">
        <v>157</v>
      </c>
      <c r="C75" s="37" t="s">
        <v>158</v>
      </c>
      <c r="D75" s="37" t="s">
        <v>154</v>
      </c>
      <c r="E75" s="37" t="s">
        <v>155</v>
      </c>
      <c r="F75" s="38">
        <v>44560</v>
      </c>
      <c r="G75" s="38">
        <v>44650</v>
      </c>
      <c r="H75" s="40">
        <v>11137500</v>
      </c>
      <c r="I75" s="37" t="s">
        <v>24</v>
      </c>
      <c r="J75" s="37">
        <v>90</v>
      </c>
      <c r="K75" s="37">
        <v>4.5600000000000002E-2</v>
      </c>
      <c r="L75" s="39">
        <v>-126967.5</v>
      </c>
      <c r="M75" s="39" t="s">
        <v>25</v>
      </c>
      <c r="N75" s="39">
        <v>-2821.5</v>
      </c>
      <c r="O75" s="39">
        <v>-124146</v>
      </c>
    </row>
    <row r="76" spans="1:15" x14ac:dyDescent="0.25">
      <c r="A76" s="37" t="s">
        <v>26</v>
      </c>
      <c r="B76" s="37" t="s">
        <v>157</v>
      </c>
      <c r="C76" s="37" t="s">
        <v>159</v>
      </c>
      <c r="D76" s="37" t="s">
        <v>154</v>
      </c>
      <c r="E76" s="37" t="s">
        <v>155</v>
      </c>
      <c r="F76" s="38">
        <v>44560</v>
      </c>
      <c r="G76" s="38">
        <v>44650</v>
      </c>
      <c r="H76" s="40">
        <v>11137500</v>
      </c>
      <c r="I76" s="37" t="s">
        <v>24</v>
      </c>
      <c r="J76" s="37">
        <v>90</v>
      </c>
      <c r="K76" s="37">
        <v>1.4170000000000002E-2</v>
      </c>
      <c r="L76" s="39">
        <v>39454.593750000007</v>
      </c>
      <c r="M76" s="39" t="s">
        <v>25</v>
      </c>
      <c r="N76" s="39">
        <v>876.76875000000018</v>
      </c>
      <c r="O76" s="39">
        <v>38577.825000000004</v>
      </c>
    </row>
    <row r="77" spans="1:15" x14ac:dyDescent="0.25">
      <c r="A77" s="37" t="s">
        <v>26</v>
      </c>
      <c r="B77" s="37" t="s">
        <v>160</v>
      </c>
      <c r="C77" s="37" t="s">
        <v>161</v>
      </c>
      <c r="D77" s="37"/>
      <c r="E77" s="37" t="s">
        <v>162</v>
      </c>
      <c r="F77" s="38">
        <v>44529</v>
      </c>
      <c r="G77" s="38">
        <v>44620</v>
      </c>
      <c r="H77" s="40">
        <v>60000000</v>
      </c>
      <c r="I77" s="37" t="s">
        <v>24</v>
      </c>
      <c r="J77" s="37">
        <v>91</v>
      </c>
      <c r="K77" s="37">
        <v>8.8100000000000001E-3</v>
      </c>
      <c r="L77" s="39">
        <v>-133618.33333333331</v>
      </c>
      <c r="M77" s="39" t="s">
        <v>25</v>
      </c>
      <c r="N77" s="39">
        <v>-48454.999999999993</v>
      </c>
      <c r="O77" s="39">
        <v>-85163.333333333314</v>
      </c>
    </row>
    <row r="78" spans="1:15" x14ac:dyDescent="0.25">
      <c r="A78" s="37" t="s">
        <v>26</v>
      </c>
      <c r="B78" s="37" t="s">
        <v>160</v>
      </c>
      <c r="C78" s="37" t="s">
        <v>163</v>
      </c>
      <c r="D78" s="37"/>
      <c r="E78" s="37" t="s">
        <v>162</v>
      </c>
      <c r="F78" s="38">
        <v>44529</v>
      </c>
      <c r="G78" s="38">
        <v>44620</v>
      </c>
      <c r="H78" s="40">
        <v>60000000</v>
      </c>
      <c r="I78" s="37" t="s">
        <v>24</v>
      </c>
      <c r="J78" s="37">
        <v>91</v>
      </c>
      <c r="K78" s="37">
        <v>-5.7499999999999999E-3</v>
      </c>
      <c r="L78" s="39">
        <v>-87208.333333333328</v>
      </c>
      <c r="M78" s="39" t="s">
        <v>25</v>
      </c>
      <c r="N78" s="39">
        <v>-31624.999999999996</v>
      </c>
      <c r="O78" s="39">
        <v>-55583.333333333328</v>
      </c>
    </row>
    <row r="79" spans="1:15" x14ac:dyDescent="0.25">
      <c r="A79" s="37" t="s">
        <v>26</v>
      </c>
      <c r="B79" s="37" t="s">
        <v>164</v>
      </c>
      <c r="C79" s="37" t="s">
        <v>165</v>
      </c>
      <c r="D79" s="37"/>
      <c r="E79" s="37" t="s">
        <v>162</v>
      </c>
      <c r="F79" s="38">
        <v>44557</v>
      </c>
      <c r="G79" s="38">
        <v>44647</v>
      </c>
      <c r="H79" s="40">
        <v>40000000</v>
      </c>
      <c r="I79" s="37" t="s">
        <v>24</v>
      </c>
      <c r="J79" s="37">
        <v>90</v>
      </c>
      <c r="K79" s="37">
        <v>9.0100000000000006E-3</v>
      </c>
      <c r="L79" s="39">
        <v>-90100</v>
      </c>
      <c r="M79" s="39" t="s">
        <v>25</v>
      </c>
      <c r="N79" s="39">
        <v>-5005.5555555555557</v>
      </c>
      <c r="O79" s="39">
        <v>-85094.444444444438</v>
      </c>
    </row>
    <row r="80" spans="1:15" x14ac:dyDescent="0.25">
      <c r="A80" s="37" t="s">
        <v>26</v>
      </c>
      <c r="B80" s="37" t="s">
        <v>164</v>
      </c>
      <c r="C80" s="37" t="s">
        <v>166</v>
      </c>
      <c r="D80" s="37"/>
      <c r="E80" s="37" t="s">
        <v>162</v>
      </c>
      <c r="F80" s="38">
        <v>44557</v>
      </c>
      <c r="G80" s="38">
        <v>44647</v>
      </c>
      <c r="H80" s="40">
        <v>40000000</v>
      </c>
      <c r="I80" s="37" t="s">
        <v>24</v>
      </c>
      <c r="J80" s="37">
        <v>90</v>
      </c>
      <c r="K80" s="37">
        <v>-5.8799999999999998E-3</v>
      </c>
      <c r="L80" s="39">
        <v>-58800</v>
      </c>
      <c r="M80" s="39" t="s">
        <v>25</v>
      </c>
      <c r="N80" s="39">
        <v>-3266.6666666666665</v>
      </c>
      <c r="O80" s="39">
        <v>-55533.333333333328</v>
      </c>
    </row>
    <row r="81" spans="1:15" x14ac:dyDescent="0.25">
      <c r="A81" s="37" t="s">
        <v>26</v>
      </c>
      <c r="B81" s="37" t="s">
        <v>167</v>
      </c>
      <c r="C81" s="37" t="s">
        <v>168</v>
      </c>
      <c r="D81" s="37"/>
      <c r="E81" s="37" t="s">
        <v>162</v>
      </c>
      <c r="F81" s="38">
        <v>44561</v>
      </c>
      <c r="G81" s="38">
        <v>44651</v>
      </c>
      <c r="H81" s="40">
        <v>60000000</v>
      </c>
      <c r="I81" s="37" t="s">
        <v>24</v>
      </c>
      <c r="J81" s="37">
        <v>90</v>
      </c>
      <c r="K81" s="37">
        <v>9.2800000000000001E-3</v>
      </c>
      <c r="L81" s="39">
        <v>-139200</v>
      </c>
      <c r="M81" s="39" t="s">
        <v>25</v>
      </c>
      <c r="N81" s="39">
        <v>-1546.6666666666667</v>
      </c>
      <c r="O81" s="39">
        <v>-137653.33333333334</v>
      </c>
    </row>
    <row r="82" spans="1:15" x14ac:dyDescent="0.25">
      <c r="A82" s="37" t="s">
        <v>26</v>
      </c>
      <c r="B82" s="37" t="s">
        <v>167</v>
      </c>
      <c r="C82" s="37" t="s">
        <v>169</v>
      </c>
      <c r="D82" s="37"/>
      <c r="E82" s="37" t="s">
        <v>162</v>
      </c>
      <c r="F82" s="38">
        <v>44561</v>
      </c>
      <c r="G82" s="38">
        <v>44651</v>
      </c>
      <c r="H82" s="40">
        <v>60000000</v>
      </c>
      <c r="I82" s="37" t="s">
        <v>24</v>
      </c>
      <c r="J82" s="37">
        <v>90</v>
      </c>
      <c r="K82" s="37">
        <v>-5.7099999999999998E-3</v>
      </c>
      <c r="L82" s="39">
        <v>-85650</v>
      </c>
      <c r="M82" s="39" t="s">
        <v>25</v>
      </c>
      <c r="N82" s="39">
        <v>-951.66666666666674</v>
      </c>
      <c r="O82" s="39">
        <v>-84698.333333333343</v>
      </c>
    </row>
    <row r="83" spans="1:15" x14ac:dyDescent="0.25">
      <c r="A83" s="37" t="s">
        <v>26</v>
      </c>
      <c r="B83" s="37" t="s">
        <v>170</v>
      </c>
      <c r="C83" s="37" t="s">
        <v>171</v>
      </c>
      <c r="D83" s="37"/>
      <c r="E83" s="37" t="s">
        <v>162</v>
      </c>
      <c r="F83" s="38">
        <v>44536</v>
      </c>
      <c r="G83" s="38">
        <v>44624</v>
      </c>
      <c r="H83" s="40">
        <v>75000000</v>
      </c>
      <c r="I83" s="37" t="s">
        <v>24</v>
      </c>
      <c r="J83" s="37">
        <v>88</v>
      </c>
      <c r="K83" s="37">
        <v>7.8700000000000003E-3</v>
      </c>
      <c r="L83" s="39">
        <v>-144283.33333333334</v>
      </c>
      <c r="M83" s="39" t="s">
        <v>25</v>
      </c>
      <c r="N83" s="39">
        <v>-42629.166666666672</v>
      </c>
      <c r="O83" s="39">
        <v>-101654.16666666669</v>
      </c>
    </row>
    <row r="84" spans="1:15" x14ac:dyDescent="0.25">
      <c r="A84" s="37" t="s">
        <v>26</v>
      </c>
      <c r="B84" s="37" t="s">
        <v>170</v>
      </c>
      <c r="C84" s="37" t="s">
        <v>172</v>
      </c>
      <c r="D84" s="37"/>
      <c r="E84" s="37" t="s">
        <v>162</v>
      </c>
      <c r="F84" s="38">
        <v>44536</v>
      </c>
      <c r="G84" s="38">
        <v>44624</v>
      </c>
      <c r="H84" s="40">
        <v>75000000</v>
      </c>
      <c r="I84" s="37" t="s">
        <v>24</v>
      </c>
      <c r="J84" s="37">
        <v>88</v>
      </c>
      <c r="K84" s="37">
        <v>-5.6499999999999996E-3</v>
      </c>
      <c r="L84" s="39">
        <v>-103583.33333333333</v>
      </c>
      <c r="M84" s="39" t="s">
        <v>25</v>
      </c>
      <c r="N84" s="39">
        <v>-30604.166666666668</v>
      </c>
      <c r="O84" s="39">
        <v>-72979.166666666672</v>
      </c>
    </row>
    <row r="85" spans="1:15" x14ac:dyDescent="0.25">
      <c r="A85" s="37" t="s">
        <v>26</v>
      </c>
      <c r="B85" s="37" t="s">
        <v>173</v>
      </c>
      <c r="C85" s="37" t="s">
        <v>174</v>
      </c>
      <c r="D85" s="37"/>
      <c r="E85" s="37" t="s">
        <v>162</v>
      </c>
      <c r="F85" s="38">
        <v>44477</v>
      </c>
      <c r="G85" s="38">
        <v>44571</v>
      </c>
      <c r="H85" s="40">
        <v>50000000</v>
      </c>
      <c r="I85" s="37" t="s">
        <v>24</v>
      </c>
      <c r="J85" s="37">
        <v>94</v>
      </c>
      <c r="K85" s="37">
        <v>8.1300000000000001E-3</v>
      </c>
      <c r="L85" s="39">
        <v>-106141.66666666667</v>
      </c>
      <c r="M85" s="39" t="s">
        <v>25</v>
      </c>
      <c r="N85" s="39">
        <v>-95979.166666666672</v>
      </c>
      <c r="O85" s="39">
        <v>-10162.5</v>
      </c>
    </row>
    <row r="86" spans="1:15" x14ac:dyDescent="0.25">
      <c r="A86" s="37" t="s">
        <v>26</v>
      </c>
      <c r="B86" s="37" t="s">
        <v>173</v>
      </c>
      <c r="C86" s="37" t="s">
        <v>175</v>
      </c>
      <c r="D86" s="37"/>
      <c r="E86" s="37" t="s">
        <v>162</v>
      </c>
      <c r="F86" s="38">
        <v>44477</v>
      </c>
      <c r="G86" s="38">
        <v>44571</v>
      </c>
      <c r="H86" s="40">
        <v>50000000</v>
      </c>
      <c r="I86" s="37" t="s">
        <v>24</v>
      </c>
      <c r="J86" s="37">
        <v>94</v>
      </c>
      <c r="K86" s="37">
        <v>-5.5100000000000001E-3</v>
      </c>
      <c r="L86" s="39">
        <v>-71936.111111111109</v>
      </c>
      <c r="M86" s="39" t="s">
        <v>25</v>
      </c>
      <c r="N86" s="39">
        <v>-65048.611111111109</v>
      </c>
      <c r="O86" s="39">
        <v>-6887.5</v>
      </c>
    </row>
    <row r="87" spans="1:15" x14ac:dyDescent="0.25">
      <c r="A87" s="37" t="s">
        <v>26</v>
      </c>
      <c r="B87" s="37" t="s">
        <v>176</v>
      </c>
      <c r="C87" s="37" t="s">
        <v>177</v>
      </c>
      <c r="D87" s="37" t="s">
        <v>178</v>
      </c>
      <c r="E87" s="37" t="s">
        <v>162</v>
      </c>
      <c r="F87" s="38">
        <v>44561</v>
      </c>
      <c r="G87" s="38">
        <v>44651</v>
      </c>
      <c r="H87" s="40">
        <v>100000000</v>
      </c>
      <c r="I87" s="37" t="s">
        <v>24</v>
      </c>
      <c r="J87" s="37">
        <v>90</v>
      </c>
      <c r="K87" s="37">
        <v>6.4200000000000004E-3</v>
      </c>
      <c r="L87" s="39">
        <v>-160500</v>
      </c>
      <c r="M87" s="39" t="s">
        <v>25</v>
      </c>
      <c r="N87" s="39">
        <v>-1783.3333333333335</v>
      </c>
      <c r="O87" s="39">
        <v>-158716.66666666669</v>
      </c>
    </row>
    <row r="88" spans="1:15" x14ac:dyDescent="0.25">
      <c r="A88" s="37" t="s">
        <v>26</v>
      </c>
      <c r="B88" s="37" t="s">
        <v>176</v>
      </c>
      <c r="C88" s="37" t="s">
        <v>179</v>
      </c>
      <c r="D88" s="37" t="s">
        <v>178</v>
      </c>
      <c r="E88" s="37" t="s">
        <v>162</v>
      </c>
      <c r="F88" s="38">
        <v>44561</v>
      </c>
      <c r="G88" s="38">
        <v>44651</v>
      </c>
      <c r="H88" s="40">
        <v>100000000</v>
      </c>
      <c r="I88" s="37" t="s">
        <v>24</v>
      </c>
      <c r="J88" s="37">
        <v>90</v>
      </c>
      <c r="K88" s="37">
        <v>-5.7099999999999998E-3</v>
      </c>
      <c r="L88" s="39">
        <v>-142750</v>
      </c>
      <c r="M88" s="39" t="s">
        <v>25</v>
      </c>
      <c r="N88" s="39">
        <v>-1586.1111111111111</v>
      </c>
      <c r="O88" s="39">
        <v>-141163.88888888891</v>
      </c>
    </row>
    <row r="89" spans="1:15" x14ac:dyDescent="0.25">
      <c r="A89" s="37" t="s">
        <v>26</v>
      </c>
      <c r="B89" s="37" t="s">
        <v>180</v>
      </c>
      <c r="C89" s="37" t="s">
        <v>181</v>
      </c>
      <c r="D89" s="37" t="s">
        <v>182</v>
      </c>
      <c r="E89" s="37" t="s">
        <v>162</v>
      </c>
      <c r="F89" s="38">
        <v>44561</v>
      </c>
      <c r="G89" s="38">
        <v>44651</v>
      </c>
      <c r="H89" s="40">
        <v>50000000</v>
      </c>
      <c r="I89" s="37" t="s">
        <v>24</v>
      </c>
      <c r="J89" s="37">
        <v>90</v>
      </c>
      <c r="K89" s="37">
        <v>6.1999999999999998E-3</v>
      </c>
      <c r="L89" s="39">
        <v>-77500</v>
      </c>
      <c r="M89" s="39" t="s">
        <v>25</v>
      </c>
      <c r="N89" s="39">
        <v>-861.1111111111112</v>
      </c>
      <c r="O89" s="39">
        <v>-76638.888888888891</v>
      </c>
    </row>
    <row r="90" spans="1:15" x14ac:dyDescent="0.25">
      <c r="A90" s="37" t="s">
        <v>26</v>
      </c>
      <c r="B90" s="37" t="s">
        <v>180</v>
      </c>
      <c r="C90" s="37" t="s">
        <v>183</v>
      </c>
      <c r="D90" s="37" t="s">
        <v>182</v>
      </c>
      <c r="E90" s="37" t="s">
        <v>162</v>
      </c>
      <c r="F90" s="38">
        <v>44561</v>
      </c>
      <c r="G90" s="38">
        <v>44651</v>
      </c>
      <c r="H90" s="40">
        <v>50000000</v>
      </c>
      <c r="I90" s="37" t="s">
        <v>24</v>
      </c>
      <c r="J90" s="37">
        <v>90</v>
      </c>
      <c r="K90" s="37">
        <v>-5.7099999999999998E-3</v>
      </c>
      <c r="L90" s="39">
        <v>-71375</v>
      </c>
      <c r="M90" s="39" t="s">
        <v>25</v>
      </c>
      <c r="N90" s="39">
        <v>-793.05555555555554</v>
      </c>
      <c r="O90" s="39">
        <v>-70581.944444444453</v>
      </c>
    </row>
    <row r="91" spans="1:15" x14ac:dyDescent="0.25">
      <c r="A91" s="37" t="s">
        <v>26</v>
      </c>
      <c r="B91" s="37" t="s">
        <v>184</v>
      </c>
      <c r="C91" s="37" t="s">
        <v>185</v>
      </c>
      <c r="D91" s="37" t="s">
        <v>186</v>
      </c>
      <c r="E91" s="37" t="s">
        <v>162</v>
      </c>
      <c r="F91" s="38">
        <v>44551</v>
      </c>
      <c r="G91" s="38">
        <v>44641</v>
      </c>
      <c r="H91" s="40">
        <v>2840000</v>
      </c>
      <c r="I91" s="37" t="s">
        <v>24</v>
      </c>
      <c r="J91" s="37">
        <v>90</v>
      </c>
      <c r="K91" s="37">
        <v>8.8900000000000003E-3</v>
      </c>
      <c r="L91" s="39">
        <v>-6311.9000000000005</v>
      </c>
      <c r="M91" s="39" t="s">
        <v>25</v>
      </c>
      <c r="N91" s="39">
        <v>-771.45444444444445</v>
      </c>
      <c r="O91" s="39">
        <v>-5540.445555555556</v>
      </c>
    </row>
    <row r="92" spans="1:15" x14ac:dyDescent="0.25">
      <c r="A92" s="37" t="s">
        <v>26</v>
      </c>
      <c r="B92" s="37" t="s">
        <v>184</v>
      </c>
      <c r="C92" s="37" t="s">
        <v>187</v>
      </c>
      <c r="D92" s="37" t="s">
        <v>186</v>
      </c>
      <c r="E92" s="37" t="s">
        <v>162</v>
      </c>
      <c r="F92" s="38">
        <v>44551</v>
      </c>
      <c r="G92" s="38">
        <v>44641</v>
      </c>
      <c r="H92" s="40">
        <v>2840000</v>
      </c>
      <c r="I92" s="37" t="s">
        <v>24</v>
      </c>
      <c r="J92" s="37">
        <v>90</v>
      </c>
      <c r="K92" s="37">
        <v>-5.8099999999999992E-3</v>
      </c>
      <c r="L92" s="39">
        <v>-4125.0999999999995</v>
      </c>
      <c r="M92" s="39" t="s">
        <v>25</v>
      </c>
      <c r="N92" s="39">
        <v>-504.17888888888882</v>
      </c>
      <c r="O92" s="39">
        <v>-3620.9211111111108</v>
      </c>
    </row>
    <row r="93" spans="1:15" x14ac:dyDescent="0.25">
      <c r="A93" s="37" t="s">
        <v>26</v>
      </c>
      <c r="B93" s="37" t="s">
        <v>188</v>
      </c>
      <c r="C93" s="37" t="s">
        <v>189</v>
      </c>
      <c r="D93" s="37" t="s">
        <v>190</v>
      </c>
      <c r="E93" s="37" t="s">
        <v>191</v>
      </c>
      <c r="F93" s="38">
        <v>44561</v>
      </c>
      <c r="G93" s="38">
        <v>44651</v>
      </c>
      <c r="H93" s="40">
        <v>6000000</v>
      </c>
      <c r="I93" s="37" t="s">
        <v>63</v>
      </c>
      <c r="J93" s="37">
        <v>90</v>
      </c>
      <c r="K93" s="37">
        <v>0</v>
      </c>
      <c r="L93" s="39">
        <v>0</v>
      </c>
      <c r="M93" s="39" t="s">
        <v>25</v>
      </c>
      <c r="N93" s="39">
        <v>0</v>
      </c>
      <c r="O93" s="39">
        <v>0</v>
      </c>
    </row>
    <row r="94" spans="1:15" x14ac:dyDescent="0.25">
      <c r="A94" s="37" t="s">
        <v>26</v>
      </c>
      <c r="B94" s="37" t="s">
        <v>192</v>
      </c>
      <c r="C94" s="37" t="s">
        <v>193</v>
      </c>
      <c r="D94" s="37"/>
      <c r="E94" s="37" t="s">
        <v>194</v>
      </c>
      <c r="F94" s="38">
        <v>44560</v>
      </c>
      <c r="G94" s="38">
        <v>44650</v>
      </c>
      <c r="H94" s="40">
        <v>50000000</v>
      </c>
      <c r="I94" s="37" t="s">
        <v>24</v>
      </c>
      <c r="J94" s="37">
        <v>90</v>
      </c>
      <c r="K94" s="37">
        <v>7.4099999999999999E-3</v>
      </c>
      <c r="L94" s="39">
        <v>-92625</v>
      </c>
      <c r="M94" s="39" t="s">
        <v>25</v>
      </c>
      <c r="N94" s="39">
        <v>-2058.3333333333335</v>
      </c>
      <c r="O94" s="39">
        <v>-90566.666666666657</v>
      </c>
    </row>
    <row r="95" spans="1:15" x14ac:dyDescent="0.25">
      <c r="A95" s="37" t="s">
        <v>26</v>
      </c>
      <c r="B95" s="37" t="s">
        <v>192</v>
      </c>
      <c r="C95" s="37" t="s">
        <v>195</v>
      </c>
      <c r="D95" s="37"/>
      <c r="E95" s="37" t="s">
        <v>194</v>
      </c>
      <c r="F95" s="38">
        <v>44560</v>
      </c>
      <c r="G95" s="38">
        <v>44650</v>
      </c>
      <c r="H95" s="40">
        <v>50000000</v>
      </c>
      <c r="I95" s="37" t="s">
        <v>24</v>
      </c>
      <c r="J95" s="37">
        <v>90</v>
      </c>
      <c r="K95" s="37">
        <v>-5.8299999999999992E-3</v>
      </c>
      <c r="L95" s="39">
        <v>-72874.999999999985</v>
      </c>
      <c r="M95" s="39" t="s">
        <v>25</v>
      </c>
      <c r="N95" s="39">
        <v>-1619.4444444444441</v>
      </c>
      <c r="O95" s="39">
        <v>-71255.555555555533</v>
      </c>
    </row>
    <row r="96" spans="1:15" x14ac:dyDescent="0.25">
      <c r="A96" s="37" t="s">
        <v>26</v>
      </c>
      <c r="B96" s="37" t="s">
        <v>196</v>
      </c>
      <c r="C96" s="37" t="s">
        <v>197</v>
      </c>
      <c r="D96" s="37"/>
      <c r="E96" s="37" t="s">
        <v>194</v>
      </c>
      <c r="F96" s="38">
        <v>44498</v>
      </c>
      <c r="G96" s="38">
        <v>44592</v>
      </c>
      <c r="H96" s="40">
        <v>50000000</v>
      </c>
      <c r="I96" s="37" t="s">
        <v>24</v>
      </c>
      <c r="J96" s="37">
        <v>94</v>
      </c>
      <c r="K96" s="37">
        <v>6.8500000000000002E-3</v>
      </c>
      <c r="L96" s="39">
        <v>-89430.555555555562</v>
      </c>
      <c r="M96" s="39" t="s">
        <v>25</v>
      </c>
      <c r="N96" s="39">
        <v>-60888.888888888891</v>
      </c>
      <c r="O96" s="39">
        <v>-28541.666666666672</v>
      </c>
    </row>
    <row r="97" spans="1:15" x14ac:dyDescent="0.25">
      <c r="A97" s="37" t="s">
        <v>26</v>
      </c>
      <c r="B97" s="37" t="s">
        <v>196</v>
      </c>
      <c r="C97" s="37" t="s">
        <v>198</v>
      </c>
      <c r="D97" s="37"/>
      <c r="E97" s="37" t="s">
        <v>194</v>
      </c>
      <c r="F97" s="38">
        <v>44498</v>
      </c>
      <c r="G97" s="38">
        <v>44592</v>
      </c>
      <c r="H97" s="40">
        <v>50000000</v>
      </c>
      <c r="I97" s="37" t="s">
        <v>24</v>
      </c>
      <c r="J97" s="37">
        <v>94</v>
      </c>
      <c r="K97" s="37">
        <v>-5.5600000000000007E-3</v>
      </c>
      <c r="L97" s="39">
        <v>-72588.888888888905</v>
      </c>
      <c r="M97" s="39" t="s">
        <v>25</v>
      </c>
      <c r="N97" s="39">
        <v>-49422.222222222234</v>
      </c>
      <c r="O97" s="39">
        <v>-23166.666666666672</v>
      </c>
    </row>
    <row r="98" spans="1:15" x14ac:dyDescent="0.25">
      <c r="A98" s="37" t="s">
        <v>26</v>
      </c>
      <c r="B98" s="37" t="s">
        <v>199</v>
      </c>
      <c r="C98" s="37" t="s">
        <v>200</v>
      </c>
      <c r="D98" s="37"/>
      <c r="E98" s="37" t="s">
        <v>194</v>
      </c>
      <c r="F98" s="38">
        <v>44515</v>
      </c>
      <c r="G98" s="38">
        <v>44607</v>
      </c>
      <c r="H98" s="40">
        <v>70000000</v>
      </c>
      <c r="I98" s="37" t="s">
        <v>24</v>
      </c>
      <c r="J98" s="37">
        <v>92</v>
      </c>
      <c r="K98" s="37">
        <v>7.0000000000000001E-3</v>
      </c>
      <c r="L98" s="39">
        <v>-125222.22222222222</v>
      </c>
      <c r="M98" s="39" t="s">
        <v>25</v>
      </c>
      <c r="N98" s="39">
        <v>-63972.222222222226</v>
      </c>
      <c r="O98" s="39">
        <v>-61250</v>
      </c>
    </row>
    <row r="99" spans="1:15" x14ac:dyDescent="0.25">
      <c r="A99" s="37" t="s">
        <v>26</v>
      </c>
      <c r="B99" s="37" t="s">
        <v>199</v>
      </c>
      <c r="C99" s="37" t="s">
        <v>201</v>
      </c>
      <c r="D99" s="37"/>
      <c r="E99" s="37" t="s">
        <v>194</v>
      </c>
      <c r="F99" s="38">
        <v>44515</v>
      </c>
      <c r="G99" s="38">
        <v>44607</v>
      </c>
      <c r="H99" s="40">
        <v>70000000</v>
      </c>
      <c r="I99" s="37" t="s">
        <v>24</v>
      </c>
      <c r="J99" s="37">
        <v>92</v>
      </c>
      <c r="K99" s="37">
        <v>-5.6299999999999996E-3</v>
      </c>
      <c r="L99" s="39">
        <v>-100714.44444444444</v>
      </c>
      <c r="M99" s="39" t="s">
        <v>25</v>
      </c>
      <c r="N99" s="39">
        <v>-51451.944444444445</v>
      </c>
      <c r="O99" s="39">
        <v>-49262.5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2022-01-21T16:09:50Z</dcterms:modified>
</cp:coreProperties>
</file>